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Documentos para Universidad Nacional 24022022\"/>
    </mc:Choice>
  </mc:AlternateContent>
  <xr:revisionPtr revIDLastSave="0" documentId="13_ncr:1_{19995143-783D-4F2C-A8F4-6C54A167031D}"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s>
  <definedNames>
    <definedName name="_xlnm._FilterDatabase" localSheetId="0" hidden="1">Hoja1!$A$5:$K$184</definedName>
    <definedName name="_xlnm.Print_Area" localSheetId="0">Hoja1!$A$5:$H$178</definedName>
    <definedName name="_xlnm.Print_Titles" localSheetId="0">Hoja1!$5:$5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182" i="1" l="1"/>
  <c r="E181" i="1"/>
  <c r="E180" i="1"/>
  <c r="E183" i="1"/>
  <c r="F180" i="1" l="1"/>
  <c r="G178" i="1"/>
  <c r="F27" i="1"/>
  <c r="F26" i="1"/>
  <c r="E184" i="1" l="1"/>
  <c r="F164" i="1"/>
  <c r="F163" i="1"/>
  <c r="F158" i="1"/>
  <c r="F157" i="1"/>
  <c r="F155" i="1"/>
  <c r="F154" i="1"/>
  <c r="F153" i="1"/>
  <c r="F107" i="1"/>
  <c r="F106" i="1"/>
  <c r="F105" i="1"/>
  <c r="F75" i="1"/>
  <c r="F74" i="1"/>
  <c r="F55" i="1"/>
  <c r="F54" i="1"/>
  <c r="F25" i="1" l="1"/>
</calcChain>
</file>

<file path=xl/sharedStrings.xml><?xml version="1.0" encoding="utf-8"?>
<sst xmlns="http://schemas.openxmlformats.org/spreadsheetml/2006/main" count="1149" uniqueCount="477">
  <si>
    <t>PROCESO: ADMINISTRACIÓN DE BIENES Y SERVICIOS</t>
  </si>
  <si>
    <t>SUBPROCESO: INMUEBLES</t>
  </si>
  <si>
    <t>FORMATO :  ANALISIS DE CONTEXTO PLAN DE MANTENIEMIENTO PREVENTIVO Y CORRECTIVO SEDES PGN</t>
  </si>
  <si>
    <t>DEPARTAMENTO</t>
  </si>
  <si>
    <t>CIUDAD</t>
  </si>
  <si>
    <t>NUMERO SEDES PLACA NOMENCLATURA</t>
  </si>
  <si>
    <t>DIRECCION / EDIFICIO</t>
  </si>
  <si>
    <t>DEPENDENCIA / USO</t>
  </si>
  <si>
    <t>AREA CONST. M2</t>
  </si>
  <si>
    <t>NUMERO FUNC.</t>
  </si>
  <si>
    <t>INMUEBLE EN CALIDAD</t>
  </si>
  <si>
    <t>INVERSION ULTIMOS 3 AÑOS</t>
  </si>
  <si>
    <t xml:space="preserve">PROPIEDAD HORIZONTAL </t>
  </si>
  <si>
    <t>OBSERVACIONES</t>
  </si>
  <si>
    <t xml:space="preserve">AMAZONAS </t>
  </si>
  <si>
    <t>Leticia</t>
  </si>
  <si>
    <t>Leticia. Carrera  8 # 11-106</t>
  </si>
  <si>
    <t>Procuraduria Regional Amazonas, Procuraduria Judicial 197 Familia y Procuraduria  Judicial 220 Administrativa</t>
  </si>
  <si>
    <t>PROPIO</t>
  </si>
  <si>
    <t>SI</t>
  </si>
  <si>
    <t>NO</t>
  </si>
  <si>
    <t xml:space="preserve">ANTIOQUIA </t>
  </si>
  <si>
    <t>Amaga</t>
  </si>
  <si>
    <t>Amaga Carrera  51 # 52-06 piso 2 apto 201 y 202 y local 4 de Cll. 52 # 50-78</t>
  </si>
  <si>
    <t>Procuraduria Provincial de Amaga</t>
  </si>
  <si>
    <t>ARRIENDO</t>
  </si>
  <si>
    <t>Andes</t>
  </si>
  <si>
    <t>Andes. Carrera 50 No. 48 - 47</t>
  </si>
  <si>
    <t>Procuraduria Provincial y  Judicial 344 Penal</t>
  </si>
  <si>
    <t xml:space="preserve"> </t>
  </si>
  <si>
    <t>Apartado</t>
  </si>
  <si>
    <t>Apartado. Calle 95 No. 96 A - 65</t>
  </si>
  <si>
    <t xml:space="preserve">Procuraduria  Provincial  y  Judicial 196 Penal </t>
  </si>
  <si>
    <t>Caldas</t>
  </si>
  <si>
    <t>Caldas Carrera  49 No.128 sur 38-40 of. 203 edificio Ambar</t>
  </si>
  <si>
    <t>Procuraduria 204 Judicial I Penal</t>
  </si>
  <si>
    <t>Medellin</t>
  </si>
  <si>
    <t xml:space="preserve">Medellin, Edificio Cosmos. Carrera 56 A No. 49 A - 18/24/30. Piso 2 </t>
  </si>
  <si>
    <t xml:space="preserve">Procuraduria  Provincial, Investigaciones Especiales Seccional Antioquia y Derechos Humanos </t>
  </si>
  <si>
    <t>Medellin, Edificio Cosmos. Carrera 56 A No. 49 A - 18/24/30. Piso 3</t>
  </si>
  <si>
    <t>Procuraduria Regional, Coordinación Adtva; PJ JEP, PJ  Laborales 3 y 343 y P. Judicial Penal 197 Bello</t>
  </si>
  <si>
    <t>Medellin, Edificio Fabricato  Colseguros. Calle 53 No. 45 - 112. Pisos 7</t>
  </si>
  <si>
    <t>PJ II Penal 68, 111, 114, 116, 117, 124, 125, 126, 128, 129, 132, 140, 345, 349; PJ I Penal 185, 188, 190, 191, 192, 194, 200; PJ II Familia 16, 17, 145; PJ I Familia 32, 35 y 184; PJ II Infancia y adolescencia 120; PJ II Agrario 1, 10; PJ II Tierras 18, 20 y 21; PJ I Tierras 37 y 38; PJ II Asuntos Civiles 10; PJ II Adtvo 30, 31, 32,  112, 113, 114, 116, 143, 222; PJ I Adtvo 107, 108, 109, 110, 111, 167, 168 y 169</t>
  </si>
  <si>
    <t>Medellin, Edificio Fabricato  Colseguros. Calle 53 No. 45 - 112. Pisos  21.</t>
  </si>
  <si>
    <t>Medellin, Edificio Fabricato  Colseguros. Calle 53 No. 45 - 112. Pisos   23.</t>
  </si>
  <si>
    <t xml:space="preserve">Medellin, Centro Administrativo la Alpujarra, Palacio de Justicia. Calle 44 No. 52 - 155 </t>
  </si>
  <si>
    <t xml:space="preserve">PJ II Penal 68, 113, 117, 119, 121, 122 140, 147 ; PJ II Justicia y Paz 346; </t>
  </si>
  <si>
    <t>TENENCIA</t>
  </si>
  <si>
    <t>Puerto  Berrio</t>
  </si>
  <si>
    <t>Puerto Berrio, Casa del Ingeniero Calle 6 No. 3 - 40</t>
  </si>
  <si>
    <t>P. Provincial; Judicial I Penal 198</t>
  </si>
  <si>
    <t>Rionegro</t>
  </si>
  <si>
    <t>Rionegro, Casa  de la Justicia. Calle 61B No 44-22 Piso 3</t>
  </si>
  <si>
    <t>P. Provincial y Judiciales 196 y 340 Penales</t>
  </si>
  <si>
    <t>COMODATO</t>
  </si>
  <si>
    <t>COMODATO  NO. 179-73-2015</t>
  </si>
  <si>
    <t>Santa Fe de Antioquia</t>
  </si>
  <si>
    <t>Santa Fe de antioquia Calle  10 # 9-04/08/14/20 local 30 y 32</t>
  </si>
  <si>
    <t>P. Provincial y Judicial 202 Penal</t>
  </si>
  <si>
    <t>Yarumal</t>
  </si>
  <si>
    <t>Yarumal Calle  18 # 19-79</t>
  </si>
  <si>
    <t>P. Provincial y Judicial 203 Penal</t>
  </si>
  <si>
    <t>ARAUCA</t>
  </si>
  <si>
    <t>Arauca</t>
  </si>
  <si>
    <t>Arauca. Calle 21 No. 18 - 47</t>
  </si>
  <si>
    <t>Procuraduria  Regional; PJ II Penal 182; PJ I Penal 205; PJ II Adtvo 52; PJ I Adtvo 64 y 171</t>
  </si>
  <si>
    <t>ATLANTICO</t>
  </si>
  <si>
    <t>Barranquilla</t>
  </si>
  <si>
    <t>Barranquilla, Edificio Cámara de Comercio. Calle 40 No. 44 - 39 Pisos 1.</t>
  </si>
  <si>
    <t>Procuraduria  Regional, Procuradurias  Judicial II Adtvo 14, 15, 117, 118, PJ I Adtvos 61 y 63, 172, 173, 174 y 197, PJ II Asuntos Civiles 13, PJ I Asuntos del Trabajo 20, Centro de Conciliación en material civil y Asuntos civiles, Coordinación Administrativa</t>
  </si>
  <si>
    <t>CONVENIO 027-2016</t>
  </si>
  <si>
    <t>Barranquilla, Edificio Cámara de Comercio. Calle 40 No. 44 - 39 Pisos 2.</t>
  </si>
  <si>
    <t>Barranquilla, Edificio Cámara de Comercio. Calle 40 No. 44 - 39 Pisos 3</t>
  </si>
  <si>
    <t>Barranquilla, Edificio Banco Popular. Carrera 44 No. 38 - 11 Pisos 6</t>
  </si>
  <si>
    <t>Procuraduria  Provincial, PJ II  Ambiental y Agraria 9, PJ II Apoyo Victimas 6, PJ II Familia 5, PJ II, PJ II Asuntos del Trabajo y Seg. Social 32, PJ I Penal 207, PJ I Restitución de Tierras 46, PJ I Penal 209, Investigaciones Especiales</t>
  </si>
  <si>
    <t xml:space="preserve">Barranquilla, Edificio Banco Popular. Carrera 44 No. 38 - 11 Pisos 10 </t>
  </si>
  <si>
    <t>Barranquilla, Edificio Banco Popular. Carrera 44 No. 38 - 11 Pisos  17</t>
  </si>
  <si>
    <t>Barranquilla, Centro Civico Barranquilla. Calle 40 No. 44 - 40 Piso 5</t>
  </si>
  <si>
    <t>Procuraduria  Judicial II Familia 50, PJ II Penal 43, 45, 46, 47, 48, 49, 50, 352, 353, 355, PJ I Penal 208, PJ I Laboral 211 y PJ I Asuntos del Trabajo 20</t>
  </si>
  <si>
    <t>BOGOTA</t>
  </si>
  <si>
    <t>Bogotá</t>
  </si>
  <si>
    <t>Bogotá, Torre A. Carrera 5 N° 15-80</t>
  </si>
  <si>
    <t>Sede central</t>
  </si>
  <si>
    <t>Bogotá, Torre B. Carrera 5 N° 15-60</t>
  </si>
  <si>
    <t>Bogotá, Torre C. Calle 16 N° 4-75</t>
  </si>
  <si>
    <t>Bogotá, Carrera 10 N° 16-82, Ed. Manuel Mejía Piso 5</t>
  </si>
  <si>
    <t>PJ II Civiles 1, 4 y 31, PJ I Familia 7, 149, 33, 34 y 235, Sala audiencias, Sindicatos (Sintraprocuraduria y Procurando) y oficinas archivo de las Distritales I y II</t>
  </si>
  <si>
    <t>Bogotá, Carrera 10 N° 16-82, Ed. Manuel Mejía Piso 6</t>
  </si>
  <si>
    <t>Judiciales I Laborales 2, 6 y 7,  PJ II Agrario 30, Judicial I Penales 233, 315, 377, 379, Judiciales II Penales 1, 13, 18, 26, 98, 136, 219, 234, 237, 240, 241, 242, 243, 300, 324, 325, 326, 365, 366, 367, 368, 369, 370, 371, 372, 373, 374, 375, 376, 378, 380, 381, 382</t>
  </si>
  <si>
    <t>Bogotá, Carrera 10 N° 16-82, Ed. Manuel Mejía Psio 7</t>
  </si>
  <si>
    <t>P Judicial II Agrario 4, 22, 25 y 27; P Judicial II Penal 4, 9, 24, 25, 29, 31, 32, 97, 98, 110 y 237; P Judicial II Civiles 8, 22 y 23; P Judicial II Restitución Tierras 3, 5 y 6; Judicial I Restitución Tierras 7, 10, 27, 30 y 36</t>
  </si>
  <si>
    <t>Bogotá, Carrera 10 N° 16-82, Ed. Manuel Mejía Piso 8</t>
  </si>
  <si>
    <t>Judiciales II Agrarios 4, 22, 25 y 27; Judiciales II Penales 24, 27, 31, 32, 97, 98, 110 y 237; Judicial I Penal 14; Judiciales II Restitución Tierras 3, 5 y 6; Judicial I Restitución Tierras 7, 10, 27, 30 y 36</t>
  </si>
  <si>
    <t>Bogotá, Carrera 10 N° 16-82, Ed. Manuel Mejía Piso 9</t>
  </si>
  <si>
    <t>Procuradurías Distritales I y II y Regional Cundinamarca</t>
  </si>
  <si>
    <t>Bogotá, Carrera 10 N° 16-82, Ed. Manuel Mejía Piso 10</t>
  </si>
  <si>
    <t xml:space="preserve">Procuradurías Judiciales II Penales 2, 35, 154, 314, 350, 354, 356, 358, 359, 364, 367; PJ II Apoyo Victimas 1, 2, 3 y 4 </t>
  </si>
  <si>
    <t>Bodega de Archivo Central PGN</t>
  </si>
  <si>
    <t xml:space="preserve">Almacén General </t>
  </si>
  <si>
    <t>Bogotá. Puente Aranda, Carrera 65 # 14-91</t>
  </si>
  <si>
    <t>Bodega</t>
  </si>
  <si>
    <t>Bogotá, Edificio Avianca Cll. 16 # 6-66 Edif. Avianca pisos 19 y 32</t>
  </si>
  <si>
    <t>Procuraduria  Delegada Ante Jurisdicción Para La Paz (JEP)</t>
  </si>
  <si>
    <t>BOLIVAR</t>
  </si>
  <si>
    <t>Cartagena</t>
  </si>
  <si>
    <t>Cartagena, Casa colonia de la Chicheria Carrera 5 A No. 38 - 64</t>
  </si>
  <si>
    <t>Procuraduria Regional, P Judicial I Laboral 14</t>
  </si>
  <si>
    <t>Cartagena, Banco Agrario. Calle 33 No. 8 - 20 piso 2°  Centro  la Matuna</t>
  </si>
  <si>
    <t xml:space="preserve">Procuraduria  Provincial; P. Judiciales II Adtvas 21, 22 y 130; P. Judiciales I Adtivas 65, 66, 175 y 176; P Judiciales II Penales 82, 83 y 84; Penales I 31, y 291; P Judiciales I Tierras 1 y 9; PJ  Judicial II Tierras 16 y 42; P Judicial II Civil 9; P Judicial II Familia 10; Funcionaria de la Delegada Asuntos Etnicos; Funcionaria Delegada Asuntos Ambientales </t>
  </si>
  <si>
    <t>Cartagena, Banco Agrario. Calle 33 No. 8 - 20 piso  3 Centro  la Matuna 303 y  305</t>
  </si>
  <si>
    <t>Coordinación administrativa</t>
  </si>
  <si>
    <t>Cartagena, Banco Agrario. Calle 33 No. 8 - 20 piso  3 Centro  la Matuna Oficina 302 y  304</t>
  </si>
  <si>
    <t>Cartagena, Casa de Justicia Canapote piso 2</t>
  </si>
  <si>
    <t>Procuraduria  Judicial II Familia 115</t>
  </si>
  <si>
    <t>Carmen de Bolivar</t>
  </si>
  <si>
    <t>Carmen de Bolivar. Carrera 53 No 21-75</t>
  </si>
  <si>
    <t>Procuraduria Provincial y Asesor P. Delegada ante la JEP</t>
  </si>
  <si>
    <t>Magangué</t>
  </si>
  <si>
    <t>Magangué. Calle 15 No. 7-28</t>
  </si>
  <si>
    <t>Procuraduria  Provincial, P Judicial I Penal 212 y P Judicial I Agraria 188</t>
  </si>
  <si>
    <t>Magangué, Edificio Don Elias. Calle 11 No. 2 - 22 Piso 3.</t>
  </si>
  <si>
    <t>Oficina Tercer piso desocupado - edificacion en mal estado</t>
  </si>
  <si>
    <t>BOYACA</t>
  </si>
  <si>
    <t>Chiquinquirá</t>
  </si>
  <si>
    <t>Chiquinquirá. Carrera 9 No. 12 - 20 PISO 3</t>
  </si>
  <si>
    <t>Procuraduria  Provincial, P. Judicial I Penal 215</t>
  </si>
  <si>
    <t>Guateque</t>
  </si>
  <si>
    <t>Guateque. Calle 9 No. 7 - 19</t>
  </si>
  <si>
    <t>Procuraduria Provincial</t>
  </si>
  <si>
    <t>Santa Rosa Viterbo</t>
  </si>
  <si>
    <t>Santa Rosa Viterbo Calle 8 No.6-87</t>
  </si>
  <si>
    <t>Provincial</t>
  </si>
  <si>
    <t>Santa Rosa Viterbo, Palacio de Justicia. Carrera 5 No.7-50 Oficinas 201, 305 y 306</t>
  </si>
  <si>
    <t>Procuradurias  Judiciales II Penal 165 y 166 y P. Judicial II Familia 26</t>
  </si>
  <si>
    <t>Sede en tenencia</t>
  </si>
  <si>
    <t>Tunja</t>
  </si>
  <si>
    <t>Tunja,  Edificio Camol. Carrera 10 No. 21 - 15 Piso 2</t>
  </si>
  <si>
    <t>Procuraduria  Regional y Coordinacion Adtva.</t>
  </si>
  <si>
    <t>Tunja,  Edificio Camol. Carrera 10 No. 21 - 15 Piso 3</t>
  </si>
  <si>
    <t>P. Provincial, P. Judiciales II Penales 172, 173 y 174; Penales I Penales 242 y 247; P Judicial II Ambiental y Agraria 2 y 32 Judicial I Agraria; P. Judicial II Familia 30</t>
  </si>
  <si>
    <t>Tunja,  Edificio Camol. Carrera 10 No. 21 - 15 Piso 8</t>
  </si>
  <si>
    <t>Procuraduría 247 Judicial I Penal, funcionarios de la Provincial de Tunja y la sala de Audiencias de la ciudad de Tunja – Boyacá,</t>
  </si>
  <si>
    <t>Tunja, Edificio Hunzaúa. Calle 21 No. 10 - 76 Oficina 201</t>
  </si>
  <si>
    <t>P. Judicial II Administrativa 45, 46, 121 y 122; Judiciales I Adtvas 67, 68, 69 y 177; P Judicial I Laboral 11</t>
  </si>
  <si>
    <t>Moniquirá</t>
  </si>
  <si>
    <t>Moniquira Carrera  5 # 18-09 oficina 214b</t>
  </si>
  <si>
    <t>P. Judicial I Penal 264</t>
  </si>
  <si>
    <t xml:space="preserve">  </t>
  </si>
  <si>
    <t>Duitama</t>
  </si>
  <si>
    <t>Duitama Carrera. 15 # 14-58 oficina 504</t>
  </si>
  <si>
    <t>P. Judicial I Administrativo 178</t>
  </si>
  <si>
    <t>Sogamoso</t>
  </si>
  <si>
    <t>Sogamoso Calle. 12 No. 9-58</t>
  </si>
  <si>
    <t>P. Provincial, Judicial I Penal 216</t>
  </si>
  <si>
    <t>Puerto Boyaca</t>
  </si>
  <si>
    <t>Puerto Boyaca,  carrera 5#20-41,  Centro de Convivencia Ciudadano</t>
  </si>
  <si>
    <t>Procuraduria  Judicial I Penal 214</t>
  </si>
  <si>
    <t>CALDAS</t>
  </si>
  <si>
    <t>Manizales</t>
  </si>
  <si>
    <t xml:space="preserve">Manizales, Edificio Banco del Comercio. Calle 22 No. 22 - 26 Pisos 3 </t>
  </si>
  <si>
    <t>P. Judiciales II Penales 12, 105, 106, 107 y 108; P. Judiciales II Adtvos 28 y 29; P. Judicial II Ambiental 5; PJ II Familia 15; PJ I Infancia y Adolescencia Familia 217</t>
  </si>
  <si>
    <t>Manizales, Edificio Banco del Comercio. Calle 22 No. 22 - 26 Pisos  11</t>
  </si>
  <si>
    <t>Procuraduria  Regional y Coordinación Adtva.</t>
  </si>
  <si>
    <t xml:space="preserve">Manizales, Edificio Millan y Asociados. Calle 21 No. 21 - 45 Piso 13 </t>
  </si>
  <si>
    <t>P. Judiciales I Adtvos 60, 180, 181 y 187; P Judicial I Penal 187; PJ II Restitución Tierras 17 y Judicial I Restitución Tierras 32; PJ II Ambiental y Agrario 19; PJ I Laboral 15</t>
  </si>
  <si>
    <t>Manizales, Edificio Millan y Asociados. Calle 21 No. 21 - 45 Piso 18</t>
  </si>
  <si>
    <t>Procuraduria  Provincial</t>
  </si>
  <si>
    <t>La Dorada</t>
  </si>
  <si>
    <t>La Dorada, Calle  16 # 1-45 oficina 405</t>
  </si>
  <si>
    <t>Procuraduria  Judicial I Penal 255</t>
  </si>
  <si>
    <t>CAQUETA</t>
  </si>
  <si>
    <t>Florencia</t>
  </si>
  <si>
    <t>Florencia. Carrera 9 No. 9 - 65</t>
  </si>
  <si>
    <t>Procuraduria  Regional; Judicial II Penal 96, Judiciales I Penales 220 y 323; PJ II Administrativa 21; JP I Adtva 71; PJ II Familia 13; PJ II Ambiental y Agraria 18</t>
  </si>
  <si>
    <t>CASANARE</t>
  </si>
  <si>
    <t>Yopal</t>
  </si>
  <si>
    <t>Yopal. Calle 7 No. 22 - 85</t>
  </si>
  <si>
    <t>Procuraduria  Regional, P. Judicial II Adtvo 53, PJ I Adtvo 72 y 182, PJ II Ambiental y Agraria 23, PJ II Apoyo a víctimas 24, PJ II Penal 162, PJ I Penal 222 y 223, PJ II Familia 12 y Coordinación Adtva</t>
  </si>
  <si>
    <t>CAUCA</t>
  </si>
  <si>
    <t>Popayán</t>
  </si>
  <si>
    <t xml:space="preserve">Popayán. Calle 3 No. 3 - 60 Casa Colonial </t>
  </si>
  <si>
    <t>Procuraduria  Regional, Coordinación Adtva; Judicial I Adtva 73 y 183</t>
  </si>
  <si>
    <t>Popayán. Calle  4 # 3 - 63 Casa Colonial</t>
  </si>
  <si>
    <t xml:space="preserve">Popayán, Palacio Nacional de Justicia Francisco de Paula Santander. Calle 3 A No.3-31 </t>
  </si>
  <si>
    <t>Procuradurias  Judiciales II Penales 81,153,155 y 156; Judiciales I Penales 188, 224, 386; P Judicial I Adtvo 188</t>
  </si>
  <si>
    <t>El Bordo</t>
  </si>
  <si>
    <t xml:space="preserve">El Bordo,  Casa de la Cultura </t>
  </si>
  <si>
    <t>Judicial I Penal 225</t>
  </si>
  <si>
    <t>Santander de Quilichao</t>
  </si>
  <si>
    <t>Santander de Quilichao Carrera. 8 # 4-33/36/41</t>
  </si>
  <si>
    <t>Procuraduria Provincial, Judicial I Penal 226</t>
  </si>
  <si>
    <t>CESAR</t>
  </si>
  <si>
    <t>Valledupar</t>
  </si>
  <si>
    <t>Valledupar, Banco Agrario. Calle 16 No.9-30 Pisos 5</t>
  </si>
  <si>
    <t>P Judiciales II Agrario 8; PJ II Adtvos 47 y 123; PJ I Adtva 75 y 185; PJ II Familia 29; PJ II Restitución Tierras 22; PJ I Restitución Tierras 33 y 49; Coordinación Adtva y Sala de Audiencias</t>
  </si>
  <si>
    <t>Valledupar, Banco Agrario. Calle 16 No.9-30 Pisos 6</t>
  </si>
  <si>
    <t>P. Regional y Provincial; PJ I Adtva 76; PJ II Penales 42, 176, 177, y 227 y PJ II de Victimas 22</t>
  </si>
  <si>
    <t>Aguachica</t>
  </si>
  <si>
    <t>Agua Chica, Carrera. 10 # 5a - 02</t>
  </si>
  <si>
    <t>P. Judicial I Penal 269</t>
  </si>
  <si>
    <t>Chiriguana</t>
  </si>
  <si>
    <t>Chiriguna , Calle 7 No.5-40</t>
  </si>
  <si>
    <t>P Judicial I Penal 228</t>
  </si>
  <si>
    <t>CHOCO</t>
  </si>
  <si>
    <t>Quibdó</t>
  </si>
  <si>
    <t>Quibdó, Banco Popular. Calle  25 No.2-16 Piso 3 oficinas 301 a 311</t>
  </si>
  <si>
    <t>P. Regional; P. Judicial II Adtva 41, PJ II Familia 23, PJ II Penal 157 y 158, PJ I Penal 400, PJ I Agrario 134, PJ I Adtva 77 y 186, PJ I Familia 187</t>
  </si>
  <si>
    <t>CORDOBA</t>
  </si>
  <si>
    <t>Montería</t>
  </si>
  <si>
    <t>Montería, Calle 25 No.6-81 Edifico  3 pisos</t>
  </si>
  <si>
    <t>P. Regional, P. Provincial, P. Judicial I Adtvos 78 y 189; PJ I Restitución Tierras 34</t>
  </si>
  <si>
    <t>Montería, Calle  25 # 6-95 local 1</t>
  </si>
  <si>
    <t xml:space="preserve">P. Judicial II Administrativa 33, 124, JP I Adtvo 190, JP I Penal 229 y 230; PJ II Penal 37, 133 y 134; JP II Familia 18; PJ II Laboral </t>
  </si>
  <si>
    <t>Montería, Casa Cll. 23 # 7-96 Montería</t>
  </si>
  <si>
    <t>Desocupada</t>
  </si>
  <si>
    <t>Casa desocupada - no cumple uso de suelo  institucional, según Oficina de Planeacion</t>
  </si>
  <si>
    <t>CUNDINAMARCA</t>
  </si>
  <si>
    <t>Facatativá</t>
  </si>
  <si>
    <t>Facativa , Carrera. 2 # 2-89</t>
  </si>
  <si>
    <t>P. Provincial, Judicial I Penal 254 y 258, PJ I Administrativa198</t>
  </si>
  <si>
    <t>Fusagasugá</t>
  </si>
  <si>
    <t>Fusagasugá, Edificio Centrofusa. Carrera 8 No.6-41 Oficinas 605, 606, 607 y 608</t>
  </si>
  <si>
    <t>P. Provincial, Judicial I Penal 251</t>
  </si>
  <si>
    <t>Girardot</t>
  </si>
  <si>
    <t>Girardot , Calle 19 # 10-61</t>
  </si>
  <si>
    <t>P. Provincial, P. Judicial I Adtiva 199, PJ I Penal 257</t>
  </si>
  <si>
    <t>Chocontá</t>
  </si>
  <si>
    <t>Choconta  Carrera  5 # 5-73 of. 306 Edifico  Molino del Parque</t>
  </si>
  <si>
    <t>P. Judicial I Penal 250</t>
  </si>
  <si>
    <t>Guaduas</t>
  </si>
  <si>
    <t>Guaduas. Carrera. 2 # 3-41 local 1-01</t>
  </si>
  <si>
    <t>P. Judicial I Penal 206</t>
  </si>
  <si>
    <t>Soacha</t>
  </si>
  <si>
    <t>Soacha Calle. 13 # 6-07 oficina 202 c.c. Soacha Plaza.</t>
  </si>
  <si>
    <t>P. Judicial I Penal 221 y 260</t>
  </si>
  <si>
    <t>Pacho</t>
  </si>
  <si>
    <t>Pacho, Centro de acopio Mpal. Carrera 13 No.7-40</t>
  </si>
  <si>
    <t>P. Judicial I Penal 259</t>
  </si>
  <si>
    <t>CONVENIO 179-045-2016</t>
  </si>
  <si>
    <t>Ubaté</t>
  </si>
  <si>
    <t>Ubate, Carrera. 7 # 5-53 piso 1</t>
  </si>
  <si>
    <t>P. Judicial I Penal 261</t>
  </si>
  <si>
    <t>Villeta</t>
  </si>
  <si>
    <t xml:space="preserve">Villeta. Calle 4 No.5-51 </t>
  </si>
  <si>
    <t>P. Judicial I Penal 262</t>
  </si>
  <si>
    <t>Zipaquirá</t>
  </si>
  <si>
    <t>Zipaquira , Carrera. 16 # 4 a 53 pisos 2, 3 y 6</t>
  </si>
  <si>
    <t>P. Provincial y Judicial I Adtvo 200 y PJ I Penal 249</t>
  </si>
  <si>
    <t>Gacheta</t>
  </si>
  <si>
    <t>Gacheta. Calle 5 No.3-24 Oficina 301</t>
  </si>
  <si>
    <t>Procuraduria 252 Judicial I Penal</t>
  </si>
  <si>
    <t>GUAINIA</t>
  </si>
  <si>
    <t>Puerto  Inírida</t>
  </si>
  <si>
    <t>Puerto  Inírida. Carrera 9 No. 14 - 70</t>
  </si>
  <si>
    <t>P. Regional</t>
  </si>
  <si>
    <t>GUAJIRA</t>
  </si>
  <si>
    <t>Riohacha</t>
  </si>
  <si>
    <t xml:space="preserve">Riohacha. Calle 15 # 6 -13 </t>
  </si>
  <si>
    <t>P. Regional; PJ II Agraria 12; PJ II Penal 159 y 160; PJ I Adtva 91 y 202, PJ II Adtva 42 y 154, PJ II Familia 24</t>
  </si>
  <si>
    <t>Contrato 194-2020</t>
  </si>
  <si>
    <t>Riohacha. Carrera 15 No. 14 C - 100</t>
  </si>
  <si>
    <t xml:space="preserve">Inmueble desocupado,  con  recomendación  de  evacuacion  por riesgo  de  colapso </t>
  </si>
  <si>
    <t>GUAVIARE</t>
  </si>
  <si>
    <t>San José del Guaviare</t>
  </si>
  <si>
    <t>San José del Guaviare Calle 9 No. 23 - 74</t>
  </si>
  <si>
    <t>P. Regional, Judicial II Penal 148</t>
  </si>
  <si>
    <t>HUILA</t>
  </si>
  <si>
    <t>Neiva</t>
  </si>
  <si>
    <t>Neiva, Edificio Banco Popular. Calle 7 No. 3 - 67 Pisos 2</t>
  </si>
  <si>
    <t xml:space="preserve">Neiva, Edificio Banco Popular. Calle 7 No. 3 - 67 Pisos 4 </t>
  </si>
  <si>
    <t>P. Provincial; PJ II Familia 19; Coordinacion Adtva; PJ II Penal 141; Archivo</t>
  </si>
  <si>
    <t>Neiva, Edificio Banco Popular. Calle 7 No. 3 - 67 Pisos 5</t>
  </si>
  <si>
    <t>Neiva. Carrera. 8 # 7 a 28/30</t>
  </si>
  <si>
    <t>PJ II Agraria 11; PJ II Adtva 34 y 153; PJ I Adtva 89 y 90</t>
  </si>
  <si>
    <t>Neiva Carrera. 4 # 6 – 99 Palacio de Justicia piso 5°</t>
  </si>
  <si>
    <t>PJ II Penal 137, 138 y 139; PJ I Penal 267 y 268</t>
  </si>
  <si>
    <t>Garzon</t>
  </si>
  <si>
    <t>Garzon, Palacio Nacional. Calle 8 No. 9 - 47 Oficinas 301 a 310</t>
  </si>
  <si>
    <t>Pitalito</t>
  </si>
  <si>
    <t>Pitalito Calle . 13 # 2-58 apto 103 torre 1</t>
  </si>
  <si>
    <t>P. Judicial I Penal 271</t>
  </si>
  <si>
    <t>MAGDALENA</t>
  </si>
  <si>
    <t>Santa Marta</t>
  </si>
  <si>
    <t>Santa Marta, Edificio BCH. Calle 5 No. 3 - 07 Pisos 8</t>
  </si>
  <si>
    <t xml:space="preserve">P. Provincial; Coordinación Adtva; PJ II Apoyo Victimas 20; PJ I Tierras 35; PJ II Penal 162, 163 y 164; PJ I Penal 272; </t>
  </si>
  <si>
    <t>Santa Marta, Edificio BCH. Calle 5 No. 3 - 07 Pisos 9</t>
  </si>
  <si>
    <t xml:space="preserve">P. Regional; PJ II Laboral 27; PJ II Penal 360; </t>
  </si>
  <si>
    <t>Santa Marta, Edificio BCH. Calle 5 No. 3 - 07 Pisos 10</t>
  </si>
  <si>
    <t>PJ I Penal 203 y 204; PJ I Adtvo 92, 93 y 179; PJ II Familia 25; PJ II Responsabilidad Penal 148; PJ II Adtvo 43, 52 y 155; PJ II Agrario 13</t>
  </si>
  <si>
    <t>Fundación</t>
  </si>
  <si>
    <t>Fundación Carrera. 7 # 5-56</t>
  </si>
  <si>
    <t>PJ I Penal 273</t>
  </si>
  <si>
    <t>El Banco</t>
  </si>
  <si>
    <t>El Banco, Calle 4 A No. 3 - 48</t>
  </si>
  <si>
    <t>P. Provincial</t>
  </si>
  <si>
    <t>META</t>
  </si>
  <si>
    <t>Villavicencio</t>
  </si>
  <si>
    <t>Villavicencio, Edificio Centro Bancario. Calle 38 No. 31 - 74 Piso 6</t>
  </si>
  <si>
    <t>P. Regional; P. Provincial; PJ II Restitución Tierras 25; Sala de Conciliación Civil y Comercial</t>
  </si>
  <si>
    <t>Villavicencio,  Edificio Davivienda. Calle 38 No. 30 A - 64 Piso 12</t>
  </si>
  <si>
    <t xml:space="preserve">PJ II Agrario 6; PJ II Familia 30; Coordinación Administrativa </t>
  </si>
  <si>
    <t>Villavicencio,  Edificio Davivienda. Calle 38 No. 30 A - 64 Oficina 201</t>
  </si>
  <si>
    <t xml:space="preserve">PJ II Penal 27, 87, 178, 179, 180; PJ I Penal 275, 276 y 277 </t>
  </si>
  <si>
    <t>Villavicencio, Edificio Banco Popular. Calle 38 No. 30 A - 25 Piso 2</t>
  </si>
  <si>
    <t>PJ II Adtvo 48 y 49; PJ I Adtvo 94, 205 y 206</t>
  </si>
  <si>
    <t>Acacias</t>
  </si>
  <si>
    <t>Opera provisionalmente en Villavicencio Ed Davivienda piso 12</t>
  </si>
  <si>
    <t>PJ I Penal 341</t>
  </si>
  <si>
    <t>Granada</t>
  </si>
  <si>
    <t>Cra. 13 # 25-62 local 119 Centro Comercial Milenium</t>
  </si>
  <si>
    <t>P. Judicial I Penal 278</t>
  </si>
  <si>
    <t>NARIÑO</t>
  </si>
  <si>
    <t xml:space="preserve">Ipiales </t>
  </si>
  <si>
    <t>Edif. Marcos Cra. 6 # 13-09 oficina 405-406</t>
  </si>
  <si>
    <t>P. Provincial; PJ I Penal 281</t>
  </si>
  <si>
    <t>Pasto</t>
  </si>
  <si>
    <t>Pasto, Edificio Cristo Rey. Carrera 24 No. 20-58 Oficina 601</t>
  </si>
  <si>
    <t>P. Regional y P. Provincial</t>
  </si>
  <si>
    <t>Pasto Carrera. 25 # 17-49 Edif. Lotería Nariño OF 501 A 511 Y 602 A 611</t>
  </si>
  <si>
    <t>PJ II Penal 142, 143, 144, 145, 146; PJ I Penal 279; PJ II Familia 20; PJ II Adtva 35, 36 y 156; PJ I Adtvo 95, 96 y 207; PJ II Restitución Tierras 24; PJ I Restitución Tierras 48; PJ II Agrario 15; PJ II Trabajo y Seg Social 30; PJ I Trabajo y Seg Social 12</t>
  </si>
  <si>
    <t>Pasto, Edificio Alfa. Calle 18 A No. 25 - 37 Pisos 4, 5 y 6</t>
  </si>
  <si>
    <t>Bodega de archivo e inservibles</t>
  </si>
  <si>
    <t>Túquerres</t>
  </si>
  <si>
    <t>Tuqueres Calle. 14 # 15-15 Barrio San Francisco</t>
  </si>
  <si>
    <t>P. Judicial I Penal 280</t>
  </si>
  <si>
    <t>Tumaco</t>
  </si>
  <si>
    <t>Tumaco  Av. de los Estudiantes # 4 - 240 Sector la Y</t>
  </si>
  <si>
    <t>P. Provincial; PJ I Penal 292 y 401</t>
  </si>
  <si>
    <t>NORTE SANT.</t>
  </si>
  <si>
    <t>Cúcuta</t>
  </si>
  <si>
    <t xml:space="preserve">Cúcuta, Edificio Centro Comercial Plaza. Avenida 4 No. 10 - 42 Pisos 6, </t>
  </si>
  <si>
    <t>PJ II Agraria 16; PJ II Penal 86, 88, 89, 90, 92, 93 y 94; PJ I Penal 283 y 286</t>
  </si>
  <si>
    <t>Cúcuta, Edificio Centro Comercial Plaza. Avenida 4 No. 10 - 42 Pisos 7</t>
  </si>
  <si>
    <t>Cúcuta, Edificio Centro Comercial Plaza. Avenida 4 No. 10 - 42 Pisos 8</t>
  </si>
  <si>
    <t>Cúcuta, Edificio Banco Bogota. Av. 6 No.10-82 Piso 4</t>
  </si>
  <si>
    <t>PJ I Adtvo 97, 98 y 208; PJ II Adtvo 23 y 24; PJ II Familia 11; PJ I Restitución Tierras 42; PJ II Restitución Tierras 19; PJ I Trabajo y Seg. Social 10</t>
  </si>
  <si>
    <t>Cúcuta, Edificio Banco Bogota. Av. 6 No.10-82 Piso  7</t>
  </si>
  <si>
    <t>Cúcuta,  Edificio Nacional de Cúcuta (Edificio Santander). Calle 8 A No.3-47 y 3-30</t>
  </si>
  <si>
    <t>Procuraduria 12 Judicial II de Familia y 208 Judicial I Adtvo.</t>
  </si>
  <si>
    <t>Pamplona</t>
  </si>
  <si>
    <t>Pamplona Carrera. 6 # 6 – 63 Local 5</t>
  </si>
  <si>
    <t>P. Judicial II Penal 95</t>
  </si>
  <si>
    <t>PUTUMAYO</t>
  </si>
  <si>
    <t>Mocoa</t>
  </si>
  <si>
    <t xml:space="preserve">Mocoa. Calle 8 No.5-10 pisos 1 </t>
  </si>
  <si>
    <t>P. Regional, P Judicial II Penal 99, PJ I Penal 287, PJ I Administrativa 221, PJ II Restitución Tierras 11</t>
  </si>
  <si>
    <t>Mocoa. Calle 8 No.5-10 pisos 2</t>
  </si>
  <si>
    <t xml:space="preserve">Mocoa. Calle 8 No.5-10 pisos  3 </t>
  </si>
  <si>
    <t>Mocoa. Calle 8 No.5-10 pisos  4</t>
  </si>
  <si>
    <t>QUINDIO</t>
  </si>
  <si>
    <t>Armenia</t>
  </si>
  <si>
    <t>Armenia, Edificio Banco Cafetero. Carrera 17 No. 20 - 27 Pisos 10</t>
  </si>
  <si>
    <t>Procuraduría Provincial</t>
  </si>
  <si>
    <t>Armenia, Edificio Banco Cafetero. Carrera 17 No. 20 - 27 Pisos 11</t>
  </si>
  <si>
    <t>Procuraduría Regional y Coordinación Adtva</t>
  </si>
  <si>
    <t>Armenia, Edificio Loteria del Quindio. Carrera 16 No. 19 - 21 Piso 3</t>
  </si>
  <si>
    <t>PJ II Penal 38, 40, 41 y 80; PJ I Penal 288 y 289; PJ II Familia 4 y 39; PJ II Agrario 34; PJ II Adtvo 13; PJ I Adtvo 99 y 193</t>
  </si>
  <si>
    <t>RISARALDA</t>
  </si>
  <si>
    <t>Pereira</t>
  </si>
  <si>
    <t>Pereira, Edificio Banco Ganadero. Calle 20 No. 6 - 30 Piso 5</t>
  </si>
  <si>
    <t>Pereira  Carrera. 8 CLL. 42B/50 Edificio 8/43 Centro de Negocios Piso 4°</t>
  </si>
  <si>
    <t>P. Provincial, P Judicial Adtvo 210 y 211, PJ Adtvo 37, 38 y 157 ; PJ II Laboral 34; PJ II Agrario 28; PJ II Restitución Tierras 2; PJ II Penal 149, 150, 151 y 152; PJ I Penal 231 y 290; PJ II Familia 21; Asesor JEP</t>
  </si>
  <si>
    <t>San Andrés</t>
  </si>
  <si>
    <t>Cra. 5A # 10-14 Sector JOE WOOD POINT</t>
  </si>
  <si>
    <t>P. Regional, Judicial Penal, PJ II Ambiental 17, PJ Familia 54, PJ Penal 85 y 292</t>
  </si>
  <si>
    <t>SANTANDER</t>
  </si>
  <si>
    <t>Barranca</t>
  </si>
  <si>
    <t>Barranca, Edificio BBVA (Granahorrar). Calle 49 A No. 8 A - 36 Piso 4 oficina 401</t>
  </si>
  <si>
    <t>P. Provincial, PJ I Penal 213 y 248, PJ I  Adtivo 214, PJ I Restitución Tierras 43</t>
  </si>
  <si>
    <t>Bucaramanga</t>
  </si>
  <si>
    <t xml:space="preserve">Bucaramanga, La  Casona colonial. Calle 37 No 12-02/04/08 y Carrera 12 No 37-09. </t>
  </si>
  <si>
    <t>P. Regional Y Provincial</t>
  </si>
  <si>
    <t>Bucaramanga, Casa Luis Perú De Lacroix. Calle 37 No. 11-18</t>
  </si>
  <si>
    <t>PJ II Conciliación Adtva 16, 17, 158, 159, 160, PJ I Conciliación Adtva 100, 101, 102, 212 PJ II Familia 6, PJ II Infancia y Adolescencia 161, PJ I Infancia y Adolescencia 213, PJ II Agrario 24, PJ II Restitución Tierras 12, PJ I Restitución Tierras 44, PJ II Trabajo y Seg. Social 31, PJ I Trabajo y Seg. Social 13, PJ II Apoyo Victimas 5, PJ I Asuntos Civiles 11, PJ I Penal 285 y 295, Coordinación Adtva Santander, Centro de Conciliación Civil y 3 funcionarios de Reg. Y Prov.</t>
  </si>
  <si>
    <t>Bucaramanga, Edificio Banco Popular. Calle 35 No.19-77 Pisos 5 y 6</t>
  </si>
  <si>
    <t>PJ II Penales 51, 52, 53, 54, 58, 59, 91, 170, 318 y 362, PJ I Penal 293 y 294</t>
  </si>
  <si>
    <t>Bucaramanga, Edificio la Triada. Calle 35 No. 19 - 41 Locales 105 y 106</t>
  </si>
  <si>
    <t>Derechos Humanos y funcionarios JEP</t>
  </si>
  <si>
    <t>Bucaramanga, Edificio Davivienda. Calle 35 No.17-54 Piso 14.</t>
  </si>
  <si>
    <t xml:space="preserve">Oficinas </t>
  </si>
  <si>
    <t>San Gil</t>
  </si>
  <si>
    <t xml:space="preserve">San Gil, Edificio Centro Solidario Ramon Gonzalez Parra (Coopcentral). Carrera 9 No. 13 - 41 Oficina 404 </t>
  </si>
  <si>
    <t>P. Provincial, PJ II Penal 56 y 57, PJ I Penal 296 y PJ I Adtvo 215.</t>
  </si>
  <si>
    <t>San Gil, Edificio Venecia. Carrera 9 No.10-65 Oficina 207 a 210</t>
  </si>
  <si>
    <t>Bodega y archivo</t>
  </si>
  <si>
    <t>Velez</t>
  </si>
  <si>
    <t>Velez. Carrera 6 No.19-20 Oficinas 104, 114 a 118</t>
  </si>
  <si>
    <t>P. Provincial, PJ I Penal 298</t>
  </si>
  <si>
    <t>Malága</t>
  </si>
  <si>
    <t>P. Judicial I Penal 297</t>
  </si>
  <si>
    <t>En la actualidad no  hay  contrato vigente</t>
  </si>
  <si>
    <t>SUCRE</t>
  </si>
  <si>
    <t>Sincelejo</t>
  </si>
  <si>
    <t>Sincelejo. Calle 22 No. 16 - 20 Piso 1, 2 y  sotano</t>
  </si>
  <si>
    <t>P. Regional y P. Provincial; Coordinación Adtva.</t>
  </si>
  <si>
    <t>Sincelejo. Calle 23 # 16-33 piso 1, 2 y 3 piso 1, 2 y 3</t>
  </si>
  <si>
    <t>PJ II Agrario 19, PJ II Familia 27 y 162, PJ I Restitución Tierras 28 y 29, PJ II Adtvo 44 y 164, PJ I Adtvo 103 y 104, PJ II Penal 168 y 321, PJ I Penal 299, PJ Laboral 18</t>
  </si>
  <si>
    <t>TOLIMA</t>
  </si>
  <si>
    <t>Chaparral</t>
  </si>
  <si>
    <t>Chaparral. Calle 10 No. 8 - 06</t>
  </si>
  <si>
    <t>P. Provincial, Judicial I Penal 303</t>
  </si>
  <si>
    <t>Honda</t>
  </si>
  <si>
    <t>Honda, Edificio Centro Comercial Restrepo. Carrera 12A No. 12 -42 Piso 5</t>
  </si>
  <si>
    <t>P. Provincial, Judicial I Penal 305</t>
  </si>
  <si>
    <t>Ibague</t>
  </si>
  <si>
    <t>Ibague, Edificio Floro Saavedra. Carrera 4 No. 11 - 40 Pisos 4</t>
  </si>
  <si>
    <t xml:space="preserve">P. Regional, Coordinación </t>
  </si>
  <si>
    <t>Ibague, Edificio Floro Saavedra. Carrera 4 No. 11 - 40 Pisos  5</t>
  </si>
  <si>
    <t>adtva– Edificio Floro Saavedra</t>
  </si>
  <si>
    <t>Ibague, Edificio Floro Saavedra. Carrera 4 No. 11 - 40 Pisos  6</t>
  </si>
  <si>
    <t>Ibague, Edificio Martin Pomala. Carrera 2 No. 11 - 87/89 Piso 2</t>
  </si>
  <si>
    <t>P. Provincial – Edificio Martin Pomala</t>
  </si>
  <si>
    <t xml:space="preserve">Ibague, Edificio Banco Agrario. Calle 15 No. 3 - 26 (Cra. 3 No.15-17) Pisos 8 </t>
  </si>
  <si>
    <t>PJ I Adtva 102, 106, 216; PJ II Adtvo 26, 27, 105 y 163; PJ II Familia 14</t>
  </si>
  <si>
    <t>Ibague, Edificio Banco Agrario. Calle 15 No. 3 - 26 (Cra. 3 No.15-17) Pisos 9</t>
  </si>
  <si>
    <t xml:space="preserve">El Espinal </t>
  </si>
  <si>
    <t>El Espinal, Carrera 15 entre calles 10 y 11 ,  centro  de  convivencia  Municipal del  Espinal ,  barrio  Villa Paz</t>
  </si>
  <si>
    <t>P. Judicial I Penal 304</t>
  </si>
  <si>
    <t>179-087-2017</t>
  </si>
  <si>
    <t>Guamo</t>
  </si>
  <si>
    <t xml:space="preserve">Guamo Calle  11 #  12-29 Centro </t>
  </si>
  <si>
    <t>P. Judicial I Penal 301</t>
  </si>
  <si>
    <t>Líbano</t>
  </si>
  <si>
    <t>Líbano Calle. 5 # 9 -10</t>
  </si>
  <si>
    <t>P. Judicial I Penal 302</t>
  </si>
  <si>
    <t>Melgar</t>
  </si>
  <si>
    <t>Melgar Calle . 6 # 24 - 02</t>
  </si>
  <si>
    <t>P. Judicial I Penal 256</t>
  </si>
  <si>
    <t>VALLE</t>
  </si>
  <si>
    <t>Buenaventura</t>
  </si>
  <si>
    <t>Buenaventura. Calle 6 N 5-11 Piso  2</t>
  </si>
  <si>
    <t>P. Provincial, PJ I Penal 313 y 399, PJ I Adtiva 219</t>
  </si>
  <si>
    <t xml:space="preserve">Buenaventura. Calle 6 N 5-11  Planta baja </t>
  </si>
  <si>
    <t>Buga</t>
  </si>
  <si>
    <t>Buga. Carrera 16 No. 6 - 51</t>
  </si>
  <si>
    <t>Buga. Calle 5 No. 10 - 57</t>
  </si>
  <si>
    <t>P. Judicial II Penal 75, 76, 77, 79, PJ II Familia 9 y 78, PJ I Restitución Tierras 39</t>
  </si>
  <si>
    <t>Cali</t>
  </si>
  <si>
    <t>Cali, Carrera 9 No. 8 - 54 Edificio 99 pisos 2  y  3</t>
  </si>
  <si>
    <t>P. Regional Y Provincial, Investigaciones Especiales</t>
  </si>
  <si>
    <t>Cali, Calle 11 No.5-54 Edificio Banco Colombia pisos 3, 4 y oficina 7°</t>
  </si>
  <si>
    <t>PJ II Apoyo Victimas 7, PJ I Apoyo Victimas 30, PJ II Restitución Tierras 14 y 15, PJ I Restitución Tierras 40 y 45, PJ II Asuntos del Trabajo y Seg. Social 28, PJ I Asuntos del Trabajo y Seg. 8 y 9, PJ II Agrario 21, PJ II Adtvo 18, 19, 20, 165 y 166, PJ I Adtvo 57, 58, 59, 60 y 217, PJ II Familia 8 y 65, PJ II Infancia y Adolescencia 218, PJ II Penal 60, 62, 63, 64, 66, 67, 69, 70, 71, 72, 73, 74 y 351, PJ I Penal 266, 306, 308 y 309</t>
  </si>
  <si>
    <t>Palmira</t>
  </si>
  <si>
    <t>Palmira Calle. 31 # 30-05 Oficina 601 Edificio Versilia</t>
  </si>
  <si>
    <t>P. Judicial I Penal 307 y 322</t>
  </si>
  <si>
    <t xml:space="preserve">Roldanillo </t>
  </si>
  <si>
    <t>Roldanillo. Calle 10 No.8-10</t>
  </si>
  <si>
    <t>P. Judicial I Penal 310</t>
  </si>
  <si>
    <t>Sevilla</t>
  </si>
  <si>
    <t>Sevilla. Carrera 50 # 51-13 Piso 2</t>
  </si>
  <si>
    <t>P. Judicial I Penal 311</t>
  </si>
  <si>
    <t>179-074-2017</t>
  </si>
  <si>
    <t>Tulua</t>
  </si>
  <si>
    <t>Cra. 27 # 27-19 Local 103</t>
  </si>
  <si>
    <t>P. Judicial I Penal 282 y 367</t>
  </si>
  <si>
    <t>Cartago</t>
  </si>
  <si>
    <t>Cll. 12 # 1 A 03/05</t>
  </si>
  <si>
    <t>P. Provincial, Judicial I Penal 312</t>
  </si>
  <si>
    <t>VAUPES</t>
  </si>
  <si>
    <t>Mitu</t>
  </si>
  <si>
    <t>Mitu.Calle 12 T 13-66</t>
  </si>
  <si>
    <t>VICHADA</t>
  </si>
  <si>
    <t>Pto. Carreño</t>
  </si>
  <si>
    <t>Puerto  Carreño  Calle. 18 A # 10-70</t>
  </si>
  <si>
    <t>P. Regional, Judicial I Penal 286</t>
  </si>
  <si>
    <t>Lote vacío</t>
  </si>
  <si>
    <t>Pto. Carreño. Calle 19 No.11-50 Barrio las Acacias (Lote vacio)</t>
  </si>
  <si>
    <t>Lote vacio</t>
  </si>
  <si>
    <t>Bogotá. Carrera 19 N° 22 B- 20 Barrio Samper Mendoza</t>
  </si>
  <si>
    <t>Bogotá, Paloquemao. Carrera 25 N° 17-45 Barrio Paloquemao</t>
  </si>
  <si>
    <t>Coordinación administrativa Procuraduria 31 penal  I y  66,  17 administratia I y  130 judicial  administrativa II</t>
  </si>
  <si>
    <t>Opera provisionalmente en Villavicencio Ed Davivienda piso 12. Actualmente no hay contrato de arriendo en Acacias.</t>
  </si>
  <si>
    <t>Neiva Carrera 2 # 8 - 05 piso 3° Centro Comercial Popular los Comuneros, locales 3010, 3011, 3012, 3013 y 3014</t>
  </si>
  <si>
    <t>Archivo Central Procuraduria Regional Huila y Provincial Neiva</t>
  </si>
  <si>
    <t>Contrato de Comodato No.2428 de 2022 suscrito con el m/pio de Neiva</t>
  </si>
  <si>
    <t>Entregado en calidad de comodato a la Registraduria Nacional de B/manga</t>
  </si>
  <si>
    <t>Cto 179-079-2016 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</si>
</sst>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sz val="10"/>
      <color rgb="FF000000"/>
      <name val="Arial"/>
      <family val="2"/>
    </font>
    <font>
      <b/>
      <sz val="8"/>
      <color rgb="FF000000"/>
      <name val="Arial"/>
      <family val="2"/>
    </font>
    <font>
      <sz val="8"/>
      <name val="Arial"/>
      <family val="2"/>
    </font>
    <font>
      <sz val="8"/>
      <color theme="1"/>
      <name val="Calibri"/>
      <family val="2"/>
      <scheme val="minor"/>
    </font>
    <font>
      <sz val="8"/>
      <color rgb="FF000000"/>
      <name val="Arial"/>
      <family val="2"/>
    </font>
    <font>
      <sz val="10"/>
      <color rgb="FF000000"/>
      <name val="Calibri"/>
      <family val="2"/>
    </font>
    <font>
      <b/>
      <sz val="10"/>
      <color rgb="FF000000"/>
      <name val="Calibri"/>
      <family val="2"/>
    </font>
    <font>
      <sz val="8"/>
      <color rgb="FFFF0000"/>
      <name val="Arial"/>
      <family val="2"/>
    </font>
    <font>
      <sz val="8"/>
      <color rgb="FFFF0000"/>
      <name val="Calibri"/>
      <family val="2"/>
      <scheme val="minor"/>
    </font>
  </fonts>
  <fills count="10">
    <fill>
      <patternFill patternType="none"/>
    </fill>
    <fill>
      <patternFill patternType="gray125"/>
    </fill>
    <fill>
      <patternFill patternType="solid">
        <fgColor theme="0"/>
        <bgColor rgb="FFDDEBF7"/>
      </patternFill>
    </fill>
    <fill>
      <patternFill patternType="solid">
        <fgColor rgb="FFFFFF00"/>
        <bgColor indexed="64"/>
      </patternFill>
    </fill>
    <fill>
      <patternFill patternType="solid">
        <fgColor rgb="FFFFFF00"/>
        <bgColor rgb="FF000000"/>
      </patternFill>
    </fill>
    <fill>
      <patternFill patternType="solid">
        <fgColor rgb="FFDDEBF7"/>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rgb="FFA9D08E"/>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1" fillId="3" borderId="5" xfId="0" applyFont="1" applyFill="1" applyBorder="1" applyAlignment="1">
      <alignment horizontal="center"/>
    </xf>
    <xf numFmtId="0" fontId="1" fillId="3" borderId="0" xfId="0" applyFont="1" applyFill="1" applyAlignment="1">
      <alignment horizontal="center"/>
    </xf>
    <xf numFmtId="0" fontId="8" fillId="5" borderId="1" xfId="0" applyFont="1" applyFill="1" applyBorder="1" applyAlignment="1">
      <alignment wrapText="1"/>
    </xf>
    <xf numFmtId="0" fontId="8" fillId="0" borderId="0" xfId="0" applyFont="1" applyAlignment="1">
      <alignment wrapText="1"/>
    </xf>
    <xf numFmtId="0" fontId="9" fillId="5" borderId="7" xfId="0" applyFont="1" applyFill="1" applyBorder="1" applyAlignment="1">
      <alignment wrapText="1"/>
    </xf>
    <xf numFmtId="0" fontId="3" fillId="2" borderId="0" xfId="0" applyFont="1" applyFill="1"/>
    <xf numFmtId="0" fontId="0" fillId="6" borderId="0" xfId="0" applyFill="1"/>
    <xf numFmtId="3" fontId="1" fillId="3" borderId="0" xfId="0" applyNumberFormat="1" applyFont="1" applyFill="1" applyAlignment="1">
      <alignment horizontal="center"/>
    </xf>
    <xf numFmtId="3" fontId="3" fillId="2" borderId="0" xfId="0" applyNumberFormat="1" applyFont="1" applyFill="1"/>
    <xf numFmtId="3" fontId="0" fillId="0" borderId="0" xfId="0" applyNumberFormat="1"/>
    <xf numFmtId="0" fontId="4" fillId="4" borderId="1" xfId="0" applyFont="1" applyFill="1" applyBorder="1" applyAlignment="1">
      <alignment horizontal="center" vertical="center" wrapText="1"/>
    </xf>
    <xf numFmtId="0" fontId="3" fillId="2" borderId="0" xfId="0" applyFont="1" applyFill="1" applyAlignment="1">
      <alignment horizontal="center"/>
    </xf>
    <xf numFmtId="0" fontId="0" fillId="0" borderId="0" xfId="0" applyAlignment="1">
      <alignment horizontal="center"/>
    </xf>
    <xf numFmtId="0" fontId="1"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horizontal="center" vertical="center"/>
    </xf>
    <xf numFmtId="0" fontId="8" fillId="0" borderId="1" xfId="0" applyFont="1" applyBorder="1" applyAlignment="1">
      <alignment wrapText="1"/>
    </xf>
    <xf numFmtId="0" fontId="8" fillId="7" borderId="1" xfId="0" applyFont="1" applyFill="1" applyBorder="1" applyAlignment="1">
      <alignment wrapText="1"/>
    </xf>
    <xf numFmtId="0" fontId="2" fillId="6" borderId="0" xfId="0" applyFont="1" applyFill="1"/>
    <xf numFmtId="0" fontId="7" fillId="8" borderId="1" xfId="0" applyFont="1" applyFill="1" applyBorder="1"/>
    <xf numFmtId="0" fontId="7" fillId="8" borderId="1" xfId="0" applyFont="1" applyFill="1" applyBorder="1" applyAlignment="1">
      <alignment horizontal="center"/>
    </xf>
    <xf numFmtId="0" fontId="7" fillId="8" borderId="1" xfId="0" applyFont="1" applyFill="1" applyBorder="1" applyAlignment="1">
      <alignment horizontal="left"/>
    </xf>
    <xf numFmtId="3" fontId="7" fillId="8" borderId="1" xfId="0" applyNumberFormat="1" applyFont="1" applyFill="1" applyBorder="1"/>
    <xf numFmtId="0" fontId="7" fillId="8" borderId="1" xfId="0" applyFont="1" applyFill="1" applyBorder="1" applyAlignment="1">
      <alignment horizontal="center" vertical="center"/>
    </xf>
    <xf numFmtId="0" fontId="5" fillId="8" borderId="0" xfId="0" applyFont="1" applyFill="1"/>
    <xf numFmtId="0" fontId="6" fillId="8" borderId="0" xfId="0" applyFont="1" applyFill="1"/>
    <xf numFmtId="0" fontId="7" fillId="8" borderId="1" xfId="0" applyFont="1" applyFill="1" applyBorder="1" applyAlignment="1">
      <alignment vertical="center"/>
    </xf>
    <xf numFmtId="0" fontId="7" fillId="8" borderId="1" xfId="0" applyFont="1" applyFill="1" applyBorder="1" applyAlignment="1">
      <alignment horizontal="left" vertical="center"/>
    </xf>
    <xf numFmtId="3" fontId="7" fillId="8" borderId="1" xfId="0" applyNumberFormat="1" applyFont="1" applyFill="1" applyBorder="1" applyAlignment="1">
      <alignment vertical="center"/>
    </xf>
    <xf numFmtId="0" fontId="7" fillId="8" borderId="1" xfId="0" applyFont="1" applyFill="1" applyBorder="1" applyAlignment="1">
      <alignment horizontal="justify" vertical="center"/>
    </xf>
    <xf numFmtId="3" fontId="7" fillId="8" borderId="1" xfId="0" applyNumberFormat="1" applyFont="1" applyFill="1" applyBorder="1" applyAlignment="1">
      <alignment horizontal="left" vertical="center"/>
    </xf>
    <xf numFmtId="0" fontId="5" fillId="8" borderId="0" xfId="0" applyFont="1" applyFill="1" applyAlignment="1">
      <alignment vertical="center"/>
    </xf>
    <xf numFmtId="0" fontId="6" fillId="8" borderId="0" xfId="0" applyFont="1" applyFill="1" applyAlignment="1">
      <alignment vertical="center"/>
    </xf>
    <xf numFmtId="0" fontId="6" fillId="8" borderId="1" xfId="0" applyFont="1" applyFill="1" applyBorder="1"/>
    <xf numFmtId="0" fontId="7" fillId="9" borderId="1" xfId="0" applyFont="1" applyFill="1" applyBorder="1"/>
    <xf numFmtId="0" fontId="7" fillId="9" borderId="1" xfId="0" applyFont="1" applyFill="1" applyBorder="1" applyAlignment="1">
      <alignment vertical="center"/>
    </xf>
    <xf numFmtId="0" fontId="10" fillId="9" borderId="1" xfId="0" applyFont="1" applyFill="1" applyBorder="1"/>
    <xf numFmtId="0" fontId="7" fillId="8" borderId="1" xfId="0" applyFont="1" applyFill="1" applyBorder="1" applyAlignment="1">
      <alignment horizontal="center" vertical="center"/>
    </xf>
    <xf numFmtId="0" fontId="7" fillId="8" borderId="1" xfId="0" applyFont="1" applyFill="1" applyBorder="1" applyAlignment="1">
      <alignment horizontal="center"/>
    </xf>
    <xf numFmtId="0" fontId="10" fillId="8" borderId="1" xfId="0" applyFont="1" applyFill="1" applyBorder="1" applyAlignment="1">
      <alignment vertical="center"/>
    </xf>
    <xf numFmtId="0" fontId="10" fillId="8" borderId="1" xfId="0" applyFont="1" applyFill="1" applyBorder="1" applyAlignment="1">
      <alignment horizontal="left" vertical="center"/>
    </xf>
    <xf numFmtId="0" fontId="10" fillId="8" borderId="1" xfId="0" applyFont="1" applyFill="1" applyBorder="1" applyAlignment="1">
      <alignment horizontal="justify" vertical="center"/>
    </xf>
    <xf numFmtId="0" fontId="10" fillId="8" borderId="1" xfId="0" applyFont="1" applyFill="1" applyBorder="1" applyAlignment="1">
      <alignment horizontal="center" vertical="center"/>
    </xf>
    <xf numFmtId="0" fontId="7" fillId="8" borderId="1" xfId="0" applyFont="1" applyFill="1" applyBorder="1" applyAlignment="1">
      <alignment horizontal="center" vertical="center"/>
    </xf>
    <xf numFmtId="3" fontId="4" fillId="4" borderId="1" xfId="0" applyNumberFormat="1" applyFont="1"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6" fillId="0" borderId="0" xfId="0" applyFont="1" applyAlignment="1">
      <alignment horizontal="center"/>
    </xf>
    <xf numFmtId="0" fontId="7" fillId="8" borderId="1" xfId="0" applyFont="1" applyFill="1" applyBorder="1" applyAlignment="1">
      <alignment horizontal="left" vertical="center" wrapText="1"/>
    </xf>
    <xf numFmtId="0" fontId="7" fillId="8" borderId="1" xfId="0" applyFont="1" applyFill="1" applyBorder="1" applyAlignment="1">
      <alignment vertical="center" wrapText="1"/>
    </xf>
    <xf numFmtId="3" fontId="0" fillId="0" borderId="5" xfId="0" applyNumberFormat="1" applyBorder="1" applyAlignment="1">
      <alignment vertical="center"/>
    </xf>
    <xf numFmtId="0" fontId="10" fillId="9" borderId="1" xfId="0" applyFont="1" applyFill="1" applyBorder="1" applyAlignment="1">
      <alignment vertical="center"/>
    </xf>
    <xf numFmtId="3" fontId="10" fillId="8" borderId="1" xfId="0" applyNumberFormat="1" applyFont="1" applyFill="1" applyBorder="1" applyAlignment="1">
      <alignment vertical="center"/>
    </xf>
    <xf numFmtId="0" fontId="10" fillId="8" borderId="1" xfId="0" applyFont="1" applyFill="1" applyBorder="1" applyAlignment="1">
      <alignment vertical="center" wrapText="1"/>
    </xf>
    <xf numFmtId="0" fontId="10" fillId="8" borderId="0" xfId="0" applyFont="1" applyFill="1" applyAlignment="1">
      <alignment vertical="center"/>
    </xf>
    <xf numFmtId="0" fontId="11" fillId="8" borderId="0" xfId="0" applyFont="1" applyFill="1" applyAlignment="1">
      <alignment vertical="center"/>
    </xf>
    <xf numFmtId="3" fontId="0" fillId="0" borderId="5" xfId="0" applyNumberFormat="1" applyBorder="1" applyAlignment="1">
      <alignment horizontal="center" vertical="center"/>
    </xf>
    <xf numFmtId="0" fontId="7" fillId="8" borderId="8" xfId="0" applyFont="1" applyFill="1" applyBorder="1" applyAlignment="1">
      <alignment horizontal="left" vertical="center"/>
    </xf>
    <xf numFmtId="0" fontId="7" fillId="8" borderId="9" xfId="0" applyFont="1" applyFill="1" applyBorder="1" applyAlignment="1">
      <alignment horizontal="left" vertical="center"/>
    </xf>
    <xf numFmtId="0" fontId="7" fillId="8" borderId="7" xfId="0" applyFont="1" applyFill="1" applyBorder="1" applyAlignment="1">
      <alignment horizontal="left" vertical="center"/>
    </xf>
    <xf numFmtId="0" fontId="7" fillId="8" borderId="1"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0" xfId="0" applyFont="1" applyFill="1" applyAlignment="1">
      <alignment horizontal="center"/>
    </xf>
    <xf numFmtId="0" fontId="1" fillId="3" borderId="6" xfId="0" applyFont="1" applyFill="1" applyBorder="1" applyAlignment="1">
      <alignment horizontal="center"/>
    </xf>
    <xf numFmtId="0" fontId="7"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184"/>
  <sheetViews>
    <sheetView tabSelected="1" topLeftCell="A5" zoomScale="120" zoomScaleNormal="120" workbookViewId="0">
      <pane xSplit="3" ySplit="1" topLeftCell="E93" activePane="bottomRight" state="frozen"/>
      <selection pane="topRight" activeCell="D5" sqref="D5"/>
      <selection pane="bottomLeft" activeCell="A6" sqref="A6"/>
      <selection pane="bottomRight" activeCell="H5" sqref="H1:H1048576"/>
    </sheetView>
  </sheetViews>
  <sheetFormatPr baseColWidth="10" defaultColWidth="11.44140625" defaultRowHeight="14.4" x14ac:dyDescent="0.3"/>
  <cols>
    <col min="1" max="1" width="18.88671875" customWidth="1"/>
    <col min="2" max="2" width="20.6640625" customWidth="1"/>
    <col min="3" max="3" width="11.33203125" style="13" customWidth="1"/>
    <col min="4" max="4" width="65.88671875" customWidth="1"/>
    <col min="5" max="5" width="48.44140625" customWidth="1"/>
    <col min="6" max="6" width="11.44140625" style="10"/>
    <col min="7" max="7" width="11.44140625" style="16"/>
    <col min="11" max="11" width="21.109375" customWidth="1"/>
    <col min="12" max="192" width="11.44140625" style="7"/>
  </cols>
  <sheetData>
    <row r="1" spans="1:192" x14ac:dyDescent="0.3">
      <c r="A1" s="62" t="s">
        <v>0</v>
      </c>
      <c r="B1" s="63"/>
      <c r="C1" s="63"/>
      <c r="D1" s="63"/>
      <c r="E1" s="63"/>
      <c r="F1" s="63"/>
      <c r="G1" s="63"/>
      <c r="H1" s="63"/>
      <c r="I1" s="63"/>
      <c r="J1" s="63"/>
      <c r="K1" s="64"/>
    </row>
    <row r="2" spans="1:192" x14ac:dyDescent="0.3">
      <c r="A2" s="65" t="s">
        <v>1</v>
      </c>
      <c r="B2" s="66"/>
      <c r="C2" s="66"/>
      <c r="D2" s="66"/>
      <c r="E2" s="66"/>
      <c r="F2" s="66"/>
      <c r="G2" s="66"/>
      <c r="H2" s="66"/>
      <c r="I2" s="66"/>
      <c r="J2" s="66"/>
      <c r="K2" s="67"/>
    </row>
    <row r="3" spans="1:192" x14ac:dyDescent="0.3">
      <c r="A3" s="65" t="s">
        <v>2</v>
      </c>
      <c r="B3" s="66"/>
      <c r="C3" s="66"/>
      <c r="D3" s="66"/>
      <c r="E3" s="66"/>
      <c r="F3" s="66"/>
      <c r="G3" s="66"/>
      <c r="H3" s="66"/>
      <c r="I3" s="66"/>
      <c r="J3" s="66"/>
      <c r="K3" s="67"/>
    </row>
    <row r="4" spans="1:192" x14ac:dyDescent="0.3">
      <c r="A4" s="1"/>
      <c r="B4" s="2"/>
      <c r="C4" s="2"/>
      <c r="D4" s="2"/>
      <c r="E4" s="2"/>
      <c r="F4" s="8"/>
      <c r="G4" s="14"/>
      <c r="H4" s="2"/>
      <c r="I4" s="2"/>
      <c r="J4" s="2"/>
      <c r="K4" s="2"/>
    </row>
    <row r="5" spans="1:192" s="48" customFormat="1" ht="40.799999999999997" x14ac:dyDescent="0.2">
      <c r="A5" s="11" t="s">
        <v>3</v>
      </c>
      <c r="B5" s="11" t="s">
        <v>4</v>
      </c>
      <c r="C5" s="11" t="s">
        <v>5</v>
      </c>
      <c r="D5" s="11" t="s">
        <v>6</v>
      </c>
      <c r="E5" s="11" t="s">
        <v>7</v>
      </c>
      <c r="F5" s="45" t="s">
        <v>8</v>
      </c>
      <c r="G5" s="11" t="s">
        <v>9</v>
      </c>
      <c r="H5" s="11" t="s">
        <v>10</v>
      </c>
      <c r="I5" s="11" t="s">
        <v>11</v>
      </c>
      <c r="J5" s="11" t="s">
        <v>12</v>
      </c>
      <c r="K5" s="11" t="s">
        <v>13</v>
      </c>
      <c r="L5" s="46"/>
      <c r="M5" s="46"/>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row>
    <row r="6" spans="1:192" s="26" customFormat="1" ht="10.199999999999999" x14ac:dyDescent="0.2">
      <c r="A6" s="20" t="s">
        <v>14</v>
      </c>
      <c r="B6" s="20" t="s">
        <v>15</v>
      </c>
      <c r="C6" s="21">
        <v>1</v>
      </c>
      <c r="D6" s="22" t="s">
        <v>16</v>
      </c>
      <c r="E6" s="20" t="s">
        <v>17</v>
      </c>
      <c r="F6" s="23">
        <v>327</v>
      </c>
      <c r="G6" s="24">
        <v>12</v>
      </c>
      <c r="H6" s="20" t="s">
        <v>18</v>
      </c>
      <c r="I6" s="20" t="s">
        <v>19</v>
      </c>
      <c r="J6" s="24" t="s">
        <v>20</v>
      </c>
      <c r="K6" s="20"/>
      <c r="L6" s="25"/>
      <c r="M6" s="25"/>
    </row>
    <row r="7" spans="1:192" s="26" customFormat="1" ht="10.199999999999999" x14ac:dyDescent="0.2">
      <c r="A7" s="35" t="s">
        <v>21</v>
      </c>
      <c r="B7" s="35" t="s">
        <v>22</v>
      </c>
      <c r="C7" s="21">
        <v>1</v>
      </c>
      <c r="D7" s="22" t="s">
        <v>23</v>
      </c>
      <c r="E7" s="20" t="s">
        <v>24</v>
      </c>
      <c r="F7" s="23"/>
      <c r="G7" s="24">
        <v>7</v>
      </c>
      <c r="H7" s="20" t="s">
        <v>25</v>
      </c>
      <c r="I7" s="20" t="s">
        <v>20</v>
      </c>
      <c r="J7" s="24" t="s">
        <v>19</v>
      </c>
      <c r="K7" s="20"/>
      <c r="L7" s="25"/>
      <c r="M7" s="25"/>
    </row>
    <row r="8" spans="1:192" s="26" customFormat="1" ht="10.199999999999999" x14ac:dyDescent="0.2">
      <c r="A8" s="35" t="s">
        <v>21</v>
      </c>
      <c r="B8" s="35" t="s">
        <v>26</v>
      </c>
      <c r="C8" s="21">
        <v>1</v>
      </c>
      <c r="D8" s="22" t="s">
        <v>27</v>
      </c>
      <c r="E8" s="20" t="s">
        <v>28</v>
      </c>
      <c r="F8" s="23">
        <v>151</v>
      </c>
      <c r="G8" s="24">
        <v>9</v>
      </c>
      <c r="H8" s="20" t="s">
        <v>18</v>
      </c>
      <c r="I8" s="20" t="s">
        <v>19</v>
      </c>
      <c r="J8" s="24" t="s">
        <v>20</v>
      </c>
      <c r="K8" s="20"/>
      <c r="L8" s="25"/>
      <c r="M8" s="25" t="s">
        <v>29</v>
      </c>
    </row>
    <row r="9" spans="1:192" s="26" customFormat="1" ht="10.199999999999999" x14ac:dyDescent="0.2">
      <c r="A9" s="35" t="s">
        <v>21</v>
      </c>
      <c r="B9" s="35" t="s">
        <v>30</v>
      </c>
      <c r="C9" s="21">
        <v>1</v>
      </c>
      <c r="D9" s="22" t="s">
        <v>31</v>
      </c>
      <c r="E9" s="20" t="s">
        <v>32</v>
      </c>
      <c r="F9" s="23">
        <v>233</v>
      </c>
      <c r="G9" s="24">
        <v>6</v>
      </c>
      <c r="H9" s="20" t="s">
        <v>18</v>
      </c>
      <c r="I9" s="20" t="s">
        <v>19</v>
      </c>
      <c r="J9" s="24" t="s">
        <v>20</v>
      </c>
      <c r="K9" s="20"/>
      <c r="L9" s="25"/>
      <c r="M9" s="25"/>
    </row>
    <row r="10" spans="1:192" s="26" customFormat="1" ht="10.199999999999999" x14ac:dyDescent="0.2">
      <c r="A10" s="35" t="s">
        <v>21</v>
      </c>
      <c r="B10" s="35" t="s">
        <v>33</v>
      </c>
      <c r="C10" s="21">
        <v>1</v>
      </c>
      <c r="D10" s="22" t="s">
        <v>34</v>
      </c>
      <c r="E10" s="20" t="s">
        <v>35</v>
      </c>
      <c r="F10" s="23"/>
      <c r="G10" s="24">
        <v>2</v>
      </c>
      <c r="H10" s="20" t="s">
        <v>25</v>
      </c>
      <c r="I10" s="20" t="s">
        <v>20</v>
      </c>
      <c r="J10" s="24"/>
      <c r="K10" s="20"/>
      <c r="L10" s="25"/>
      <c r="M10" s="25"/>
    </row>
    <row r="11" spans="1:192" s="26" customFormat="1" ht="10.199999999999999" x14ac:dyDescent="0.2">
      <c r="A11" s="35" t="s">
        <v>21</v>
      </c>
      <c r="B11" s="37" t="s">
        <v>36</v>
      </c>
      <c r="C11" s="68">
        <v>1</v>
      </c>
      <c r="D11" s="22" t="s">
        <v>37</v>
      </c>
      <c r="E11" s="20" t="s">
        <v>38</v>
      </c>
      <c r="F11" s="23">
        <v>836</v>
      </c>
      <c r="G11" s="24">
        <v>42</v>
      </c>
      <c r="H11" s="58" t="s">
        <v>18</v>
      </c>
      <c r="I11" s="20" t="s">
        <v>19</v>
      </c>
      <c r="J11" s="24" t="s">
        <v>19</v>
      </c>
      <c r="K11" s="20"/>
      <c r="L11" s="25"/>
      <c r="M11" s="25"/>
    </row>
    <row r="12" spans="1:192" s="33" customFormat="1" ht="20.399999999999999" x14ac:dyDescent="0.3">
      <c r="A12" s="36" t="s">
        <v>21</v>
      </c>
      <c r="B12" s="52" t="s">
        <v>36</v>
      </c>
      <c r="C12" s="68"/>
      <c r="D12" s="28" t="s">
        <v>39</v>
      </c>
      <c r="E12" s="50" t="s">
        <v>40</v>
      </c>
      <c r="F12" s="29">
        <v>836</v>
      </c>
      <c r="G12" s="44"/>
      <c r="H12" s="60"/>
      <c r="I12" s="27" t="s">
        <v>19</v>
      </c>
      <c r="J12" s="44" t="s">
        <v>19</v>
      </c>
      <c r="K12" s="27"/>
      <c r="L12" s="32"/>
      <c r="M12" s="32"/>
    </row>
    <row r="13" spans="1:192" s="26" customFormat="1" ht="10.199999999999999" x14ac:dyDescent="0.2">
      <c r="A13" s="35" t="s">
        <v>21</v>
      </c>
      <c r="B13" s="37" t="s">
        <v>36</v>
      </c>
      <c r="C13" s="61">
        <v>1</v>
      </c>
      <c r="D13" s="22" t="s">
        <v>41</v>
      </c>
      <c r="E13" s="20" t="s">
        <v>42</v>
      </c>
      <c r="F13" s="23">
        <v>1207</v>
      </c>
      <c r="G13" s="24">
        <v>101</v>
      </c>
      <c r="H13" s="58" t="s">
        <v>18</v>
      </c>
      <c r="I13" s="20" t="s">
        <v>19</v>
      </c>
      <c r="J13" s="24" t="s">
        <v>19</v>
      </c>
      <c r="K13" s="20"/>
      <c r="L13" s="25"/>
      <c r="M13" s="25"/>
    </row>
    <row r="14" spans="1:192" s="26" customFormat="1" ht="10.199999999999999" x14ac:dyDescent="0.2">
      <c r="A14" s="35" t="s">
        <v>21</v>
      </c>
      <c r="B14" s="37" t="s">
        <v>36</v>
      </c>
      <c r="C14" s="61"/>
      <c r="D14" s="22" t="s">
        <v>43</v>
      </c>
      <c r="E14" s="20" t="s">
        <v>42</v>
      </c>
      <c r="F14" s="23">
        <v>1207</v>
      </c>
      <c r="G14" s="24" t="s">
        <v>29</v>
      </c>
      <c r="H14" s="59"/>
      <c r="I14" s="20" t="s">
        <v>19</v>
      </c>
      <c r="J14" s="24" t="s">
        <v>19</v>
      </c>
      <c r="K14" s="20"/>
      <c r="L14" s="25"/>
      <c r="M14" s="25"/>
    </row>
    <row r="15" spans="1:192" s="26" customFormat="1" ht="10.199999999999999" x14ac:dyDescent="0.2">
      <c r="A15" s="35" t="s">
        <v>21</v>
      </c>
      <c r="B15" s="37" t="s">
        <v>36</v>
      </c>
      <c r="C15" s="61"/>
      <c r="D15" s="22" t="s">
        <v>44</v>
      </c>
      <c r="E15" s="20" t="s">
        <v>42</v>
      </c>
      <c r="F15" s="23">
        <v>1207</v>
      </c>
      <c r="G15" s="24" t="s">
        <v>29</v>
      </c>
      <c r="H15" s="60"/>
      <c r="I15" s="20" t="s">
        <v>19</v>
      </c>
      <c r="J15" s="24" t="s">
        <v>19</v>
      </c>
      <c r="K15" s="20"/>
      <c r="L15" s="25"/>
      <c r="M15" s="25"/>
    </row>
    <row r="16" spans="1:192" s="26" customFormat="1" ht="10.199999999999999" x14ac:dyDescent="0.2">
      <c r="A16" s="35" t="s">
        <v>21</v>
      </c>
      <c r="B16" s="35" t="s">
        <v>36</v>
      </c>
      <c r="C16" s="21">
        <v>1</v>
      </c>
      <c r="D16" s="22" t="s">
        <v>45</v>
      </c>
      <c r="E16" s="20" t="s">
        <v>46</v>
      </c>
      <c r="F16" s="23">
        <v>80</v>
      </c>
      <c r="G16" s="24">
        <v>18</v>
      </c>
      <c r="H16" s="20" t="s">
        <v>47</v>
      </c>
      <c r="I16" s="20" t="s">
        <v>20</v>
      </c>
      <c r="J16" s="24" t="s">
        <v>19</v>
      </c>
      <c r="K16" s="20"/>
      <c r="L16" s="25"/>
      <c r="M16" s="25"/>
    </row>
    <row r="17" spans="1:13" s="26" customFormat="1" ht="10.199999999999999" x14ac:dyDescent="0.2">
      <c r="A17" s="35" t="s">
        <v>21</v>
      </c>
      <c r="B17" s="35" t="s">
        <v>48</v>
      </c>
      <c r="C17" s="21">
        <v>1</v>
      </c>
      <c r="D17" s="22" t="s">
        <v>49</v>
      </c>
      <c r="E17" s="20" t="s">
        <v>50</v>
      </c>
      <c r="F17" s="23">
        <v>138.09</v>
      </c>
      <c r="G17" s="24">
        <v>7</v>
      </c>
      <c r="H17" s="20" t="s">
        <v>18</v>
      </c>
      <c r="I17" s="20" t="s">
        <v>19</v>
      </c>
      <c r="J17" s="24" t="s">
        <v>20</v>
      </c>
      <c r="K17" s="20"/>
      <c r="L17" s="25"/>
      <c r="M17" s="25"/>
    </row>
    <row r="18" spans="1:13" s="33" customFormat="1" ht="10.199999999999999" x14ac:dyDescent="0.3">
      <c r="A18" s="36" t="s">
        <v>21</v>
      </c>
      <c r="B18" s="36" t="s">
        <v>51</v>
      </c>
      <c r="C18" s="44">
        <v>1</v>
      </c>
      <c r="D18" s="28" t="s">
        <v>52</v>
      </c>
      <c r="E18" s="27" t="s">
        <v>53</v>
      </c>
      <c r="F18" s="29">
        <v>120</v>
      </c>
      <c r="G18" s="44">
        <v>14</v>
      </c>
      <c r="H18" s="27" t="s">
        <v>54</v>
      </c>
      <c r="I18" s="27" t="s">
        <v>19</v>
      </c>
      <c r="J18" s="44" t="s">
        <v>20</v>
      </c>
      <c r="K18" s="50" t="s">
        <v>55</v>
      </c>
      <c r="L18" s="32"/>
      <c r="M18" s="32"/>
    </row>
    <row r="19" spans="1:13" s="26" customFormat="1" ht="10.199999999999999" x14ac:dyDescent="0.2">
      <c r="A19" s="35" t="s">
        <v>21</v>
      </c>
      <c r="B19" s="35" t="s">
        <v>56</v>
      </c>
      <c r="C19" s="21">
        <v>1</v>
      </c>
      <c r="D19" s="22" t="s">
        <v>57</v>
      </c>
      <c r="E19" s="20" t="s">
        <v>58</v>
      </c>
      <c r="F19" s="23"/>
      <c r="G19" s="24">
        <v>5</v>
      </c>
      <c r="H19" s="20" t="s">
        <v>25</v>
      </c>
      <c r="I19" s="20"/>
      <c r="J19" s="24"/>
      <c r="K19" s="20"/>
      <c r="L19" s="25"/>
      <c r="M19" s="25"/>
    </row>
    <row r="20" spans="1:13" s="26" customFormat="1" ht="10.199999999999999" x14ac:dyDescent="0.2">
      <c r="A20" s="35" t="s">
        <v>21</v>
      </c>
      <c r="B20" s="35" t="s">
        <v>59</v>
      </c>
      <c r="C20" s="21">
        <v>1</v>
      </c>
      <c r="D20" s="22" t="s">
        <v>60</v>
      </c>
      <c r="E20" s="20" t="s">
        <v>61</v>
      </c>
      <c r="F20" s="23"/>
      <c r="G20" s="24">
        <v>8</v>
      </c>
      <c r="H20" s="20" t="s">
        <v>25</v>
      </c>
      <c r="I20" s="20"/>
      <c r="J20" s="24"/>
      <c r="K20" s="20"/>
      <c r="L20" s="25"/>
      <c r="M20" s="25"/>
    </row>
    <row r="21" spans="1:13" s="26" customFormat="1" ht="10.199999999999999" x14ac:dyDescent="0.2">
      <c r="A21" s="20" t="s">
        <v>62</v>
      </c>
      <c r="B21" s="20" t="s">
        <v>63</v>
      </c>
      <c r="C21" s="21">
        <v>1</v>
      </c>
      <c r="D21" s="22" t="s">
        <v>64</v>
      </c>
      <c r="E21" s="20" t="s">
        <v>65</v>
      </c>
      <c r="F21" s="23">
        <v>852.77</v>
      </c>
      <c r="G21" s="24">
        <v>21</v>
      </c>
      <c r="H21" s="20" t="s">
        <v>18</v>
      </c>
      <c r="I21" s="20" t="s">
        <v>19</v>
      </c>
      <c r="J21" s="24" t="s">
        <v>20</v>
      </c>
      <c r="K21" s="20"/>
      <c r="L21" s="25"/>
      <c r="M21" s="25"/>
    </row>
    <row r="22" spans="1:13" s="26" customFormat="1" ht="10.199999999999999" x14ac:dyDescent="0.2">
      <c r="A22" s="20" t="s">
        <v>66</v>
      </c>
      <c r="B22" s="58" t="s">
        <v>67</v>
      </c>
      <c r="C22" s="61">
        <v>1</v>
      </c>
      <c r="D22" s="22" t="s">
        <v>68</v>
      </c>
      <c r="E22" s="20" t="s">
        <v>69</v>
      </c>
      <c r="F22" s="23">
        <v>1183.27</v>
      </c>
      <c r="G22" s="24">
        <v>52</v>
      </c>
      <c r="H22" s="58" t="s">
        <v>54</v>
      </c>
      <c r="I22" s="20" t="s">
        <v>19</v>
      </c>
      <c r="J22" s="24" t="s">
        <v>19</v>
      </c>
      <c r="K22" s="20" t="s">
        <v>70</v>
      </c>
      <c r="L22" s="25"/>
      <c r="M22" s="25"/>
    </row>
    <row r="23" spans="1:13" s="26" customFormat="1" ht="10.199999999999999" x14ac:dyDescent="0.2">
      <c r="A23" s="20" t="s">
        <v>66</v>
      </c>
      <c r="B23" s="59"/>
      <c r="C23" s="61"/>
      <c r="D23" s="22" t="s">
        <v>71</v>
      </c>
      <c r="E23" s="20" t="s">
        <v>69</v>
      </c>
      <c r="F23" s="23">
        <v>1183.27</v>
      </c>
      <c r="G23" s="24"/>
      <c r="H23" s="59"/>
      <c r="I23" s="20" t="s">
        <v>19</v>
      </c>
      <c r="J23" s="24" t="s">
        <v>19</v>
      </c>
      <c r="K23" s="20" t="s">
        <v>70</v>
      </c>
      <c r="L23" s="25"/>
      <c r="M23" s="25"/>
    </row>
    <row r="24" spans="1:13" s="26" customFormat="1" ht="10.199999999999999" x14ac:dyDescent="0.2">
      <c r="A24" s="20" t="s">
        <v>66</v>
      </c>
      <c r="B24" s="60"/>
      <c r="C24" s="61"/>
      <c r="D24" s="22" t="s">
        <v>72</v>
      </c>
      <c r="E24" s="20" t="s">
        <v>69</v>
      </c>
      <c r="F24" s="23">
        <v>1183.27</v>
      </c>
      <c r="G24" s="24"/>
      <c r="H24" s="60"/>
      <c r="I24" s="20" t="s">
        <v>19</v>
      </c>
      <c r="J24" s="24" t="s">
        <v>19</v>
      </c>
      <c r="K24" s="20" t="s">
        <v>70</v>
      </c>
      <c r="L24" s="25"/>
      <c r="M24" s="25"/>
    </row>
    <row r="25" spans="1:13" s="26" customFormat="1" ht="10.199999999999999" x14ac:dyDescent="0.2">
      <c r="A25" s="20" t="s">
        <v>66</v>
      </c>
      <c r="B25" s="58" t="s">
        <v>67</v>
      </c>
      <c r="C25" s="61">
        <v>1</v>
      </c>
      <c r="D25" s="22" t="s">
        <v>73</v>
      </c>
      <c r="E25" s="20" t="s">
        <v>74</v>
      </c>
      <c r="F25" s="23">
        <f>476.28+147.32</f>
        <v>623.59999999999991</v>
      </c>
      <c r="G25" s="24">
        <v>43</v>
      </c>
      <c r="H25" s="58" t="s">
        <v>18</v>
      </c>
      <c r="I25" s="20" t="s">
        <v>19</v>
      </c>
      <c r="J25" s="24" t="s">
        <v>19</v>
      </c>
      <c r="K25" s="20"/>
      <c r="L25" s="25"/>
      <c r="M25" s="25"/>
    </row>
    <row r="26" spans="1:13" s="26" customFormat="1" ht="10.199999999999999" x14ac:dyDescent="0.2">
      <c r="A26" s="20" t="s">
        <v>66</v>
      </c>
      <c r="B26" s="59"/>
      <c r="C26" s="61"/>
      <c r="D26" s="22" t="s">
        <v>75</v>
      </c>
      <c r="E26" s="20" t="s">
        <v>74</v>
      </c>
      <c r="F26" s="23">
        <f t="shared" ref="F26:F27" si="0">476.28+147.32</f>
        <v>623.59999999999991</v>
      </c>
      <c r="G26" s="24"/>
      <c r="H26" s="59"/>
      <c r="I26" s="20" t="s">
        <v>19</v>
      </c>
      <c r="J26" s="24" t="s">
        <v>19</v>
      </c>
      <c r="K26" s="20"/>
      <c r="L26" s="25"/>
      <c r="M26" s="25"/>
    </row>
    <row r="27" spans="1:13" s="26" customFormat="1" ht="10.199999999999999" x14ac:dyDescent="0.2">
      <c r="A27" s="20" t="s">
        <v>66</v>
      </c>
      <c r="B27" s="60"/>
      <c r="C27" s="61"/>
      <c r="D27" s="22" t="s">
        <v>76</v>
      </c>
      <c r="E27" s="20" t="s">
        <v>74</v>
      </c>
      <c r="F27" s="23">
        <f t="shared" si="0"/>
        <v>623.59999999999991</v>
      </c>
      <c r="G27" s="24"/>
      <c r="H27" s="60"/>
      <c r="I27" s="20" t="s">
        <v>19</v>
      </c>
      <c r="J27" s="24" t="s">
        <v>19</v>
      </c>
      <c r="K27" s="20"/>
      <c r="L27" s="25"/>
      <c r="M27" s="25"/>
    </row>
    <row r="28" spans="1:13" s="26" customFormat="1" ht="10.199999999999999" x14ac:dyDescent="0.2">
      <c r="A28" s="20" t="s">
        <v>66</v>
      </c>
      <c r="B28" s="20" t="s">
        <v>67</v>
      </c>
      <c r="C28" s="21">
        <v>1</v>
      </c>
      <c r="D28" s="22" t="s">
        <v>77</v>
      </c>
      <c r="E28" s="20" t="s">
        <v>78</v>
      </c>
      <c r="F28" s="23">
        <v>457</v>
      </c>
      <c r="G28" s="24">
        <v>25</v>
      </c>
      <c r="H28" s="20" t="s">
        <v>47</v>
      </c>
      <c r="I28" s="20" t="s">
        <v>19</v>
      </c>
      <c r="J28" s="24" t="s">
        <v>19</v>
      </c>
      <c r="K28" s="20"/>
      <c r="L28" s="25"/>
      <c r="M28" s="25"/>
    </row>
    <row r="29" spans="1:13" s="26" customFormat="1" ht="10.199999999999999" x14ac:dyDescent="0.2">
      <c r="A29" s="20" t="s">
        <v>79</v>
      </c>
      <c r="B29" s="58" t="s">
        <v>80</v>
      </c>
      <c r="C29" s="21">
        <v>1</v>
      </c>
      <c r="D29" s="22" t="s">
        <v>81</v>
      </c>
      <c r="E29" s="20" t="s">
        <v>82</v>
      </c>
      <c r="F29" s="23">
        <v>25191</v>
      </c>
      <c r="G29" s="24">
        <v>1402</v>
      </c>
      <c r="H29" s="20" t="s">
        <v>18</v>
      </c>
      <c r="I29" s="20" t="s">
        <v>19</v>
      </c>
      <c r="J29" s="24" t="s">
        <v>19</v>
      </c>
      <c r="K29" s="20"/>
      <c r="L29" s="25"/>
      <c r="M29" s="25"/>
    </row>
    <row r="30" spans="1:13" s="26" customFormat="1" ht="10.199999999999999" x14ac:dyDescent="0.2">
      <c r="A30" s="20" t="s">
        <v>79</v>
      </c>
      <c r="B30" s="59"/>
      <c r="C30" s="21">
        <v>1</v>
      </c>
      <c r="D30" s="22" t="s">
        <v>83</v>
      </c>
      <c r="E30" s="20" t="s">
        <v>82</v>
      </c>
      <c r="F30" s="23">
        <v>3062</v>
      </c>
      <c r="G30" s="24">
        <v>129</v>
      </c>
      <c r="H30" s="20" t="s">
        <v>18</v>
      </c>
      <c r="I30" s="20" t="s">
        <v>19</v>
      </c>
      <c r="J30" s="24" t="s">
        <v>19</v>
      </c>
      <c r="K30" s="20"/>
      <c r="L30" s="25"/>
      <c r="M30" s="25"/>
    </row>
    <row r="31" spans="1:13" s="26" customFormat="1" ht="10.199999999999999" x14ac:dyDescent="0.2">
      <c r="A31" s="20" t="s">
        <v>79</v>
      </c>
      <c r="B31" s="60"/>
      <c r="C31" s="21">
        <v>1</v>
      </c>
      <c r="D31" s="22" t="s">
        <v>84</v>
      </c>
      <c r="E31" s="20" t="s">
        <v>82</v>
      </c>
      <c r="F31" s="23">
        <v>5760</v>
      </c>
      <c r="G31" s="24">
        <v>189</v>
      </c>
      <c r="H31" s="20" t="s">
        <v>18</v>
      </c>
      <c r="I31" s="20" t="s">
        <v>19</v>
      </c>
      <c r="J31" s="24" t="s">
        <v>20</v>
      </c>
      <c r="K31" s="20"/>
      <c r="L31" s="25"/>
      <c r="M31" s="25"/>
    </row>
    <row r="32" spans="1:13" s="26" customFormat="1" ht="10.199999999999999" x14ac:dyDescent="0.2">
      <c r="A32" s="20" t="s">
        <v>79</v>
      </c>
      <c r="B32" s="58" t="s">
        <v>80</v>
      </c>
      <c r="C32" s="39">
        <v>1</v>
      </c>
      <c r="D32" s="22" t="s">
        <v>85</v>
      </c>
      <c r="E32" s="20" t="s">
        <v>86</v>
      </c>
      <c r="F32" s="23">
        <v>3471</v>
      </c>
      <c r="G32" s="24">
        <v>46</v>
      </c>
      <c r="H32" s="58" t="s">
        <v>25</v>
      </c>
      <c r="I32" s="20" t="s">
        <v>19</v>
      </c>
      <c r="J32" s="24" t="s">
        <v>19</v>
      </c>
      <c r="K32" s="20"/>
      <c r="L32" s="25"/>
      <c r="M32" s="25"/>
    </row>
    <row r="33" spans="1:13" s="26" customFormat="1" ht="10.199999999999999" x14ac:dyDescent="0.2">
      <c r="A33" s="20" t="s">
        <v>79</v>
      </c>
      <c r="B33" s="59"/>
      <c r="C33" s="38">
        <v>1</v>
      </c>
      <c r="D33" s="22" t="s">
        <v>87</v>
      </c>
      <c r="E33" s="20" t="s">
        <v>88</v>
      </c>
      <c r="F33" s="23">
        <v>3471</v>
      </c>
      <c r="G33" s="24">
        <v>62</v>
      </c>
      <c r="H33" s="60"/>
      <c r="I33" s="20" t="s">
        <v>19</v>
      </c>
      <c r="J33" s="24" t="s">
        <v>19</v>
      </c>
      <c r="K33" s="20"/>
      <c r="L33" s="25"/>
      <c r="M33" s="25"/>
    </row>
    <row r="34" spans="1:13" s="26" customFormat="1" ht="10.199999999999999" x14ac:dyDescent="0.2">
      <c r="A34" s="20" t="s">
        <v>79</v>
      </c>
      <c r="B34" s="59"/>
      <c r="C34" s="38">
        <v>1</v>
      </c>
      <c r="D34" s="22" t="s">
        <v>89</v>
      </c>
      <c r="E34" s="20" t="s">
        <v>90</v>
      </c>
      <c r="F34" s="23">
        <v>3471</v>
      </c>
      <c r="G34" s="24">
        <v>57</v>
      </c>
      <c r="H34" s="58" t="s">
        <v>18</v>
      </c>
      <c r="I34" s="20" t="s">
        <v>19</v>
      </c>
      <c r="J34" s="24" t="s">
        <v>19</v>
      </c>
      <c r="K34" s="20"/>
      <c r="L34" s="25"/>
      <c r="M34" s="25"/>
    </row>
    <row r="35" spans="1:13" s="26" customFormat="1" ht="10.199999999999999" x14ac:dyDescent="0.2">
      <c r="A35" s="20" t="s">
        <v>79</v>
      </c>
      <c r="B35" s="59"/>
      <c r="C35" s="21">
        <v>1</v>
      </c>
      <c r="D35" s="22" t="s">
        <v>91</v>
      </c>
      <c r="E35" s="20" t="s">
        <v>92</v>
      </c>
      <c r="F35" s="23">
        <v>3471</v>
      </c>
      <c r="G35" s="24">
        <v>58</v>
      </c>
      <c r="H35" s="59"/>
      <c r="I35" s="20" t="s">
        <v>19</v>
      </c>
      <c r="J35" s="24" t="s">
        <v>19</v>
      </c>
      <c r="K35" s="20"/>
      <c r="L35" s="25"/>
      <c r="M35" s="25"/>
    </row>
    <row r="36" spans="1:13" s="26" customFormat="1" ht="10.199999999999999" x14ac:dyDescent="0.2">
      <c r="A36" s="20" t="s">
        <v>79</v>
      </c>
      <c r="B36" s="59"/>
      <c r="C36" s="21">
        <v>1</v>
      </c>
      <c r="D36" s="22" t="s">
        <v>93</v>
      </c>
      <c r="E36" s="20" t="s">
        <v>94</v>
      </c>
      <c r="F36" s="23">
        <v>3471</v>
      </c>
      <c r="G36" s="24">
        <v>99</v>
      </c>
      <c r="H36" s="59"/>
      <c r="I36" s="20" t="s">
        <v>19</v>
      </c>
      <c r="J36" s="24" t="s">
        <v>19</v>
      </c>
      <c r="K36" s="20"/>
      <c r="L36" s="25"/>
      <c r="M36" s="25"/>
    </row>
    <row r="37" spans="1:13" s="26" customFormat="1" ht="10.199999999999999" x14ac:dyDescent="0.2">
      <c r="A37" s="20" t="s">
        <v>79</v>
      </c>
      <c r="B37" s="60"/>
      <c r="C37" s="21">
        <v>1</v>
      </c>
      <c r="D37" s="22" t="s">
        <v>95</v>
      </c>
      <c r="E37" s="20" t="s">
        <v>96</v>
      </c>
      <c r="F37" s="23">
        <v>3471</v>
      </c>
      <c r="G37" s="24">
        <v>35</v>
      </c>
      <c r="H37" s="60"/>
      <c r="I37" s="20" t="s">
        <v>19</v>
      </c>
      <c r="J37" s="24" t="s">
        <v>19</v>
      </c>
      <c r="K37" s="20"/>
      <c r="L37" s="25"/>
      <c r="M37" s="25"/>
    </row>
    <row r="38" spans="1:13" s="26" customFormat="1" ht="10.199999999999999" x14ac:dyDescent="0.2">
      <c r="A38" s="20" t="s">
        <v>79</v>
      </c>
      <c r="B38" s="20" t="s">
        <v>80</v>
      </c>
      <c r="C38" s="21">
        <v>1</v>
      </c>
      <c r="D38" s="22" t="s">
        <v>468</v>
      </c>
      <c r="E38" s="20" t="s">
        <v>97</v>
      </c>
      <c r="F38" s="23">
        <v>1967</v>
      </c>
      <c r="G38" s="24">
        <v>6</v>
      </c>
      <c r="H38" s="20" t="s">
        <v>18</v>
      </c>
      <c r="I38" s="20" t="s">
        <v>19</v>
      </c>
      <c r="J38" s="24" t="s">
        <v>20</v>
      </c>
      <c r="K38" s="20"/>
      <c r="L38" s="25"/>
      <c r="M38" s="25"/>
    </row>
    <row r="39" spans="1:13" s="26" customFormat="1" ht="10.199999999999999" x14ac:dyDescent="0.2">
      <c r="A39" s="20" t="s">
        <v>79</v>
      </c>
      <c r="B39" s="20" t="s">
        <v>80</v>
      </c>
      <c r="C39" s="21">
        <v>1</v>
      </c>
      <c r="D39" s="22" t="s">
        <v>469</v>
      </c>
      <c r="E39" s="20" t="s">
        <v>98</v>
      </c>
      <c r="F39" s="23">
        <v>1935</v>
      </c>
      <c r="G39" s="24">
        <v>2</v>
      </c>
      <c r="H39" s="20" t="s">
        <v>18</v>
      </c>
      <c r="I39" s="20" t="s">
        <v>19</v>
      </c>
      <c r="J39" s="24" t="s">
        <v>20</v>
      </c>
      <c r="K39" s="20"/>
      <c r="L39" s="25"/>
      <c r="M39" s="25"/>
    </row>
    <row r="40" spans="1:13" s="26" customFormat="1" ht="10.199999999999999" x14ac:dyDescent="0.2">
      <c r="A40" s="20" t="s">
        <v>79</v>
      </c>
      <c r="B40" s="20" t="s">
        <v>80</v>
      </c>
      <c r="C40" s="21">
        <v>1</v>
      </c>
      <c r="D40" s="22" t="s">
        <v>99</v>
      </c>
      <c r="E40" s="20" t="s">
        <v>100</v>
      </c>
      <c r="F40" s="23">
        <v>615</v>
      </c>
      <c r="G40" s="24">
        <v>1</v>
      </c>
      <c r="H40" s="20" t="s">
        <v>18</v>
      </c>
      <c r="I40" s="20"/>
      <c r="J40" s="24" t="s">
        <v>20</v>
      </c>
      <c r="K40" s="20"/>
      <c r="L40" s="25"/>
      <c r="M40" s="25"/>
    </row>
    <row r="41" spans="1:13" s="26" customFormat="1" ht="10.199999999999999" x14ac:dyDescent="0.2">
      <c r="A41" s="20" t="s">
        <v>79</v>
      </c>
      <c r="B41" s="20" t="s">
        <v>80</v>
      </c>
      <c r="C41" s="21">
        <v>1</v>
      </c>
      <c r="D41" s="22" t="s">
        <v>101</v>
      </c>
      <c r="E41" s="20" t="s">
        <v>102</v>
      </c>
      <c r="F41" s="23" t="s">
        <v>29</v>
      </c>
      <c r="G41" s="24">
        <v>274</v>
      </c>
      <c r="H41" s="20" t="s">
        <v>25</v>
      </c>
      <c r="I41" s="20"/>
      <c r="J41" s="24" t="s">
        <v>19</v>
      </c>
      <c r="K41" s="20"/>
      <c r="L41" s="25"/>
      <c r="M41" s="25"/>
    </row>
    <row r="42" spans="1:13" s="26" customFormat="1" ht="10.199999999999999" x14ac:dyDescent="0.2">
      <c r="A42" s="20" t="s">
        <v>103</v>
      </c>
      <c r="B42" s="20" t="s">
        <v>104</v>
      </c>
      <c r="C42" s="21">
        <v>1</v>
      </c>
      <c r="D42" s="22" t="s">
        <v>105</v>
      </c>
      <c r="E42" s="20" t="s">
        <v>106</v>
      </c>
      <c r="F42" s="23">
        <v>482</v>
      </c>
      <c r="G42" s="24">
        <v>25</v>
      </c>
      <c r="H42" s="20" t="s">
        <v>18</v>
      </c>
      <c r="I42" s="20" t="s">
        <v>19</v>
      </c>
      <c r="J42" s="24" t="s">
        <v>20</v>
      </c>
      <c r="K42" s="20"/>
      <c r="L42" s="25"/>
      <c r="M42" s="25"/>
    </row>
    <row r="43" spans="1:13" s="26" customFormat="1" ht="10.199999999999999" x14ac:dyDescent="0.2">
      <c r="A43" s="20" t="s">
        <v>103</v>
      </c>
      <c r="B43" s="20" t="s">
        <v>104</v>
      </c>
      <c r="C43" s="38">
        <v>1</v>
      </c>
      <c r="D43" s="22" t="s">
        <v>107</v>
      </c>
      <c r="E43" s="20" t="s">
        <v>108</v>
      </c>
      <c r="F43" s="23">
        <v>531.6</v>
      </c>
      <c r="G43" s="24">
        <v>61</v>
      </c>
      <c r="H43" s="20" t="s">
        <v>18</v>
      </c>
      <c r="I43" s="20" t="s">
        <v>19</v>
      </c>
      <c r="J43" s="24" t="s">
        <v>19</v>
      </c>
      <c r="K43" s="20"/>
      <c r="L43" s="25"/>
      <c r="M43" s="25"/>
    </row>
    <row r="44" spans="1:13" s="26" customFormat="1" ht="10.199999999999999" x14ac:dyDescent="0.2">
      <c r="A44" s="20" t="s">
        <v>103</v>
      </c>
      <c r="B44" s="20" t="s">
        <v>104</v>
      </c>
      <c r="C44" s="38">
        <v>1</v>
      </c>
      <c r="D44" s="22" t="s">
        <v>109</v>
      </c>
      <c r="E44" s="20" t="s">
        <v>110</v>
      </c>
      <c r="F44" s="23"/>
      <c r="G44" s="24"/>
      <c r="H44" s="20" t="s">
        <v>25</v>
      </c>
      <c r="I44" s="20" t="s">
        <v>19</v>
      </c>
      <c r="J44" s="24" t="s">
        <v>19</v>
      </c>
      <c r="K44" s="20"/>
      <c r="L44" s="25"/>
      <c r="M44" s="25"/>
    </row>
    <row r="45" spans="1:13" s="26" customFormat="1" ht="10.199999999999999" x14ac:dyDescent="0.2">
      <c r="A45" s="20" t="s">
        <v>103</v>
      </c>
      <c r="B45" s="20" t="s">
        <v>104</v>
      </c>
      <c r="C45" s="21">
        <v>1</v>
      </c>
      <c r="D45" s="22" t="s">
        <v>111</v>
      </c>
      <c r="E45" s="20" t="s">
        <v>470</v>
      </c>
      <c r="F45" s="23"/>
      <c r="G45" s="24"/>
      <c r="H45" s="20" t="s">
        <v>25</v>
      </c>
      <c r="I45" s="20" t="s">
        <v>19</v>
      </c>
      <c r="J45" s="24" t="s">
        <v>19</v>
      </c>
      <c r="K45" s="20"/>
      <c r="L45" s="25"/>
      <c r="M45" s="25"/>
    </row>
    <row r="46" spans="1:13" s="26" customFormat="1" ht="10.199999999999999" x14ac:dyDescent="0.2">
      <c r="A46" s="20" t="s">
        <v>103</v>
      </c>
      <c r="B46" s="20" t="s">
        <v>104</v>
      </c>
      <c r="C46" s="21">
        <v>1</v>
      </c>
      <c r="D46" s="22" t="s">
        <v>112</v>
      </c>
      <c r="E46" s="20" t="s">
        <v>113</v>
      </c>
      <c r="F46" s="23" t="s">
        <v>29</v>
      </c>
      <c r="G46" s="24">
        <v>2</v>
      </c>
      <c r="H46" s="20" t="s">
        <v>47</v>
      </c>
      <c r="I46" s="20" t="s">
        <v>29</v>
      </c>
      <c r="J46" s="24" t="s">
        <v>29</v>
      </c>
      <c r="K46" s="20"/>
      <c r="L46" s="25"/>
      <c r="M46" s="25"/>
    </row>
    <row r="47" spans="1:13" s="26" customFormat="1" ht="10.199999999999999" x14ac:dyDescent="0.2">
      <c r="A47" s="20" t="s">
        <v>103</v>
      </c>
      <c r="B47" s="20" t="s">
        <v>114</v>
      </c>
      <c r="C47" s="21">
        <v>1</v>
      </c>
      <c r="D47" s="22" t="s">
        <v>115</v>
      </c>
      <c r="E47" s="20" t="s">
        <v>116</v>
      </c>
      <c r="F47" s="23">
        <v>290</v>
      </c>
      <c r="G47" s="24">
        <v>6</v>
      </c>
      <c r="H47" s="20" t="s">
        <v>18</v>
      </c>
      <c r="I47" s="20" t="s">
        <v>20</v>
      </c>
      <c r="J47" s="24" t="s">
        <v>20</v>
      </c>
      <c r="K47" s="20"/>
      <c r="L47" s="25"/>
      <c r="M47" s="25"/>
    </row>
    <row r="48" spans="1:13" s="26" customFormat="1" ht="10.199999999999999" x14ac:dyDescent="0.2">
      <c r="A48" s="20" t="s">
        <v>103</v>
      </c>
      <c r="B48" s="20" t="s">
        <v>117</v>
      </c>
      <c r="C48" s="21">
        <v>1</v>
      </c>
      <c r="D48" s="22" t="s">
        <v>118</v>
      </c>
      <c r="E48" s="20" t="s">
        <v>119</v>
      </c>
      <c r="F48" s="23">
        <v>356.25</v>
      </c>
      <c r="G48" s="24">
        <v>14</v>
      </c>
      <c r="H48" s="20" t="s">
        <v>18</v>
      </c>
      <c r="I48" s="20" t="s">
        <v>19</v>
      </c>
      <c r="J48" s="24" t="s">
        <v>20</v>
      </c>
      <c r="K48" s="20"/>
      <c r="L48" s="25"/>
      <c r="M48" s="25"/>
    </row>
    <row r="49" spans="1:13" s="26" customFormat="1" ht="30.6" x14ac:dyDescent="0.2">
      <c r="A49" s="27" t="s">
        <v>103</v>
      </c>
      <c r="B49" s="27" t="s">
        <v>117</v>
      </c>
      <c r="C49" s="24">
        <v>1</v>
      </c>
      <c r="D49" s="28" t="s">
        <v>120</v>
      </c>
      <c r="E49" s="27" t="s">
        <v>100</v>
      </c>
      <c r="F49" s="29">
        <v>153.32</v>
      </c>
      <c r="G49" s="24">
        <v>0</v>
      </c>
      <c r="H49" s="27" t="s">
        <v>18</v>
      </c>
      <c r="I49" s="27" t="s">
        <v>20</v>
      </c>
      <c r="J49" s="24" t="s">
        <v>19</v>
      </c>
      <c r="K49" s="30" t="s">
        <v>121</v>
      </c>
      <c r="L49" s="25"/>
      <c r="M49" s="25"/>
    </row>
    <row r="50" spans="1:13" s="26" customFormat="1" ht="10.199999999999999" x14ac:dyDescent="0.2">
      <c r="A50" s="36" t="s">
        <v>122</v>
      </c>
      <c r="B50" s="36" t="s">
        <v>123</v>
      </c>
      <c r="C50" s="24">
        <v>1</v>
      </c>
      <c r="D50" s="28" t="s">
        <v>124</v>
      </c>
      <c r="E50" s="27" t="s">
        <v>125</v>
      </c>
      <c r="F50" s="29">
        <v>105.61</v>
      </c>
      <c r="G50" s="24">
        <v>10</v>
      </c>
      <c r="H50" s="27" t="s">
        <v>18</v>
      </c>
      <c r="I50" s="27" t="s">
        <v>19</v>
      </c>
      <c r="J50" s="24" t="s">
        <v>19</v>
      </c>
      <c r="K50" s="30"/>
      <c r="L50" s="25"/>
      <c r="M50" s="25"/>
    </row>
    <row r="51" spans="1:13" s="26" customFormat="1" ht="10.199999999999999" x14ac:dyDescent="0.2">
      <c r="A51" s="35" t="s">
        <v>122</v>
      </c>
      <c r="B51" s="35" t="s">
        <v>126</v>
      </c>
      <c r="C51" s="21">
        <v>1</v>
      </c>
      <c r="D51" s="22" t="s">
        <v>127</v>
      </c>
      <c r="E51" s="20" t="s">
        <v>128</v>
      </c>
      <c r="F51" s="23">
        <v>221.58</v>
      </c>
      <c r="G51" s="24">
        <v>8</v>
      </c>
      <c r="H51" s="20" t="s">
        <v>18</v>
      </c>
      <c r="I51" s="20" t="s">
        <v>19</v>
      </c>
      <c r="J51" s="24" t="s">
        <v>20</v>
      </c>
      <c r="K51" s="20"/>
      <c r="L51" s="25"/>
      <c r="M51" s="25"/>
    </row>
    <row r="52" spans="1:13" s="26" customFormat="1" ht="10.199999999999999" x14ac:dyDescent="0.2">
      <c r="A52" s="35" t="s">
        <v>122</v>
      </c>
      <c r="B52" s="35" t="s">
        <v>129</v>
      </c>
      <c r="C52" s="21">
        <v>1</v>
      </c>
      <c r="D52" s="22" t="s">
        <v>130</v>
      </c>
      <c r="E52" s="20" t="s">
        <v>131</v>
      </c>
      <c r="F52" s="23">
        <v>205</v>
      </c>
      <c r="G52" s="24">
        <v>12</v>
      </c>
      <c r="H52" s="20" t="s">
        <v>18</v>
      </c>
      <c r="I52" s="20" t="s">
        <v>19</v>
      </c>
      <c r="J52" s="24" t="s">
        <v>20</v>
      </c>
      <c r="K52" s="20"/>
      <c r="L52" s="25"/>
      <c r="M52" s="25"/>
    </row>
    <row r="53" spans="1:13" s="26" customFormat="1" ht="10.199999999999999" x14ac:dyDescent="0.2">
      <c r="A53" s="35" t="s">
        <v>122</v>
      </c>
      <c r="B53" s="35" t="s">
        <v>129</v>
      </c>
      <c r="C53" s="21">
        <v>1</v>
      </c>
      <c r="D53" s="22" t="s">
        <v>132</v>
      </c>
      <c r="E53" s="20" t="s">
        <v>133</v>
      </c>
      <c r="F53" s="23">
        <v>91</v>
      </c>
      <c r="G53" s="24">
        <v>6</v>
      </c>
      <c r="H53" s="20" t="s">
        <v>47</v>
      </c>
      <c r="I53" s="20" t="s">
        <v>19</v>
      </c>
      <c r="J53" s="24" t="s">
        <v>20</v>
      </c>
      <c r="K53" s="30" t="s">
        <v>134</v>
      </c>
      <c r="L53" s="25"/>
      <c r="M53" s="25"/>
    </row>
    <row r="54" spans="1:13" s="26" customFormat="1" ht="10.199999999999999" x14ac:dyDescent="0.2">
      <c r="A54" s="35" t="s">
        <v>122</v>
      </c>
      <c r="B54" s="37" t="s">
        <v>135</v>
      </c>
      <c r="C54" s="61">
        <v>1</v>
      </c>
      <c r="D54" s="22" t="s">
        <v>136</v>
      </c>
      <c r="E54" s="20" t="s">
        <v>137</v>
      </c>
      <c r="F54" s="23">
        <f>667.76/2</f>
        <v>333.88</v>
      </c>
      <c r="G54" s="24">
        <v>19</v>
      </c>
      <c r="H54" s="58" t="s">
        <v>18</v>
      </c>
      <c r="I54" s="20" t="s">
        <v>19</v>
      </c>
      <c r="J54" s="24" t="s">
        <v>19</v>
      </c>
      <c r="K54" s="20"/>
      <c r="L54" s="25"/>
      <c r="M54" s="25"/>
    </row>
    <row r="55" spans="1:13" s="26" customFormat="1" ht="10.199999999999999" x14ac:dyDescent="0.2">
      <c r="A55" s="35" t="s">
        <v>122</v>
      </c>
      <c r="B55" s="37" t="s">
        <v>135</v>
      </c>
      <c r="C55" s="61"/>
      <c r="D55" s="22" t="s">
        <v>138</v>
      </c>
      <c r="E55" s="20" t="s">
        <v>139</v>
      </c>
      <c r="F55" s="23">
        <f>667.76/2</f>
        <v>333.88</v>
      </c>
      <c r="G55" s="24">
        <v>31</v>
      </c>
      <c r="H55" s="60"/>
      <c r="I55" s="20" t="s">
        <v>19</v>
      </c>
      <c r="J55" s="24" t="s">
        <v>19</v>
      </c>
      <c r="K55" s="20"/>
      <c r="L55" s="25"/>
      <c r="M55" s="25"/>
    </row>
    <row r="56" spans="1:13" s="26" customFormat="1" ht="10.199999999999999" x14ac:dyDescent="0.2">
      <c r="A56" s="35" t="s">
        <v>122</v>
      </c>
      <c r="B56" s="37" t="s">
        <v>135</v>
      </c>
      <c r="C56" s="61"/>
      <c r="D56" s="22" t="s">
        <v>140</v>
      </c>
      <c r="E56" s="20" t="s">
        <v>141</v>
      </c>
      <c r="F56" s="23" t="s">
        <v>29</v>
      </c>
      <c r="G56" s="24">
        <v>3</v>
      </c>
      <c r="H56" s="20" t="s">
        <v>25</v>
      </c>
      <c r="I56" s="20" t="s">
        <v>29</v>
      </c>
      <c r="J56" s="24" t="s">
        <v>19</v>
      </c>
      <c r="K56" s="20"/>
      <c r="L56" s="25"/>
      <c r="M56" s="25"/>
    </row>
    <row r="57" spans="1:13" s="26" customFormat="1" ht="10.199999999999999" x14ac:dyDescent="0.2">
      <c r="A57" s="35" t="s">
        <v>122</v>
      </c>
      <c r="B57" s="35" t="s">
        <v>135</v>
      </c>
      <c r="C57" s="21">
        <v>1</v>
      </c>
      <c r="D57" s="22" t="s">
        <v>142</v>
      </c>
      <c r="E57" s="20" t="s">
        <v>143</v>
      </c>
      <c r="F57" s="23">
        <v>176.25</v>
      </c>
      <c r="G57" s="24">
        <v>17</v>
      </c>
      <c r="H57" s="20" t="s">
        <v>18</v>
      </c>
      <c r="I57" s="20" t="s">
        <v>19</v>
      </c>
      <c r="J57" s="24" t="s">
        <v>19</v>
      </c>
      <c r="K57" s="20"/>
      <c r="L57" s="25"/>
      <c r="M57" s="25"/>
    </row>
    <row r="58" spans="1:13" s="26" customFormat="1" ht="10.199999999999999" x14ac:dyDescent="0.2">
      <c r="A58" s="35" t="s">
        <v>122</v>
      </c>
      <c r="B58" s="35" t="s">
        <v>144</v>
      </c>
      <c r="C58" s="21">
        <v>1</v>
      </c>
      <c r="D58" s="22" t="s">
        <v>145</v>
      </c>
      <c r="E58" s="20" t="s">
        <v>146</v>
      </c>
      <c r="F58" s="23"/>
      <c r="G58" s="24">
        <v>1</v>
      </c>
      <c r="H58" s="20" t="s">
        <v>25</v>
      </c>
      <c r="I58" s="20" t="s">
        <v>147</v>
      </c>
      <c r="J58" s="24" t="s">
        <v>19</v>
      </c>
      <c r="K58" s="20"/>
      <c r="L58" s="25"/>
      <c r="M58" s="25"/>
    </row>
    <row r="59" spans="1:13" s="26" customFormat="1" ht="10.199999999999999" x14ac:dyDescent="0.2">
      <c r="A59" s="35" t="s">
        <v>122</v>
      </c>
      <c r="B59" s="35" t="s">
        <v>148</v>
      </c>
      <c r="C59" s="21">
        <v>1</v>
      </c>
      <c r="D59" s="22" t="s">
        <v>149</v>
      </c>
      <c r="E59" s="20" t="s">
        <v>150</v>
      </c>
      <c r="F59" s="23"/>
      <c r="G59" s="24">
        <v>2</v>
      </c>
      <c r="H59" s="20" t="s">
        <v>25</v>
      </c>
      <c r="I59" s="20" t="s">
        <v>29</v>
      </c>
      <c r="J59" s="24" t="s">
        <v>19</v>
      </c>
      <c r="K59" s="20"/>
      <c r="L59" s="25"/>
      <c r="M59" s="25"/>
    </row>
    <row r="60" spans="1:13" s="26" customFormat="1" ht="10.199999999999999" x14ac:dyDescent="0.2">
      <c r="A60" s="35" t="s">
        <v>122</v>
      </c>
      <c r="B60" s="35" t="s">
        <v>151</v>
      </c>
      <c r="C60" s="21">
        <v>1</v>
      </c>
      <c r="D60" s="22" t="s">
        <v>152</v>
      </c>
      <c r="E60" s="20" t="s">
        <v>153</v>
      </c>
      <c r="F60" s="23"/>
      <c r="G60" s="24">
        <v>8</v>
      </c>
      <c r="H60" s="20" t="s">
        <v>25</v>
      </c>
      <c r="I60" s="20" t="s">
        <v>29</v>
      </c>
      <c r="J60" s="24" t="s">
        <v>20</v>
      </c>
      <c r="K60" s="20"/>
      <c r="L60" s="25"/>
      <c r="M60" s="25"/>
    </row>
    <row r="61" spans="1:13" s="26" customFormat="1" ht="10.199999999999999" x14ac:dyDescent="0.2">
      <c r="A61" s="35" t="s">
        <v>122</v>
      </c>
      <c r="B61" s="35" t="s">
        <v>154</v>
      </c>
      <c r="C61" s="21">
        <v>1</v>
      </c>
      <c r="D61" s="22" t="s">
        <v>155</v>
      </c>
      <c r="E61" s="20" t="s">
        <v>156</v>
      </c>
      <c r="F61" s="23">
        <v>9</v>
      </c>
      <c r="G61" s="24">
        <v>1</v>
      </c>
      <c r="H61" s="20" t="s">
        <v>54</v>
      </c>
      <c r="I61" s="20" t="s">
        <v>19</v>
      </c>
      <c r="J61" s="24" t="s">
        <v>20</v>
      </c>
      <c r="K61" s="20"/>
      <c r="L61" s="25"/>
      <c r="M61" s="25"/>
    </row>
    <row r="62" spans="1:13" s="26" customFormat="1" ht="10.199999999999999" x14ac:dyDescent="0.2">
      <c r="A62" s="20" t="s">
        <v>157</v>
      </c>
      <c r="B62" s="20" t="s">
        <v>158</v>
      </c>
      <c r="C62" s="68">
        <v>1</v>
      </c>
      <c r="D62" s="22" t="s">
        <v>159</v>
      </c>
      <c r="E62" s="20" t="s">
        <v>160</v>
      </c>
      <c r="F62" s="23">
        <v>620</v>
      </c>
      <c r="G62" s="24">
        <v>18</v>
      </c>
      <c r="H62" s="58" t="s">
        <v>18</v>
      </c>
      <c r="I62" s="20" t="s">
        <v>19</v>
      </c>
      <c r="J62" s="24" t="s">
        <v>19</v>
      </c>
      <c r="K62" s="20"/>
      <c r="L62" s="25"/>
      <c r="M62" s="25"/>
    </row>
    <row r="63" spans="1:13" s="26" customFormat="1" ht="10.199999999999999" x14ac:dyDescent="0.2">
      <c r="A63" s="20" t="s">
        <v>157</v>
      </c>
      <c r="B63" s="20" t="s">
        <v>158</v>
      </c>
      <c r="C63" s="68"/>
      <c r="D63" s="22" t="s">
        <v>161</v>
      </c>
      <c r="E63" s="20" t="s">
        <v>162</v>
      </c>
      <c r="F63" s="23" t="s">
        <v>29</v>
      </c>
      <c r="G63" s="24">
        <v>14</v>
      </c>
      <c r="H63" s="60"/>
      <c r="I63" s="20" t="s">
        <v>19</v>
      </c>
      <c r="J63" s="24" t="s">
        <v>19</v>
      </c>
      <c r="K63" s="20"/>
      <c r="L63" s="25"/>
      <c r="M63" s="25"/>
    </row>
    <row r="64" spans="1:13" s="26" customFormat="1" ht="10.199999999999999" x14ac:dyDescent="0.2">
      <c r="A64" s="20" t="s">
        <v>157</v>
      </c>
      <c r="B64" s="20" t="s">
        <v>158</v>
      </c>
      <c r="C64" s="68">
        <v>1</v>
      </c>
      <c r="D64" s="22" t="s">
        <v>163</v>
      </c>
      <c r="E64" s="20" t="s">
        <v>164</v>
      </c>
      <c r="F64" s="23">
        <v>317.7</v>
      </c>
      <c r="G64" s="24">
        <v>13</v>
      </c>
      <c r="H64" s="58" t="s">
        <v>18</v>
      </c>
      <c r="I64" s="20" t="s">
        <v>19</v>
      </c>
      <c r="J64" s="24" t="s">
        <v>19</v>
      </c>
      <c r="K64" s="20"/>
      <c r="L64" s="25"/>
      <c r="M64" s="25"/>
    </row>
    <row r="65" spans="1:13" s="26" customFormat="1" ht="10.199999999999999" x14ac:dyDescent="0.2">
      <c r="A65" s="20" t="s">
        <v>157</v>
      </c>
      <c r="B65" s="20" t="s">
        <v>158</v>
      </c>
      <c r="C65" s="68"/>
      <c r="D65" s="22" t="s">
        <v>165</v>
      </c>
      <c r="E65" s="20" t="s">
        <v>166</v>
      </c>
      <c r="F65" s="23" t="s">
        <v>29</v>
      </c>
      <c r="G65" s="24">
        <v>12</v>
      </c>
      <c r="H65" s="60"/>
      <c r="I65" s="20" t="s">
        <v>19</v>
      </c>
      <c r="J65" s="24" t="s">
        <v>19</v>
      </c>
      <c r="K65" s="20"/>
      <c r="L65" s="25"/>
      <c r="M65" s="25"/>
    </row>
    <row r="66" spans="1:13" s="26" customFormat="1" ht="10.199999999999999" x14ac:dyDescent="0.2">
      <c r="A66" s="20" t="s">
        <v>157</v>
      </c>
      <c r="B66" s="20" t="s">
        <v>167</v>
      </c>
      <c r="C66" s="21">
        <v>1</v>
      </c>
      <c r="D66" s="22" t="s">
        <v>168</v>
      </c>
      <c r="E66" s="20" t="s">
        <v>169</v>
      </c>
      <c r="F66" s="23"/>
      <c r="G66" s="24">
        <v>1</v>
      </c>
      <c r="H66" s="20" t="s">
        <v>25</v>
      </c>
      <c r="I66" s="20"/>
      <c r="J66" s="24"/>
      <c r="K66" s="20"/>
      <c r="L66" s="25"/>
      <c r="M66" s="25"/>
    </row>
    <row r="67" spans="1:13" s="26" customFormat="1" ht="10.199999999999999" x14ac:dyDescent="0.2">
      <c r="A67" s="20" t="s">
        <v>170</v>
      </c>
      <c r="B67" s="20" t="s">
        <v>171</v>
      </c>
      <c r="C67" s="21">
        <v>1</v>
      </c>
      <c r="D67" s="22" t="s">
        <v>172</v>
      </c>
      <c r="E67" s="20" t="s">
        <v>173</v>
      </c>
      <c r="F67" s="23">
        <v>520</v>
      </c>
      <c r="G67" s="24">
        <v>30</v>
      </c>
      <c r="H67" s="20" t="s">
        <v>18</v>
      </c>
      <c r="I67" s="20" t="s">
        <v>19</v>
      </c>
      <c r="J67" s="24" t="s">
        <v>20</v>
      </c>
      <c r="K67" s="20"/>
      <c r="L67" s="25"/>
      <c r="M67" s="25"/>
    </row>
    <row r="68" spans="1:13" s="26" customFormat="1" ht="10.199999999999999" x14ac:dyDescent="0.2">
      <c r="A68" s="20" t="s">
        <v>174</v>
      </c>
      <c r="B68" s="20" t="s">
        <v>175</v>
      </c>
      <c r="C68" s="21">
        <v>1</v>
      </c>
      <c r="D68" s="22" t="s">
        <v>176</v>
      </c>
      <c r="E68" s="20" t="s">
        <v>177</v>
      </c>
      <c r="F68" s="23">
        <v>437</v>
      </c>
      <c r="G68" s="24">
        <v>24</v>
      </c>
      <c r="H68" s="20" t="s">
        <v>18</v>
      </c>
      <c r="I68" s="20" t="s">
        <v>19</v>
      </c>
      <c r="J68" s="24" t="s">
        <v>20</v>
      </c>
      <c r="K68" s="20"/>
      <c r="L68" s="25"/>
      <c r="M68" s="25"/>
    </row>
    <row r="69" spans="1:13" s="26" customFormat="1" ht="10.199999999999999" x14ac:dyDescent="0.2">
      <c r="A69" s="20" t="s">
        <v>178</v>
      </c>
      <c r="B69" s="20" t="s">
        <v>179</v>
      </c>
      <c r="C69" s="21">
        <v>1</v>
      </c>
      <c r="D69" s="22" t="s">
        <v>180</v>
      </c>
      <c r="E69" s="20" t="s">
        <v>181</v>
      </c>
      <c r="F69" s="23">
        <v>565</v>
      </c>
      <c r="G69" s="24">
        <v>17</v>
      </c>
      <c r="H69" s="20" t="s">
        <v>18</v>
      </c>
      <c r="I69" s="20" t="s">
        <v>19</v>
      </c>
      <c r="J69" s="24" t="s">
        <v>20</v>
      </c>
      <c r="K69" s="20"/>
      <c r="L69" s="25"/>
      <c r="M69" s="25"/>
    </row>
    <row r="70" spans="1:13" s="26" customFormat="1" ht="10.199999999999999" x14ac:dyDescent="0.2">
      <c r="A70" s="20" t="s">
        <v>178</v>
      </c>
      <c r="B70" s="20" t="s">
        <v>179</v>
      </c>
      <c r="C70" s="21">
        <v>1</v>
      </c>
      <c r="D70" s="22" t="s">
        <v>182</v>
      </c>
      <c r="E70" s="20" t="s">
        <v>131</v>
      </c>
      <c r="F70" s="23">
        <v>455</v>
      </c>
      <c r="G70" s="24">
        <v>20</v>
      </c>
      <c r="H70" s="20" t="s">
        <v>18</v>
      </c>
      <c r="I70" s="20" t="s">
        <v>19</v>
      </c>
      <c r="J70" s="24" t="s">
        <v>20</v>
      </c>
      <c r="K70" s="20"/>
      <c r="L70" s="25"/>
      <c r="M70" s="25"/>
    </row>
    <row r="71" spans="1:13" s="26" customFormat="1" ht="10.199999999999999" x14ac:dyDescent="0.2">
      <c r="A71" s="20" t="s">
        <v>178</v>
      </c>
      <c r="B71" s="20" t="s">
        <v>179</v>
      </c>
      <c r="C71" s="21">
        <v>1</v>
      </c>
      <c r="D71" s="22" t="s">
        <v>183</v>
      </c>
      <c r="E71" s="20" t="s">
        <v>184</v>
      </c>
      <c r="F71" s="23">
        <v>162</v>
      </c>
      <c r="G71" s="24">
        <v>14</v>
      </c>
      <c r="H71" s="20" t="s">
        <v>47</v>
      </c>
      <c r="I71" s="20"/>
      <c r="J71" s="24" t="s">
        <v>20</v>
      </c>
      <c r="K71" s="20"/>
      <c r="L71" s="25"/>
      <c r="M71" s="25"/>
    </row>
    <row r="72" spans="1:13" s="26" customFormat="1" ht="10.199999999999999" x14ac:dyDescent="0.2">
      <c r="A72" s="20" t="s">
        <v>178</v>
      </c>
      <c r="B72" s="20" t="s">
        <v>185</v>
      </c>
      <c r="C72" s="21">
        <v>1</v>
      </c>
      <c r="D72" s="22" t="s">
        <v>186</v>
      </c>
      <c r="E72" s="20" t="s">
        <v>187</v>
      </c>
      <c r="F72" s="23"/>
      <c r="G72" s="24">
        <v>1</v>
      </c>
      <c r="H72" s="20" t="s">
        <v>25</v>
      </c>
      <c r="I72" s="20"/>
      <c r="J72" s="24"/>
      <c r="K72" s="20"/>
      <c r="L72" s="25"/>
      <c r="M72" s="25"/>
    </row>
    <row r="73" spans="1:13" s="26" customFormat="1" ht="10.199999999999999" x14ac:dyDescent="0.2">
      <c r="A73" s="20" t="s">
        <v>178</v>
      </c>
      <c r="B73" s="20" t="s">
        <v>188</v>
      </c>
      <c r="C73" s="21">
        <v>1</v>
      </c>
      <c r="D73" s="22" t="s">
        <v>189</v>
      </c>
      <c r="E73" s="20" t="s">
        <v>190</v>
      </c>
      <c r="F73" s="23"/>
      <c r="G73" s="24">
        <v>13</v>
      </c>
      <c r="H73" s="20" t="s">
        <v>25</v>
      </c>
      <c r="I73" s="20"/>
      <c r="J73" s="24"/>
      <c r="K73" s="20"/>
      <c r="L73" s="25"/>
      <c r="M73" s="25"/>
    </row>
    <row r="74" spans="1:13" s="26" customFormat="1" ht="10.199999999999999" x14ac:dyDescent="0.2">
      <c r="A74" s="20" t="s">
        <v>191</v>
      </c>
      <c r="B74" s="20" t="s">
        <v>192</v>
      </c>
      <c r="C74" s="68">
        <v>1</v>
      </c>
      <c r="D74" s="22" t="s">
        <v>193</v>
      </c>
      <c r="E74" s="20" t="s">
        <v>194</v>
      </c>
      <c r="F74" s="23">
        <f>1123.62/2</f>
        <v>561.80999999999995</v>
      </c>
      <c r="G74" s="24">
        <v>24</v>
      </c>
      <c r="H74" s="58" t="s">
        <v>18</v>
      </c>
      <c r="I74" s="20" t="s">
        <v>20</v>
      </c>
      <c r="J74" s="24" t="s">
        <v>19</v>
      </c>
      <c r="K74" s="20"/>
      <c r="L74" s="25"/>
      <c r="M74" s="25"/>
    </row>
    <row r="75" spans="1:13" s="26" customFormat="1" ht="10.199999999999999" x14ac:dyDescent="0.2">
      <c r="A75" s="20" t="s">
        <v>191</v>
      </c>
      <c r="B75" s="20" t="s">
        <v>192</v>
      </c>
      <c r="C75" s="68"/>
      <c r="D75" s="22" t="s">
        <v>195</v>
      </c>
      <c r="E75" s="20" t="s">
        <v>196</v>
      </c>
      <c r="F75" s="23">
        <f>1123.62/2</f>
        <v>561.80999999999995</v>
      </c>
      <c r="G75" s="24">
        <v>37</v>
      </c>
      <c r="H75" s="60"/>
      <c r="I75" s="20" t="s">
        <v>20</v>
      </c>
      <c r="J75" s="24" t="s">
        <v>19</v>
      </c>
      <c r="K75" s="20"/>
      <c r="L75" s="25"/>
      <c r="M75" s="25"/>
    </row>
    <row r="76" spans="1:13" s="26" customFormat="1" ht="10.199999999999999" x14ac:dyDescent="0.2">
      <c r="A76" s="20" t="s">
        <v>191</v>
      </c>
      <c r="B76" s="20" t="s">
        <v>197</v>
      </c>
      <c r="C76" s="21">
        <v>1</v>
      </c>
      <c r="D76" s="22" t="s">
        <v>198</v>
      </c>
      <c r="E76" s="20" t="s">
        <v>199</v>
      </c>
      <c r="F76" s="23"/>
      <c r="G76" s="24">
        <v>1</v>
      </c>
      <c r="H76" s="20" t="s">
        <v>25</v>
      </c>
      <c r="I76" s="20"/>
      <c r="J76" s="24"/>
      <c r="K76" s="20"/>
      <c r="L76" s="25"/>
      <c r="M76" s="25"/>
    </row>
    <row r="77" spans="1:13" s="26" customFormat="1" ht="10.199999999999999" x14ac:dyDescent="0.2">
      <c r="A77" s="20" t="s">
        <v>191</v>
      </c>
      <c r="B77" s="20" t="s">
        <v>200</v>
      </c>
      <c r="C77" s="21">
        <v>1</v>
      </c>
      <c r="D77" s="22" t="s">
        <v>201</v>
      </c>
      <c r="E77" s="20" t="s">
        <v>202</v>
      </c>
      <c r="F77" s="23"/>
      <c r="G77" s="24">
        <v>1</v>
      </c>
      <c r="H77" s="20" t="s">
        <v>25</v>
      </c>
      <c r="I77" s="20"/>
      <c r="J77" s="24"/>
      <c r="K77" s="20"/>
      <c r="L77" s="25"/>
      <c r="M77" s="25"/>
    </row>
    <row r="78" spans="1:13" s="26" customFormat="1" ht="10.199999999999999" x14ac:dyDescent="0.2">
      <c r="A78" s="20" t="s">
        <v>203</v>
      </c>
      <c r="B78" s="20" t="s">
        <v>204</v>
      </c>
      <c r="C78" s="21">
        <v>1</v>
      </c>
      <c r="D78" s="22" t="s">
        <v>205</v>
      </c>
      <c r="E78" s="20" t="s">
        <v>206</v>
      </c>
      <c r="F78" s="23">
        <v>402.36</v>
      </c>
      <c r="G78" s="24">
        <v>30</v>
      </c>
      <c r="H78" s="20" t="s">
        <v>18</v>
      </c>
      <c r="I78" s="20" t="s">
        <v>19</v>
      </c>
      <c r="J78" s="24" t="s">
        <v>19</v>
      </c>
      <c r="K78" s="20"/>
      <c r="L78" s="25"/>
      <c r="M78" s="25"/>
    </row>
    <row r="79" spans="1:13" s="26" customFormat="1" ht="10.199999999999999" x14ac:dyDescent="0.2">
      <c r="A79" s="20" t="s">
        <v>207</v>
      </c>
      <c r="B79" s="20" t="s">
        <v>208</v>
      </c>
      <c r="C79" s="21">
        <v>1</v>
      </c>
      <c r="D79" s="22" t="s">
        <v>209</v>
      </c>
      <c r="E79" s="20" t="s">
        <v>210</v>
      </c>
      <c r="F79" s="23">
        <v>512</v>
      </c>
      <c r="G79" s="24">
        <v>40</v>
      </c>
      <c r="H79" s="20" t="s">
        <v>18</v>
      </c>
      <c r="I79" s="20" t="s">
        <v>19</v>
      </c>
      <c r="J79" s="24" t="s">
        <v>20</v>
      </c>
      <c r="K79" s="20"/>
      <c r="L79" s="25"/>
      <c r="M79" s="25"/>
    </row>
    <row r="80" spans="1:13" s="26" customFormat="1" ht="10.199999999999999" x14ac:dyDescent="0.2">
      <c r="A80" s="20" t="s">
        <v>207</v>
      </c>
      <c r="B80" s="20" t="s">
        <v>208</v>
      </c>
      <c r="C80" s="21">
        <v>1</v>
      </c>
      <c r="D80" s="22" t="s">
        <v>211</v>
      </c>
      <c r="E80" s="20" t="s">
        <v>212</v>
      </c>
      <c r="F80" s="23" t="s">
        <v>29</v>
      </c>
      <c r="G80" s="24">
        <v>18</v>
      </c>
      <c r="H80" s="20" t="s">
        <v>25</v>
      </c>
      <c r="I80" s="20" t="s">
        <v>19</v>
      </c>
      <c r="J80" s="24" t="s">
        <v>20</v>
      </c>
      <c r="K80" s="20"/>
      <c r="L80" s="25"/>
      <c r="M80" s="25"/>
    </row>
    <row r="81" spans="1:13" s="26" customFormat="1" ht="30.6" x14ac:dyDescent="0.2">
      <c r="A81" s="27" t="s">
        <v>207</v>
      </c>
      <c r="B81" s="27" t="s">
        <v>208</v>
      </c>
      <c r="C81" s="24">
        <v>1</v>
      </c>
      <c r="D81" s="28" t="s">
        <v>213</v>
      </c>
      <c r="E81" s="27" t="s">
        <v>214</v>
      </c>
      <c r="F81" s="29">
        <v>182</v>
      </c>
      <c r="G81" s="24">
        <v>0</v>
      </c>
      <c r="H81" s="27" t="s">
        <v>18</v>
      </c>
      <c r="I81" s="27" t="s">
        <v>19</v>
      </c>
      <c r="J81" s="24" t="s">
        <v>20</v>
      </c>
      <c r="K81" s="30" t="s">
        <v>215</v>
      </c>
      <c r="L81" s="25"/>
      <c r="M81" s="25"/>
    </row>
    <row r="82" spans="1:13" s="26" customFormat="1" ht="10.199999999999999" x14ac:dyDescent="0.2">
      <c r="A82" s="35" t="s">
        <v>216</v>
      </c>
      <c r="B82" s="35" t="s">
        <v>217</v>
      </c>
      <c r="C82" s="21">
        <v>1</v>
      </c>
      <c r="D82" s="22" t="s">
        <v>218</v>
      </c>
      <c r="E82" s="20" t="s">
        <v>219</v>
      </c>
      <c r="F82" s="23"/>
      <c r="G82" s="24">
        <v>14</v>
      </c>
      <c r="H82" s="20" t="s">
        <v>25</v>
      </c>
      <c r="I82" s="20"/>
      <c r="J82" s="24"/>
      <c r="K82" s="20"/>
      <c r="L82" s="25"/>
      <c r="M82" s="25"/>
    </row>
    <row r="83" spans="1:13" s="26" customFormat="1" ht="10.199999999999999" x14ac:dyDescent="0.2">
      <c r="A83" s="35" t="s">
        <v>216</v>
      </c>
      <c r="B83" s="35" t="s">
        <v>220</v>
      </c>
      <c r="C83" s="21">
        <v>1</v>
      </c>
      <c r="D83" s="22" t="s">
        <v>221</v>
      </c>
      <c r="E83" s="20" t="s">
        <v>222</v>
      </c>
      <c r="F83" s="23">
        <v>165.41</v>
      </c>
      <c r="G83" s="24">
        <v>11</v>
      </c>
      <c r="H83" s="20" t="s">
        <v>18</v>
      </c>
      <c r="I83" s="20" t="s">
        <v>19</v>
      </c>
      <c r="J83" s="24" t="s">
        <v>19</v>
      </c>
      <c r="K83" s="20"/>
      <c r="L83" s="25"/>
      <c r="M83" s="25"/>
    </row>
    <row r="84" spans="1:13" s="26" customFormat="1" ht="10.199999999999999" x14ac:dyDescent="0.2">
      <c r="A84" s="35" t="s">
        <v>216</v>
      </c>
      <c r="B84" s="35" t="s">
        <v>223</v>
      </c>
      <c r="C84" s="21">
        <v>1</v>
      </c>
      <c r="D84" s="22" t="s">
        <v>224</v>
      </c>
      <c r="E84" s="20" t="s">
        <v>225</v>
      </c>
      <c r="F84" s="23"/>
      <c r="G84" s="24">
        <v>14</v>
      </c>
      <c r="H84" s="20" t="s">
        <v>25</v>
      </c>
      <c r="I84" s="20"/>
      <c r="J84" s="24"/>
      <c r="K84" s="20"/>
      <c r="L84" s="25"/>
      <c r="M84" s="25"/>
    </row>
    <row r="85" spans="1:13" s="26" customFormat="1" ht="10.199999999999999" x14ac:dyDescent="0.2">
      <c r="A85" s="35" t="s">
        <v>216</v>
      </c>
      <c r="B85" s="35" t="s">
        <v>226</v>
      </c>
      <c r="C85" s="21">
        <v>1</v>
      </c>
      <c r="D85" s="22" t="s">
        <v>227</v>
      </c>
      <c r="E85" s="20" t="s">
        <v>228</v>
      </c>
      <c r="F85" s="23"/>
      <c r="G85" s="24">
        <v>1</v>
      </c>
      <c r="H85" s="20" t="s">
        <v>25</v>
      </c>
      <c r="I85" s="20"/>
      <c r="J85" s="24"/>
      <c r="K85" s="20"/>
      <c r="L85" s="25"/>
      <c r="M85" s="25"/>
    </row>
    <row r="86" spans="1:13" s="26" customFormat="1" ht="10.199999999999999" x14ac:dyDescent="0.2">
      <c r="A86" s="35" t="s">
        <v>216</v>
      </c>
      <c r="B86" s="35" t="s">
        <v>229</v>
      </c>
      <c r="C86" s="21">
        <v>1</v>
      </c>
      <c r="D86" s="22" t="s">
        <v>230</v>
      </c>
      <c r="E86" s="20" t="s">
        <v>231</v>
      </c>
      <c r="F86" s="23"/>
      <c r="G86" s="24">
        <v>2</v>
      </c>
      <c r="H86" s="20" t="s">
        <v>25</v>
      </c>
      <c r="I86" s="20"/>
      <c r="J86" s="24"/>
      <c r="K86" s="20"/>
      <c r="L86" s="25"/>
      <c r="M86" s="25"/>
    </row>
    <row r="87" spans="1:13" s="26" customFormat="1" ht="10.199999999999999" x14ac:dyDescent="0.2">
      <c r="A87" s="35" t="s">
        <v>216</v>
      </c>
      <c r="B87" s="35" t="s">
        <v>232</v>
      </c>
      <c r="C87" s="21">
        <v>1</v>
      </c>
      <c r="D87" s="22" t="s">
        <v>233</v>
      </c>
      <c r="E87" s="20" t="s">
        <v>234</v>
      </c>
      <c r="F87" s="23"/>
      <c r="G87" s="24">
        <v>3</v>
      </c>
      <c r="H87" s="20" t="s">
        <v>25</v>
      </c>
      <c r="I87" s="20"/>
      <c r="J87" s="24"/>
      <c r="K87" s="20"/>
      <c r="L87" s="25"/>
      <c r="M87" s="25"/>
    </row>
    <row r="88" spans="1:13" s="26" customFormat="1" ht="10.199999999999999" x14ac:dyDescent="0.2">
      <c r="A88" s="35" t="s">
        <v>216</v>
      </c>
      <c r="B88" s="35" t="s">
        <v>235</v>
      </c>
      <c r="C88" s="21">
        <v>1</v>
      </c>
      <c r="D88" s="22" t="s">
        <v>236</v>
      </c>
      <c r="E88" s="20" t="s">
        <v>237</v>
      </c>
      <c r="F88" s="23">
        <v>22</v>
      </c>
      <c r="G88" s="24">
        <v>1</v>
      </c>
      <c r="H88" s="20" t="s">
        <v>54</v>
      </c>
      <c r="I88" s="20" t="s">
        <v>19</v>
      </c>
      <c r="J88" s="24" t="s">
        <v>20</v>
      </c>
      <c r="K88" s="20" t="s">
        <v>238</v>
      </c>
      <c r="L88" s="25"/>
      <c r="M88" s="25"/>
    </row>
    <row r="89" spans="1:13" s="26" customFormat="1" ht="10.199999999999999" x14ac:dyDescent="0.2">
      <c r="A89" s="35" t="s">
        <v>216</v>
      </c>
      <c r="B89" s="35" t="s">
        <v>239</v>
      </c>
      <c r="C89" s="21">
        <v>1</v>
      </c>
      <c r="D89" s="22" t="s">
        <v>240</v>
      </c>
      <c r="E89" s="20" t="s">
        <v>241</v>
      </c>
      <c r="F89" s="23"/>
      <c r="G89" s="24">
        <v>2</v>
      </c>
      <c r="H89" s="20" t="s">
        <v>25</v>
      </c>
      <c r="I89" s="20"/>
      <c r="J89" s="24"/>
      <c r="K89" s="20"/>
      <c r="L89" s="25"/>
      <c r="M89" s="25"/>
    </row>
    <row r="90" spans="1:13" s="26" customFormat="1" ht="10.199999999999999" x14ac:dyDescent="0.2">
      <c r="A90" s="35" t="s">
        <v>216</v>
      </c>
      <c r="B90" s="35" t="s">
        <v>242</v>
      </c>
      <c r="C90" s="21">
        <v>1</v>
      </c>
      <c r="D90" s="22" t="s">
        <v>243</v>
      </c>
      <c r="E90" s="20" t="s">
        <v>244</v>
      </c>
      <c r="F90" s="23">
        <v>25</v>
      </c>
      <c r="G90" s="24">
        <v>1</v>
      </c>
      <c r="H90" s="20" t="s">
        <v>47</v>
      </c>
      <c r="I90" s="20" t="s">
        <v>20</v>
      </c>
      <c r="J90" s="24" t="s">
        <v>20</v>
      </c>
      <c r="K90" s="20"/>
      <c r="L90" s="25"/>
      <c r="M90" s="25"/>
    </row>
    <row r="91" spans="1:13" s="26" customFormat="1" ht="10.199999999999999" x14ac:dyDescent="0.2">
      <c r="A91" s="35" t="s">
        <v>216</v>
      </c>
      <c r="B91" s="35" t="s">
        <v>245</v>
      </c>
      <c r="C91" s="21">
        <v>1</v>
      </c>
      <c r="D91" s="22" t="s">
        <v>246</v>
      </c>
      <c r="E91" s="20" t="s">
        <v>247</v>
      </c>
      <c r="F91" s="23"/>
      <c r="G91" s="24">
        <v>12</v>
      </c>
      <c r="H91" s="20" t="s">
        <v>25</v>
      </c>
      <c r="I91" s="20"/>
      <c r="J91" s="24"/>
      <c r="K91" s="20"/>
      <c r="L91" s="25"/>
      <c r="M91" s="25"/>
    </row>
    <row r="92" spans="1:13" s="26" customFormat="1" ht="10.199999999999999" x14ac:dyDescent="0.2">
      <c r="A92" s="35" t="s">
        <v>216</v>
      </c>
      <c r="B92" s="35" t="s">
        <v>248</v>
      </c>
      <c r="C92" s="21">
        <v>1</v>
      </c>
      <c r="D92" s="22" t="s">
        <v>249</v>
      </c>
      <c r="E92" s="20" t="s">
        <v>250</v>
      </c>
      <c r="F92" s="23">
        <v>21</v>
      </c>
      <c r="G92" s="24">
        <v>2</v>
      </c>
      <c r="H92" s="20" t="s">
        <v>54</v>
      </c>
      <c r="I92" s="20" t="s">
        <v>20</v>
      </c>
      <c r="J92" s="24" t="s">
        <v>20</v>
      </c>
      <c r="K92" s="20"/>
      <c r="L92" s="25"/>
      <c r="M92" s="25"/>
    </row>
    <row r="93" spans="1:13" s="26" customFormat="1" ht="10.199999999999999" x14ac:dyDescent="0.2">
      <c r="A93" s="20" t="s">
        <v>251</v>
      </c>
      <c r="B93" s="20" t="s">
        <v>252</v>
      </c>
      <c r="C93" s="21">
        <v>1</v>
      </c>
      <c r="D93" s="22" t="s">
        <v>253</v>
      </c>
      <c r="E93" s="20" t="s">
        <v>254</v>
      </c>
      <c r="F93" s="23">
        <v>147.6</v>
      </c>
      <c r="G93" s="24">
        <v>7</v>
      </c>
      <c r="H93" s="20" t="s">
        <v>18</v>
      </c>
      <c r="I93" s="20" t="s">
        <v>19</v>
      </c>
      <c r="J93" s="24" t="s">
        <v>20</v>
      </c>
      <c r="K93" s="20"/>
      <c r="L93" s="25"/>
      <c r="M93" s="25"/>
    </row>
    <row r="94" spans="1:13" s="26" customFormat="1" ht="10.199999999999999" x14ac:dyDescent="0.2">
      <c r="A94" s="28" t="s">
        <v>255</v>
      </c>
      <c r="B94" s="28" t="s">
        <v>256</v>
      </c>
      <c r="C94" s="24">
        <v>1</v>
      </c>
      <c r="D94" s="28" t="s">
        <v>257</v>
      </c>
      <c r="E94" s="28" t="s">
        <v>258</v>
      </c>
      <c r="F94" s="31" t="s">
        <v>29</v>
      </c>
      <c r="G94" s="24">
        <v>16</v>
      </c>
      <c r="H94" s="28" t="s">
        <v>25</v>
      </c>
      <c r="I94" s="28" t="s">
        <v>29</v>
      </c>
      <c r="J94" s="24" t="s">
        <v>29</v>
      </c>
      <c r="K94" s="30" t="s">
        <v>259</v>
      </c>
      <c r="L94" s="25"/>
      <c r="M94" s="25"/>
    </row>
    <row r="95" spans="1:13" s="26" customFormat="1" ht="40.799999999999997" x14ac:dyDescent="0.2">
      <c r="A95" s="28" t="s">
        <v>255</v>
      </c>
      <c r="B95" s="28" t="s">
        <v>256</v>
      </c>
      <c r="C95" s="24">
        <v>1</v>
      </c>
      <c r="D95" s="28" t="s">
        <v>260</v>
      </c>
      <c r="E95" s="28" t="s">
        <v>29</v>
      </c>
      <c r="F95" s="31">
        <v>471</v>
      </c>
      <c r="G95" s="24">
        <v>0</v>
      </c>
      <c r="H95" s="28" t="s">
        <v>18</v>
      </c>
      <c r="I95" s="28" t="s">
        <v>19</v>
      </c>
      <c r="J95" s="24" t="s">
        <v>20</v>
      </c>
      <c r="K95" s="30" t="s">
        <v>261</v>
      </c>
      <c r="L95" s="25"/>
      <c r="M95" s="25"/>
    </row>
    <row r="96" spans="1:13" s="26" customFormat="1" ht="10.199999999999999" x14ac:dyDescent="0.2">
      <c r="A96" s="20" t="s">
        <v>262</v>
      </c>
      <c r="B96" s="20" t="s">
        <v>263</v>
      </c>
      <c r="C96" s="21">
        <v>1</v>
      </c>
      <c r="D96" s="22" t="s">
        <v>264</v>
      </c>
      <c r="E96" s="20" t="s">
        <v>265</v>
      </c>
      <c r="F96" s="23">
        <v>251.72</v>
      </c>
      <c r="G96" s="24">
        <v>8</v>
      </c>
      <c r="H96" s="20" t="s">
        <v>18</v>
      </c>
      <c r="I96" s="20" t="s">
        <v>19</v>
      </c>
      <c r="J96" s="24" t="s">
        <v>20</v>
      </c>
      <c r="K96" s="20"/>
      <c r="L96" s="25"/>
      <c r="M96" s="25"/>
    </row>
    <row r="97" spans="1:13" s="26" customFormat="1" ht="10.199999999999999" x14ac:dyDescent="0.2">
      <c r="A97" s="20" t="s">
        <v>266</v>
      </c>
      <c r="B97" s="20" t="s">
        <v>267</v>
      </c>
      <c r="C97" s="61">
        <v>1</v>
      </c>
      <c r="D97" s="22" t="s">
        <v>268</v>
      </c>
      <c r="E97" s="20" t="s">
        <v>254</v>
      </c>
      <c r="F97" s="23">
        <v>484.38</v>
      </c>
      <c r="G97" s="24">
        <v>15</v>
      </c>
      <c r="H97" s="58" t="s">
        <v>18</v>
      </c>
      <c r="I97" s="20" t="s">
        <v>19</v>
      </c>
      <c r="J97" s="24" t="s">
        <v>19</v>
      </c>
      <c r="K97" s="20"/>
      <c r="L97" s="25"/>
      <c r="M97" s="25"/>
    </row>
    <row r="98" spans="1:13" s="26" customFormat="1" ht="10.199999999999999" x14ac:dyDescent="0.2">
      <c r="A98" s="20" t="s">
        <v>266</v>
      </c>
      <c r="B98" s="20" t="s">
        <v>267</v>
      </c>
      <c r="C98" s="61"/>
      <c r="D98" s="22" t="s">
        <v>269</v>
      </c>
      <c r="E98" s="20" t="s">
        <v>270</v>
      </c>
      <c r="F98" s="23" t="s">
        <v>29</v>
      </c>
      <c r="G98" s="24">
        <v>18</v>
      </c>
      <c r="H98" s="59"/>
      <c r="I98" s="20" t="s">
        <v>19</v>
      </c>
      <c r="J98" s="24" t="s">
        <v>19</v>
      </c>
      <c r="K98" s="20"/>
      <c r="L98" s="25"/>
      <c r="M98" s="25"/>
    </row>
    <row r="99" spans="1:13" s="26" customFormat="1" ht="10.199999999999999" x14ac:dyDescent="0.2">
      <c r="A99" s="20" t="s">
        <v>266</v>
      </c>
      <c r="B99" s="20" t="s">
        <v>267</v>
      </c>
      <c r="C99" s="61"/>
      <c r="D99" s="22" t="s">
        <v>271</v>
      </c>
      <c r="E99" s="20" t="s">
        <v>270</v>
      </c>
      <c r="F99" s="23" t="s">
        <v>29</v>
      </c>
      <c r="G99" s="24">
        <v>18</v>
      </c>
      <c r="H99" s="60"/>
      <c r="I99" s="20" t="s">
        <v>19</v>
      </c>
      <c r="J99" s="24" t="s">
        <v>19</v>
      </c>
      <c r="K99" s="20"/>
      <c r="L99" s="25"/>
      <c r="M99" s="25"/>
    </row>
    <row r="100" spans="1:13" s="26" customFormat="1" ht="10.199999999999999" x14ac:dyDescent="0.2">
      <c r="A100" s="20" t="s">
        <v>266</v>
      </c>
      <c r="B100" s="20" t="s">
        <v>267</v>
      </c>
      <c r="C100" s="21">
        <v>1</v>
      </c>
      <c r="D100" s="22" t="s">
        <v>272</v>
      </c>
      <c r="E100" s="20" t="s">
        <v>273</v>
      </c>
      <c r="F100" s="23" t="s">
        <v>29</v>
      </c>
      <c r="G100" s="24">
        <v>10</v>
      </c>
      <c r="H100" s="20" t="s">
        <v>25</v>
      </c>
      <c r="I100" s="20" t="s">
        <v>19</v>
      </c>
      <c r="J100" s="24" t="s">
        <v>19</v>
      </c>
      <c r="K100" s="20"/>
      <c r="L100" s="25"/>
      <c r="M100" s="25"/>
    </row>
    <row r="101" spans="1:13" s="26" customFormat="1" ht="10.199999999999999" x14ac:dyDescent="0.2">
      <c r="A101" s="20" t="s">
        <v>266</v>
      </c>
      <c r="B101" s="20" t="s">
        <v>267</v>
      </c>
      <c r="C101" s="21">
        <v>1</v>
      </c>
      <c r="D101" s="22" t="s">
        <v>274</v>
      </c>
      <c r="E101" s="20" t="s">
        <v>275</v>
      </c>
      <c r="F101" s="23">
        <v>213</v>
      </c>
      <c r="G101" s="24">
        <v>9</v>
      </c>
      <c r="H101" s="20" t="s">
        <v>47</v>
      </c>
      <c r="I101" s="20" t="s">
        <v>19</v>
      </c>
      <c r="J101" s="24" t="s">
        <v>19</v>
      </c>
      <c r="K101" s="20"/>
      <c r="L101" s="25"/>
      <c r="M101" s="25"/>
    </row>
    <row r="102" spans="1:13" s="33" customFormat="1" ht="30.6" x14ac:dyDescent="0.3">
      <c r="A102" s="27" t="s">
        <v>266</v>
      </c>
      <c r="B102" s="27" t="s">
        <v>267</v>
      </c>
      <c r="C102" s="44">
        <v>1</v>
      </c>
      <c r="D102" s="49" t="s">
        <v>472</v>
      </c>
      <c r="E102" s="27" t="s">
        <v>473</v>
      </c>
      <c r="F102" s="29">
        <v>90</v>
      </c>
      <c r="G102" s="44">
        <v>1</v>
      </c>
      <c r="H102" s="27" t="s">
        <v>54</v>
      </c>
      <c r="I102" s="27" t="s">
        <v>20</v>
      </c>
      <c r="J102" s="44" t="s">
        <v>19</v>
      </c>
      <c r="K102" s="50" t="s">
        <v>474</v>
      </c>
      <c r="L102" s="32"/>
      <c r="M102" s="32"/>
    </row>
    <row r="103" spans="1:13" s="26" customFormat="1" ht="10.199999999999999" x14ac:dyDescent="0.2">
      <c r="A103" s="20" t="s">
        <v>266</v>
      </c>
      <c r="B103" s="20" t="s">
        <v>276</v>
      </c>
      <c r="C103" s="21">
        <v>1</v>
      </c>
      <c r="D103" s="22" t="s">
        <v>277</v>
      </c>
      <c r="E103" s="20" t="s">
        <v>131</v>
      </c>
      <c r="F103" s="23">
        <v>264</v>
      </c>
      <c r="G103" s="24">
        <v>8</v>
      </c>
      <c r="H103" s="20" t="s">
        <v>54</v>
      </c>
      <c r="I103" s="20" t="s">
        <v>19</v>
      </c>
      <c r="J103" s="24"/>
      <c r="K103" s="20"/>
      <c r="L103" s="25"/>
      <c r="M103" s="25"/>
    </row>
    <row r="104" spans="1:13" s="26" customFormat="1" ht="10.199999999999999" x14ac:dyDescent="0.2">
      <c r="A104" s="20" t="s">
        <v>266</v>
      </c>
      <c r="B104" s="20" t="s">
        <v>278</v>
      </c>
      <c r="C104" s="21">
        <v>1</v>
      </c>
      <c r="D104" s="22" t="s">
        <v>279</v>
      </c>
      <c r="E104" s="20" t="s">
        <v>280</v>
      </c>
      <c r="F104" s="23"/>
      <c r="G104" s="24">
        <v>1</v>
      </c>
      <c r="H104" s="20" t="s">
        <v>25</v>
      </c>
      <c r="I104" s="20"/>
      <c r="J104" s="24"/>
      <c r="K104" s="20"/>
      <c r="L104" s="25"/>
      <c r="M104" s="25"/>
    </row>
    <row r="105" spans="1:13" s="26" customFormat="1" ht="10.199999999999999" x14ac:dyDescent="0.2">
      <c r="A105" s="20" t="s">
        <v>281</v>
      </c>
      <c r="B105" s="20" t="s">
        <v>282</v>
      </c>
      <c r="C105" s="61">
        <v>1</v>
      </c>
      <c r="D105" s="22" t="s">
        <v>283</v>
      </c>
      <c r="E105" s="20" t="s">
        <v>284</v>
      </c>
      <c r="F105" s="23">
        <f>1034.35/3</f>
        <v>344.7833333333333</v>
      </c>
      <c r="G105" s="24">
        <v>30</v>
      </c>
      <c r="H105" s="58" t="s">
        <v>18</v>
      </c>
      <c r="I105" s="20" t="s">
        <v>19</v>
      </c>
      <c r="J105" s="24" t="s">
        <v>19</v>
      </c>
      <c r="K105" s="20"/>
      <c r="L105" s="25"/>
      <c r="M105" s="25"/>
    </row>
    <row r="106" spans="1:13" s="26" customFormat="1" ht="10.199999999999999" x14ac:dyDescent="0.2">
      <c r="A106" s="20" t="s">
        <v>281</v>
      </c>
      <c r="B106" s="20" t="s">
        <v>282</v>
      </c>
      <c r="C106" s="61"/>
      <c r="D106" s="22" t="s">
        <v>285</v>
      </c>
      <c r="E106" s="20" t="s">
        <v>286</v>
      </c>
      <c r="F106" s="23">
        <f t="shared" ref="F106:F107" si="1">1034.35/3</f>
        <v>344.7833333333333</v>
      </c>
      <c r="G106" s="24">
        <v>21</v>
      </c>
      <c r="H106" s="59"/>
      <c r="I106" s="20" t="s">
        <v>19</v>
      </c>
      <c r="J106" s="24" t="s">
        <v>19</v>
      </c>
      <c r="K106" s="20"/>
      <c r="L106" s="25"/>
      <c r="M106" s="25"/>
    </row>
    <row r="107" spans="1:13" s="26" customFormat="1" ht="10.199999999999999" x14ac:dyDescent="0.2">
      <c r="A107" s="20" t="s">
        <v>281</v>
      </c>
      <c r="B107" s="20" t="s">
        <v>282</v>
      </c>
      <c r="C107" s="61"/>
      <c r="D107" s="22" t="s">
        <v>287</v>
      </c>
      <c r="E107" s="20" t="s">
        <v>288</v>
      </c>
      <c r="F107" s="23">
        <f t="shared" si="1"/>
        <v>344.7833333333333</v>
      </c>
      <c r="G107" s="24">
        <v>20</v>
      </c>
      <c r="H107" s="60"/>
      <c r="I107" s="20" t="s">
        <v>19</v>
      </c>
      <c r="J107" s="24" t="s">
        <v>19</v>
      </c>
      <c r="K107" s="20"/>
      <c r="L107" s="25"/>
      <c r="M107" s="25"/>
    </row>
    <row r="108" spans="1:13" s="26" customFormat="1" ht="10.199999999999999" x14ac:dyDescent="0.2">
      <c r="A108" s="20" t="s">
        <v>281</v>
      </c>
      <c r="B108" s="20" t="s">
        <v>289</v>
      </c>
      <c r="C108" s="21">
        <v>1</v>
      </c>
      <c r="D108" s="22" t="s">
        <v>290</v>
      </c>
      <c r="E108" s="20" t="s">
        <v>291</v>
      </c>
      <c r="F108" s="23"/>
      <c r="G108" s="24">
        <v>2</v>
      </c>
      <c r="H108" s="20" t="s">
        <v>25</v>
      </c>
      <c r="I108" s="20"/>
      <c r="J108" s="24"/>
      <c r="K108" s="20"/>
      <c r="L108" s="25"/>
      <c r="M108" s="25"/>
    </row>
    <row r="109" spans="1:13" s="26" customFormat="1" ht="10.199999999999999" x14ac:dyDescent="0.2">
      <c r="A109" s="20" t="s">
        <v>281</v>
      </c>
      <c r="B109" s="20" t="s">
        <v>292</v>
      </c>
      <c r="C109" s="21">
        <v>1</v>
      </c>
      <c r="D109" s="22" t="s">
        <v>293</v>
      </c>
      <c r="E109" s="20" t="s">
        <v>294</v>
      </c>
      <c r="F109" s="23">
        <v>232.42</v>
      </c>
      <c r="G109" s="24">
        <v>8</v>
      </c>
      <c r="H109" s="20" t="s">
        <v>18</v>
      </c>
      <c r="I109" s="20" t="s">
        <v>19</v>
      </c>
      <c r="J109" s="24" t="s">
        <v>20</v>
      </c>
      <c r="K109" s="20"/>
      <c r="L109" s="25"/>
      <c r="M109" s="25"/>
    </row>
    <row r="110" spans="1:13" s="26" customFormat="1" ht="10.199999999999999" x14ac:dyDescent="0.2">
      <c r="A110" s="20" t="s">
        <v>295</v>
      </c>
      <c r="B110" s="20" t="s">
        <v>296</v>
      </c>
      <c r="C110" s="21">
        <v>1</v>
      </c>
      <c r="D110" s="22" t="s">
        <v>297</v>
      </c>
      <c r="E110" s="20" t="s">
        <v>298</v>
      </c>
      <c r="F110" s="23">
        <v>441.12</v>
      </c>
      <c r="G110" s="24">
        <v>28</v>
      </c>
      <c r="H110" s="20" t="s">
        <v>18</v>
      </c>
      <c r="I110" s="20" t="s">
        <v>19</v>
      </c>
      <c r="J110" s="24" t="s">
        <v>19</v>
      </c>
      <c r="K110" s="20"/>
      <c r="L110" s="25"/>
      <c r="M110" s="25"/>
    </row>
    <row r="111" spans="1:13" s="26" customFormat="1" ht="10.199999999999999" x14ac:dyDescent="0.2">
      <c r="A111" s="20" t="s">
        <v>295</v>
      </c>
      <c r="B111" s="20" t="s">
        <v>296</v>
      </c>
      <c r="C111" s="61">
        <v>1</v>
      </c>
      <c r="D111" s="22" t="s">
        <v>299</v>
      </c>
      <c r="E111" s="20" t="s">
        <v>300</v>
      </c>
      <c r="F111" s="23">
        <v>172.87</v>
      </c>
      <c r="G111" s="24">
        <v>16</v>
      </c>
      <c r="H111" s="20" t="s">
        <v>18</v>
      </c>
      <c r="I111" s="20" t="s">
        <v>19</v>
      </c>
      <c r="J111" s="24" t="s">
        <v>19</v>
      </c>
      <c r="K111" s="20"/>
      <c r="L111" s="25"/>
      <c r="M111" s="25"/>
    </row>
    <row r="112" spans="1:13" s="26" customFormat="1" ht="10.199999999999999" x14ac:dyDescent="0.2">
      <c r="A112" s="20" t="s">
        <v>295</v>
      </c>
      <c r="B112" s="20" t="s">
        <v>296</v>
      </c>
      <c r="C112" s="61"/>
      <c r="D112" s="22" t="s">
        <v>301</v>
      </c>
      <c r="E112" s="20" t="s">
        <v>302</v>
      </c>
      <c r="F112" s="23" t="s">
        <v>29</v>
      </c>
      <c r="G112" s="24">
        <v>6</v>
      </c>
      <c r="H112" s="20" t="s">
        <v>25</v>
      </c>
      <c r="I112" s="20" t="s">
        <v>19</v>
      </c>
      <c r="J112" s="24" t="s">
        <v>19</v>
      </c>
      <c r="K112" s="20"/>
      <c r="L112" s="25"/>
      <c r="M112" s="25"/>
    </row>
    <row r="113" spans="1:192" s="26" customFormat="1" ht="10.199999999999999" x14ac:dyDescent="0.2">
      <c r="A113" s="20" t="s">
        <v>295</v>
      </c>
      <c r="B113" s="20" t="s">
        <v>296</v>
      </c>
      <c r="C113" s="21">
        <v>1</v>
      </c>
      <c r="D113" s="22" t="s">
        <v>303</v>
      </c>
      <c r="E113" s="20" t="s">
        <v>304</v>
      </c>
      <c r="F113" s="23">
        <v>131.32</v>
      </c>
      <c r="G113" s="24">
        <v>8</v>
      </c>
      <c r="H113" s="20" t="s">
        <v>18</v>
      </c>
      <c r="I113" s="20" t="s">
        <v>19</v>
      </c>
      <c r="J113" s="24" t="s">
        <v>19</v>
      </c>
      <c r="K113" s="20"/>
      <c r="L113" s="25"/>
      <c r="M113" s="25"/>
    </row>
    <row r="114" spans="1:192" s="33" customFormat="1" ht="51" x14ac:dyDescent="0.3">
      <c r="A114" s="40" t="s">
        <v>295</v>
      </c>
      <c r="B114" s="40" t="s">
        <v>305</v>
      </c>
      <c r="C114" s="43">
        <v>1</v>
      </c>
      <c r="D114" s="41" t="s">
        <v>306</v>
      </c>
      <c r="E114" s="27" t="s">
        <v>307</v>
      </c>
      <c r="F114" s="29"/>
      <c r="G114" s="43">
        <v>1</v>
      </c>
      <c r="H114" s="40"/>
      <c r="I114" s="27"/>
      <c r="J114" s="24"/>
      <c r="K114" s="42" t="s">
        <v>471</v>
      </c>
      <c r="L114" s="32"/>
      <c r="M114" s="32"/>
    </row>
    <row r="115" spans="1:192" s="26" customFormat="1" ht="10.199999999999999" x14ac:dyDescent="0.2">
      <c r="A115" s="20" t="s">
        <v>295</v>
      </c>
      <c r="B115" s="20" t="s">
        <v>308</v>
      </c>
      <c r="C115" s="21">
        <v>1</v>
      </c>
      <c r="D115" s="22" t="s">
        <v>309</v>
      </c>
      <c r="E115" s="20" t="s">
        <v>310</v>
      </c>
      <c r="F115" s="23"/>
      <c r="G115" s="24">
        <v>1</v>
      </c>
      <c r="H115" s="20" t="s">
        <v>25</v>
      </c>
      <c r="I115" s="20"/>
      <c r="J115" s="24"/>
      <c r="K115" s="20"/>
      <c r="L115" s="25"/>
      <c r="M115" s="25"/>
    </row>
    <row r="116" spans="1:192" s="26" customFormat="1" ht="10.199999999999999" x14ac:dyDescent="0.2">
      <c r="A116" s="20" t="s">
        <v>311</v>
      </c>
      <c r="B116" s="20" t="s">
        <v>312</v>
      </c>
      <c r="C116" s="21">
        <v>1</v>
      </c>
      <c r="D116" s="22" t="s">
        <v>313</v>
      </c>
      <c r="E116" s="20" t="s">
        <v>314</v>
      </c>
      <c r="F116" s="23" t="s">
        <v>29</v>
      </c>
      <c r="G116" s="24">
        <v>12</v>
      </c>
      <c r="H116" s="20" t="s">
        <v>25</v>
      </c>
      <c r="I116" s="20" t="s">
        <v>29</v>
      </c>
      <c r="J116" s="24" t="s">
        <v>29</v>
      </c>
      <c r="K116" s="20"/>
      <c r="L116" s="25"/>
      <c r="M116" s="25"/>
    </row>
    <row r="117" spans="1:192" s="26" customFormat="1" ht="10.199999999999999" x14ac:dyDescent="0.2">
      <c r="A117" s="20" t="s">
        <v>311</v>
      </c>
      <c r="B117" s="20" t="s">
        <v>315</v>
      </c>
      <c r="C117" s="21">
        <v>1</v>
      </c>
      <c r="D117" s="22" t="s">
        <v>316</v>
      </c>
      <c r="E117" s="20" t="s">
        <v>317</v>
      </c>
      <c r="F117" s="23">
        <v>448.05</v>
      </c>
      <c r="G117" s="24">
        <v>39</v>
      </c>
      <c r="H117" s="20" t="s">
        <v>18</v>
      </c>
      <c r="I117" s="20" t="s">
        <v>19</v>
      </c>
      <c r="J117" s="24" t="s">
        <v>19</v>
      </c>
      <c r="K117" s="20"/>
      <c r="L117" s="25"/>
      <c r="M117" s="25"/>
    </row>
    <row r="118" spans="1:192" s="26" customFormat="1" ht="10.199999999999999" x14ac:dyDescent="0.2">
      <c r="A118" s="20" t="s">
        <v>311</v>
      </c>
      <c r="B118" s="20" t="s">
        <v>315</v>
      </c>
      <c r="C118" s="21">
        <v>1</v>
      </c>
      <c r="D118" s="22" t="s">
        <v>318</v>
      </c>
      <c r="E118" s="20" t="s">
        <v>319</v>
      </c>
      <c r="F118" s="23" t="s">
        <v>29</v>
      </c>
      <c r="G118" s="24">
        <v>40</v>
      </c>
      <c r="H118" s="20" t="s">
        <v>25</v>
      </c>
      <c r="I118" s="20" t="s">
        <v>29</v>
      </c>
      <c r="J118" s="24" t="s">
        <v>29</v>
      </c>
      <c r="K118" s="20"/>
      <c r="L118" s="25"/>
      <c r="M118" s="25"/>
    </row>
    <row r="119" spans="1:192" s="26" customFormat="1" ht="10.199999999999999" x14ac:dyDescent="0.2">
      <c r="A119" s="20" t="s">
        <v>311</v>
      </c>
      <c r="B119" s="20" t="s">
        <v>315</v>
      </c>
      <c r="C119" s="21">
        <v>1</v>
      </c>
      <c r="D119" s="22" t="s">
        <v>320</v>
      </c>
      <c r="E119" s="20" t="s">
        <v>321</v>
      </c>
      <c r="F119" s="23">
        <v>428.53</v>
      </c>
      <c r="G119" s="24">
        <v>0</v>
      </c>
      <c r="H119" s="20" t="s">
        <v>18</v>
      </c>
      <c r="I119" s="20" t="s">
        <v>19</v>
      </c>
      <c r="J119" s="24" t="s">
        <v>19</v>
      </c>
      <c r="K119" s="20"/>
      <c r="L119" s="25"/>
      <c r="M119" s="25"/>
    </row>
    <row r="120" spans="1:192" s="34" customFormat="1" ht="10.199999999999999" x14ac:dyDescent="0.2">
      <c r="A120" s="20" t="s">
        <v>311</v>
      </c>
      <c r="B120" s="20" t="s">
        <v>322</v>
      </c>
      <c r="C120" s="21">
        <v>1</v>
      </c>
      <c r="D120" s="22" t="s">
        <v>323</v>
      </c>
      <c r="E120" s="20" t="s">
        <v>324</v>
      </c>
      <c r="F120" s="23"/>
      <c r="G120" s="24">
        <v>2</v>
      </c>
      <c r="H120" s="20" t="s">
        <v>25</v>
      </c>
      <c r="I120" s="20"/>
      <c r="J120" s="24"/>
      <c r="K120" s="20"/>
      <c r="L120" s="25"/>
      <c r="M120" s="25"/>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c r="DL120" s="26"/>
      <c r="DM120" s="26"/>
      <c r="DN120" s="26"/>
      <c r="DO120" s="26"/>
      <c r="DP120" s="26"/>
      <c r="DQ120" s="26"/>
      <c r="DR120" s="26"/>
      <c r="DS120" s="26"/>
      <c r="DT120" s="26"/>
      <c r="DU120" s="26"/>
      <c r="DV120" s="26"/>
      <c r="DW120" s="26"/>
      <c r="DX120" s="26"/>
      <c r="DY120" s="26"/>
      <c r="DZ120" s="26"/>
      <c r="EA120" s="26"/>
      <c r="EB120" s="26"/>
      <c r="EC120" s="26"/>
      <c r="ED120" s="26"/>
      <c r="EE120" s="26"/>
      <c r="EF120" s="26"/>
      <c r="EG120" s="26"/>
      <c r="EH120" s="26"/>
      <c r="EI120" s="26"/>
      <c r="EJ120" s="26"/>
      <c r="EK120" s="26"/>
      <c r="EL120" s="26"/>
      <c r="EM120" s="26"/>
      <c r="EN120" s="26"/>
      <c r="EO120" s="26"/>
      <c r="EP120" s="26"/>
      <c r="EQ120" s="26"/>
      <c r="ER120" s="26"/>
      <c r="ES120" s="26"/>
      <c r="ET120" s="26"/>
      <c r="EU120" s="26"/>
      <c r="EV120" s="26"/>
      <c r="EW120" s="26"/>
      <c r="EX120" s="26"/>
      <c r="EY120" s="26"/>
      <c r="EZ120" s="26"/>
      <c r="FA120" s="26"/>
      <c r="FB120" s="26"/>
      <c r="FC120" s="26"/>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row>
    <row r="121" spans="1:192" s="34" customFormat="1" ht="10.199999999999999" x14ac:dyDescent="0.2">
      <c r="A121" s="20" t="s">
        <v>311</v>
      </c>
      <c r="B121" s="20" t="s">
        <v>325</v>
      </c>
      <c r="C121" s="21">
        <v>1</v>
      </c>
      <c r="D121" s="22" t="s">
        <v>326</v>
      </c>
      <c r="E121" s="20" t="s">
        <v>327</v>
      </c>
      <c r="F121" s="23"/>
      <c r="G121" s="24">
        <v>11</v>
      </c>
      <c r="H121" s="20" t="s">
        <v>25</v>
      </c>
      <c r="I121" s="20"/>
      <c r="J121" s="24"/>
      <c r="K121" s="20"/>
      <c r="L121" s="25"/>
      <c r="M121" s="25"/>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row>
    <row r="122" spans="1:192" s="26" customFormat="1" ht="10.199999999999999" x14ac:dyDescent="0.2">
      <c r="A122" s="20" t="s">
        <v>328</v>
      </c>
      <c r="B122" s="20" t="s">
        <v>329</v>
      </c>
      <c r="C122" s="61">
        <v>1</v>
      </c>
      <c r="D122" s="22" t="s">
        <v>330</v>
      </c>
      <c r="E122" s="20" t="s">
        <v>331</v>
      </c>
      <c r="F122" s="23">
        <v>798</v>
      </c>
      <c r="G122" s="24">
        <v>19</v>
      </c>
      <c r="H122" s="58" t="s">
        <v>18</v>
      </c>
      <c r="I122" s="20" t="s">
        <v>19</v>
      </c>
      <c r="J122" s="24" t="s">
        <v>19</v>
      </c>
      <c r="K122" s="20"/>
      <c r="L122" s="25"/>
      <c r="M122" s="25"/>
    </row>
    <row r="123" spans="1:192" s="26" customFormat="1" ht="10.199999999999999" x14ac:dyDescent="0.2">
      <c r="A123" s="20" t="s">
        <v>328</v>
      </c>
      <c r="B123" s="20" t="s">
        <v>329</v>
      </c>
      <c r="C123" s="61"/>
      <c r="D123" s="22" t="s">
        <v>332</v>
      </c>
      <c r="E123" s="20" t="s">
        <v>294</v>
      </c>
      <c r="F123" s="23"/>
      <c r="G123" s="24">
        <v>18</v>
      </c>
      <c r="H123" s="59"/>
      <c r="I123" s="20" t="s">
        <v>19</v>
      </c>
      <c r="J123" s="24" t="s">
        <v>19</v>
      </c>
      <c r="K123" s="20"/>
      <c r="L123" s="25"/>
      <c r="M123" s="25"/>
    </row>
    <row r="124" spans="1:192" s="26" customFormat="1" ht="10.199999999999999" x14ac:dyDescent="0.2">
      <c r="A124" s="20" t="s">
        <v>328</v>
      </c>
      <c r="B124" s="20" t="s">
        <v>329</v>
      </c>
      <c r="C124" s="61"/>
      <c r="D124" s="22" t="s">
        <v>333</v>
      </c>
      <c r="E124" s="20" t="s">
        <v>254</v>
      </c>
      <c r="F124" s="23"/>
      <c r="G124" s="24">
        <v>20</v>
      </c>
      <c r="H124" s="60"/>
      <c r="I124" s="20" t="s">
        <v>19</v>
      </c>
      <c r="J124" s="24" t="s">
        <v>19</v>
      </c>
      <c r="K124" s="20"/>
      <c r="L124" s="25"/>
      <c r="M124" s="25"/>
    </row>
    <row r="125" spans="1:192" s="26" customFormat="1" ht="10.199999999999999" x14ac:dyDescent="0.2">
      <c r="A125" s="20" t="s">
        <v>328</v>
      </c>
      <c r="B125" s="20" t="s">
        <v>329</v>
      </c>
      <c r="C125" s="61">
        <v>1</v>
      </c>
      <c r="D125" s="22" t="s">
        <v>334</v>
      </c>
      <c r="E125" s="20" t="s">
        <v>335</v>
      </c>
      <c r="F125" s="23">
        <v>120</v>
      </c>
      <c r="G125" s="24">
        <v>14</v>
      </c>
      <c r="H125" s="58" t="s">
        <v>54</v>
      </c>
      <c r="I125" s="20" t="s">
        <v>19</v>
      </c>
      <c r="J125" s="24" t="s">
        <v>19</v>
      </c>
      <c r="K125" s="20"/>
      <c r="L125" s="25"/>
      <c r="M125" s="25"/>
    </row>
    <row r="126" spans="1:192" s="26" customFormat="1" ht="10.199999999999999" x14ac:dyDescent="0.2">
      <c r="A126" s="20" t="s">
        <v>328</v>
      </c>
      <c r="B126" s="20" t="s">
        <v>329</v>
      </c>
      <c r="C126" s="61"/>
      <c r="D126" s="22" t="s">
        <v>336</v>
      </c>
      <c r="E126" s="20" t="s">
        <v>335</v>
      </c>
      <c r="F126" s="23">
        <v>120</v>
      </c>
      <c r="G126" s="24">
        <v>14</v>
      </c>
      <c r="H126" s="60"/>
      <c r="I126" s="20" t="s">
        <v>19</v>
      </c>
      <c r="J126" s="24" t="s">
        <v>19</v>
      </c>
      <c r="K126" s="20"/>
      <c r="L126" s="25"/>
      <c r="M126" s="25"/>
    </row>
    <row r="127" spans="1:192" s="26" customFormat="1" ht="10.199999999999999" x14ac:dyDescent="0.2">
      <c r="A127" s="20" t="s">
        <v>328</v>
      </c>
      <c r="B127" s="20" t="s">
        <v>329</v>
      </c>
      <c r="C127" s="21">
        <v>1</v>
      </c>
      <c r="D127" s="22" t="s">
        <v>337</v>
      </c>
      <c r="E127" s="20" t="s">
        <v>338</v>
      </c>
      <c r="F127" s="23">
        <v>70.17</v>
      </c>
      <c r="G127" s="24">
        <v>0</v>
      </c>
      <c r="H127" s="20" t="s">
        <v>18</v>
      </c>
      <c r="I127" s="20" t="s">
        <v>19</v>
      </c>
      <c r="J127" s="24" t="s">
        <v>19</v>
      </c>
      <c r="K127" s="20"/>
      <c r="L127" s="25"/>
      <c r="M127" s="25"/>
    </row>
    <row r="128" spans="1:192" s="26" customFormat="1" ht="10.199999999999999" x14ac:dyDescent="0.2">
      <c r="A128" s="20" t="s">
        <v>328</v>
      </c>
      <c r="B128" s="20" t="s">
        <v>339</v>
      </c>
      <c r="C128" s="21">
        <v>1</v>
      </c>
      <c r="D128" s="22" t="s">
        <v>340</v>
      </c>
      <c r="E128" s="20" t="s">
        <v>341</v>
      </c>
      <c r="F128" s="23" t="s">
        <v>29</v>
      </c>
      <c r="G128" s="24">
        <v>2</v>
      </c>
      <c r="H128" s="20" t="s">
        <v>25</v>
      </c>
      <c r="I128" s="20" t="s">
        <v>29</v>
      </c>
      <c r="J128" s="24" t="s">
        <v>29</v>
      </c>
      <c r="K128" s="20"/>
      <c r="L128" s="25"/>
      <c r="M128" s="25"/>
    </row>
    <row r="129" spans="1:192" s="34" customFormat="1" ht="10.199999999999999" x14ac:dyDescent="0.2">
      <c r="A129" s="20" t="s">
        <v>342</v>
      </c>
      <c r="B129" s="20" t="s">
        <v>343</v>
      </c>
      <c r="C129" s="61">
        <v>1</v>
      </c>
      <c r="D129" s="22" t="s">
        <v>344</v>
      </c>
      <c r="E129" s="20" t="s">
        <v>345</v>
      </c>
      <c r="F129" s="23">
        <v>420</v>
      </c>
      <c r="G129" s="24">
        <v>15</v>
      </c>
      <c r="H129" s="58" t="s">
        <v>18</v>
      </c>
      <c r="I129" s="20" t="s">
        <v>19</v>
      </c>
      <c r="J129" s="24" t="s">
        <v>20</v>
      </c>
      <c r="K129" s="20"/>
      <c r="L129" s="25"/>
      <c r="M129" s="25"/>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row>
    <row r="130" spans="1:192" s="34" customFormat="1" ht="10.199999999999999" x14ac:dyDescent="0.2">
      <c r="A130" s="20" t="s">
        <v>342</v>
      </c>
      <c r="B130" s="20" t="s">
        <v>343</v>
      </c>
      <c r="C130" s="61"/>
      <c r="D130" s="22" t="s">
        <v>346</v>
      </c>
      <c r="E130" s="20" t="s">
        <v>345</v>
      </c>
      <c r="F130" s="23">
        <v>420</v>
      </c>
      <c r="G130" s="24"/>
      <c r="H130" s="59"/>
      <c r="I130" s="20" t="s">
        <v>19</v>
      </c>
      <c r="J130" s="24" t="s">
        <v>20</v>
      </c>
      <c r="K130" s="20"/>
      <c r="L130" s="25"/>
      <c r="M130" s="25"/>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row>
    <row r="131" spans="1:192" s="34" customFormat="1" ht="10.199999999999999" x14ac:dyDescent="0.2">
      <c r="A131" s="20" t="s">
        <v>342</v>
      </c>
      <c r="B131" s="20" t="s">
        <v>343</v>
      </c>
      <c r="C131" s="61"/>
      <c r="D131" s="22" t="s">
        <v>347</v>
      </c>
      <c r="E131" s="20" t="s">
        <v>345</v>
      </c>
      <c r="F131" s="23">
        <v>420</v>
      </c>
      <c r="G131" s="24"/>
      <c r="H131" s="59"/>
      <c r="I131" s="20" t="s">
        <v>19</v>
      </c>
      <c r="J131" s="24" t="s">
        <v>20</v>
      </c>
      <c r="K131" s="20"/>
      <c r="L131" s="25"/>
      <c r="M131" s="25"/>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row>
    <row r="132" spans="1:192" s="34" customFormat="1" ht="10.199999999999999" x14ac:dyDescent="0.2">
      <c r="A132" s="20" t="s">
        <v>342</v>
      </c>
      <c r="B132" s="20" t="s">
        <v>343</v>
      </c>
      <c r="C132" s="61"/>
      <c r="D132" s="22" t="s">
        <v>348</v>
      </c>
      <c r="E132" s="20" t="s">
        <v>345</v>
      </c>
      <c r="F132" s="23">
        <v>420</v>
      </c>
      <c r="G132" s="24"/>
      <c r="H132" s="60"/>
      <c r="I132" s="20" t="s">
        <v>19</v>
      </c>
      <c r="J132" s="24" t="s">
        <v>20</v>
      </c>
      <c r="K132" s="20"/>
      <c r="L132" s="25"/>
      <c r="M132" s="25"/>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6"/>
      <c r="CT132" s="26"/>
      <c r="CU132" s="26"/>
      <c r="CV132" s="26"/>
      <c r="CW132" s="26"/>
      <c r="CX132" s="26"/>
      <c r="CY132" s="26"/>
      <c r="CZ132" s="26"/>
      <c r="DA132" s="26"/>
      <c r="DB132" s="26"/>
      <c r="DC132" s="26"/>
      <c r="DD132" s="26"/>
      <c r="DE132" s="26"/>
      <c r="DF132" s="26"/>
      <c r="DG132" s="26"/>
      <c r="DH132" s="26"/>
      <c r="DI132" s="26"/>
      <c r="DJ132" s="26"/>
      <c r="DK132" s="26"/>
      <c r="DL132" s="26"/>
      <c r="DM132" s="26"/>
      <c r="DN132" s="26"/>
      <c r="DO132" s="26"/>
      <c r="DP132" s="26"/>
      <c r="DQ132" s="26"/>
      <c r="DR132" s="26"/>
      <c r="DS132" s="26"/>
      <c r="DT132" s="26"/>
      <c r="DU132" s="26"/>
      <c r="DV132" s="26"/>
      <c r="DW132" s="26"/>
      <c r="DX132" s="26"/>
      <c r="DY132" s="26"/>
      <c r="DZ132" s="26"/>
      <c r="EA132" s="26"/>
      <c r="EB132" s="26"/>
      <c r="EC132" s="26"/>
      <c r="ED132" s="26"/>
      <c r="EE132" s="26"/>
      <c r="EF132" s="26"/>
      <c r="EG132" s="26"/>
      <c r="EH132" s="26"/>
      <c r="EI132" s="26"/>
      <c r="EJ132" s="26"/>
      <c r="EK132" s="26"/>
      <c r="EL132" s="26"/>
      <c r="EM132" s="26"/>
      <c r="EN132" s="26"/>
      <c r="EO132" s="26"/>
      <c r="EP132" s="26"/>
      <c r="EQ132" s="26"/>
      <c r="ER132" s="26"/>
      <c r="ES132" s="26"/>
      <c r="ET132" s="26"/>
      <c r="EU132" s="26"/>
      <c r="EV132" s="26"/>
      <c r="EW132" s="26"/>
      <c r="EX132" s="26"/>
      <c r="EY132" s="26"/>
      <c r="EZ132" s="26"/>
      <c r="FA132" s="26"/>
      <c r="FB132" s="26"/>
      <c r="FC132" s="26"/>
      <c r="FD132" s="26"/>
      <c r="FE132" s="26"/>
      <c r="FF132" s="26"/>
      <c r="FG132" s="26"/>
      <c r="FH132" s="26"/>
      <c r="FI132" s="26"/>
      <c r="FJ132" s="26"/>
      <c r="FK132" s="26"/>
      <c r="FL132" s="26"/>
      <c r="FM132" s="26"/>
      <c r="FN132" s="26"/>
      <c r="FO132" s="26"/>
      <c r="FP132" s="26"/>
      <c r="FQ132" s="26"/>
      <c r="FR132" s="26"/>
      <c r="FS132" s="26"/>
      <c r="FT132" s="26"/>
      <c r="FU132" s="26"/>
      <c r="FV132" s="26"/>
      <c r="FW132" s="26"/>
      <c r="FX132" s="26"/>
      <c r="FY132" s="26"/>
      <c r="FZ132" s="26"/>
      <c r="GA132" s="26"/>
      <c r="GB132" s="26"/>
      <c r="GC132" s="26"/>
      <c r="GD132" s="26"/>
      <c r="GE132" s="26"/>
      <c r="GF132" s="26"/>
      <c r="GG132" s="26"/>
      <c r="GH132" s="26"/>
      <c r="GI132" s="26"/>
      <c r="GJ132" s="26"/>
    </row>
    <row r="133" spans="1:192" s="34" customFormat="1" ht="10.199999999999999" x14ac:dyDescent="0.2">
      <c r="A133" s="20" t="s">
        <v>349</v>
      </c>
      <c r="B133" s="20" t="s">
        <v>350</v>
      </c>
      <c r="C133" s="61">
        <v>1</v>
      </c>
      <c r="D133" s="22" t="s">
        <v>351</v>
      </c>
      <c r="E133" s="20" t="s">
        <v>352</v>
      </c>
      <c r="F133" s="23">
        <v>309.75</v>
      </c>
      <c r="G133" s="24">
        <v>12</v>
      </c>
      <c r="H133" s="58" t="s">
        <v>18</v>
      </c>
      <c r="I133" s="20" t="s">
        <v>19</v>
      </c>
      <c r="J133" s="24" t="s">
        <v>19</v>
      </c>
      <c r="K133" s="20"/>
      <c r="L133" s="25"/>
      <c r="M133" s="25"/>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row>
    <row r="134" spans="1:192" s="34" customFormat="1" ht="10.199999999999999" x14ac:dyDescent="0.2">
      <c r="A134" s="20" t="s">
        <v>349</v>
      </c>
      <c r="B134" s="20" t="s">
        <v>350</v>
      </c>
      <c r="C134" s="61"/>
      <c r="D134" s="22" t="s">
        <v>353</v>
      </c>
      <c r="E134" s="20" t="s">
        <v>354</v>
      </c>
      <c r="F134" s="23">
        <v>309.75</v>
      </c>
      <c r="G134" s="24" t="s">
        <v>29</v>
      </c>
      <c r="H134" s="60"/>
      <c r="I134" s="20" t="s">
        <v>19</v>
      </c>
      <c r="J134" s="24" t="s">
        <v>19</v>
      </c>
      <c r="K134" s="20"/>
      <c r="L134" s="25"/>
      <c r="M134" s="25"/>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row>
    <row r="135" spans="1:192" s="34" customFormat="1" ht="10.199999999999999" x14ac:dyDescent="0.2">
      <c r="A135" s="20" t="s">
        <v>349</v>
      </c>
      <c r="B135" s="20" t="s">
        <v>350</v>
      </c>
      <c r="C135" s="21">
        <v>1</v>
      </c>
      <c r="D135" s="22" t="s">
        <v>355</v>
      </c>
      <c r="E135" s="20" t="s">
        <v>356</v>
      </c>
      <c r="F135" s="23">
        <v>289.95</v>
      </c>
      <c r="G135" s="24">
        <v>19</v>
      </c>
      <c r="H135" s="20" t="s">
        <v>25</v>
      </c>
      <c r="I135" s="20" t="s">
        <v>19</v>
      </c>
      <c r="J135" s="24" t="s">
        <v>19</v>
      </c>
      <c r="K135" s="20"/>
      <c r="L135" s="25"/>
      <c r="M135" s="25"/>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6"/>
      <c r="CT135" s="26"/>
      <c r="CU135" s="26"/>
      <c r="CV135" s="26"/>
      <c r="CW135" s="26"/>
      <c r="CX135" s="26"/>
      <c r="CY135" s="26"/>
      <c r="CZ135" s="26"/>
      <c r="DA135" s="26"/>
      <c r="DB135" s="26"/>
      <c r="DC135" s="26"/>
      <c r="DD135" s="26"/>
      <c r="DE135" s="26"/>
      <c r="DF135" s="26"/>
      <c r="DG135" s="26"/>
      <c r="DH135" s="26"/>
      <c r="DI135" s="26"/>
      <c r="DJ135" s="26"/>
      <c r="DK135" s="26"/>
      <c r="DL135" s="26"/>
      <c r="DM135" s="26"/>
      <c r="DN135" s="26"/>
      <c r="DO135" s="26"/>
      <c r="DP135" s="26"/>
      <c r="DQ135" s="26"/>
      <c r="DR135" s="26"/>
      <c r="DS135" s="26"/>
      <c r="DT135" s="26"/>
      <c r="DU135" s="26"/>
      <c r="DV135" s="26"/>
      <c r="DW135" s="26"/>
      <c r="DX135" s="26"/>
      <c r="DY135" s="26"/>
      <c r="DZ135" s="26"/>
      <c r="EA135" s="26"/>
      <c r="EB135" s="26"/>
      <c r="EC135" s="26"/>
      <c r="ED135" s="26"/>
      <c r="EE135" s="26"/>
      <c r="EF135" s="26"/>
      <c r="EG135" s="26"/>
      <c r="EH135" s="26"/>
      <c r="EI135" s="26"/>
      <c r="EJ135" s="26"/>
      <c r="EK135" s="26"/>
      <c r="EL135" s="26"/>
      <c r="EM135" s="26"/>
      <c r="EN135" s="26"/>
      <c r="EO135" s="26"/>
      <c r="EP135" s="26"/>
      <c r="EQ135" s="26"/>
      <c r="ER135" s="26"/>
      <c r="ES135" s="26"/>
      <c r="ET135" s="26"/>
      <c r="EU135" s="26"/>
      <c r="EV135" s="26"/>
      <c r="EW135" s="26"/>
      <c r="EX135" s="26"/>
      <c r="EY135" s="26"/>
      <c r="EZ135" s="26"/>
      <c r="FA135" s="26"/>
      <c r="FB135" s="26"/>
      <c r="FC135" s="26"/>
      <c r="FD135" s="26"/>
      <c r="FE135" s="26"/>
      <c r="FF135" s="26"/>
      <c r="FG135" s="26"/>
      <c r="FH135" s="26"/>
      <c r="FI135" s="26"/>
      <c r="FJ135" s="26"/>
      <c r="FK135" s="26"/>
      <c r="FL135" s="26"/>
      <c r="FM135" s="26"/>
      <c r="FN135" s="26"/>
      <c r="FO135" s="26"/>
      <c r="FP135" s="26"/>
      <c r="FQ135" s="26"/>
      <c r="FR135" s="26"/>
      <c r="FS135" s="26"/>
      <c r="FT135" s="26"/>
      <c r="FU135" s="26"/>
      <c r="FV135" s="26"/>
      <c r="FW135" s="26"/>
      <c r="FX135" s="26"/>
      <c r="FY135" s="26"/>
      <c r="FZ135" s="26"/>
      <c r="GA135" s="26"/>
      <c r="GB135" s="26"/>
      <c r="GC135" s="26"/>
      <c r="GD135" s="26"/>
      <c r="GE135" s="26"/>
      <c r="GF135" s="26"/>
      <c r="GG135" s="26"/>
      <c r="GH135" s="26"/>
      <c r="GI135" s="26"/>
      <c r="GJ135" s="26"/>
    </row>
    <row r="136" spans="1:192" s="26" customFormat="1" ht="10.199999999999999" x14ac:dyDescent="0.2">
      <c r="A136" s="20" t="s">
        <v>357</v>
      </c>
      <c r="B136" s="20" t="s">
        <v>358</v>
      </c>
      <c r="C136" s="21">
        <v>1</v>
      </c>
      <c r="D136" s="22" t="s">
        <v>359</v>
      </c>
      <c r="E136" s="20" t="s">
        <v>254</v>
      </c>
      <c r="F136" s="23">
        <v>254.7</v>
      </c>
      <c r="G136" s="24">
        <v>14</v>
      </c>
      <c r="H136" s="20" t="s">
        <v>18</v>
      </c>
      <c r="I136" s="20" t="s">
        <v>19</v>
      </c>
      <c r="J136" s="24" t="s">
        <v>19</v>
      </c>
      <c r="K136" s="20"/>
      <c r="L136" s="25"/>
      <c r="M136" s="25"/>
    </row>
    <row r="137" spans="1:192" s="26" customFormat="1" ht="10.199999999999999" x14ac:dyDescent="0.2">
      <c r="A137" s="20" t="s">
        <v>357</v>
      </c>
      <c r="B137" s="20" t="s">
        <v>358</v>
      </c>
      <c r="C137" s="21">
        <v>1</v>
      </c>
      <c r="D137" s="22" t="s">
        <v>360</v>
      </c>
      <c r="E137" s="20" t="s">
        <v>361</v>
      </c>
      <c r="F137" s="23"/>
      <c r="G137" s="24">
        <v>38</v>
      </c>
      <c r="H137" s="20" t="s">
        <v>25</v>
      </c>
      <c r="I137" s="20"/>
      <c r="J137" s="24"/>
      <c r="K137" s="20"/>
      <c r="L137" s="25"/>
      <c r="M137" s="25"/>
    </row>
    <row r="138" spans="1:192" s="26" customFormat="1" ht="10.199999999999999" x14ac:dyDescent="0.2">
      <c r="A138" s="20" t="s">
        <v>362</v>
      </c>
      <c r="B138" s="20" t="s">
        <v>362</v>
      </c>
      <c r="C138" s="21">
        <v>1</v>
      </c>
      <c r="D138" s="22" t="s">
        <v>363</v>
      </c>
      <c r="E138" s="20" t="s">
        <v>364</v>
      </c>
      <c r="F138" s="23"/>
      <c r="G138" s="24">
        <v>15</v>
      </c>
      <c r="H138" s="20" t="s">
        <v>25</v>
      </c>
      <c r="I138" s="20"/>
      <c r="J138" s="24"/>
      <c r="K138" s="20"/>
      <c r="L138" s="25"/>
      <c r="M138" s="25"/>
    </row>
    <row r="139" spans="1:192" s="26" customFormat="1" ht="10.199999999999999" x14ac:dyDescent="0.2">
      <c r="A139" s="20" t="s">
        <v>365</v>
      </c>
      <c r="B139" s="20" t="s">
        <v>366</v>
      </c>
      <c r="C139" s="21">
        <v>1</v>
      </c>
      <c r="D139" s="22" t="s">
        <v>367</v>
      </c>
      <c r="E139" s="20" t="s">
        <v>368</v>
      </c>
      <c r="F139" s="23">
        <v>254.57</v>
      </c>
      <c r="G139" s="24">
        <v>18</v>
      </c>
      <c r="H139" s="20" t="s">
        <v>18</v>
      </c>
      <c r="I139" s="20" t="s">
        <v>19</v>
      </c>
      <c r="J139" s="24" t="s">
        <v>19</v>
      </c>
      <c r="K139" s="20"/>
      <c r="L139" s="25"/>
      <c r="M139" s="25"/>
    </row>
    <row r="140" spans="1:192" s="26" customFormat="1" ht="10.199999999999999" x14ac:dyDescent="0.2">
      <c r="A140" s="20" t="s">
        <v>365</v>
      </c>
      <c r="B140" s="20" t="s">
        <v>369</v>
      </c>
      <c r="C140" s="21">
        <v>1</v>
      </c>
      <c r="D140" s="22" t="s">
        <v>370</v>
      </c>
      <c r="E140" s="20" t="s">
        <v>371</v>
      </c>
      <c r="F140" s="23">
        <v>853.5</v>
      </c>
      <c r="G140" s="24">
        <v>51</v>
      </c>
      <c r="H140" s="20" t="s">
        <v>18</v>
      </c>
      <c r="I140" s="20" t="s">
        <v>19</v>
      </c>
      <c r="J140" s="24" t="s">
        <v>20</v>
      </c>
      <c r="K140" s="20"/>
      <c r="L140" s="25"/>
      <c r="M140" s="25"/>
    </row>
    <row r="141" spans="1:192" s="26" customFormat="1" ht="10.199999999999999" x14ac:dyDescent="0.2">
      <c r="A141" s="20" t="s">
        <v>365</v>
      </c>
      <c r="B141" s="20" t="s">
        <v>369</v>
      </c>
      <c r="C141" s="21">
        <v>1</v>
      </c>
      <c r="D141" s="22" t="s">
        <v>372</v>
      </c>
      <c r="E141" s="20" t="s">
        <v>373</v>
      </c>
      <c r="F141" s="23">
        <v>1885</v>
      </c>
      <c r="G141" s="24">
        <v>45</v>
      </c>
      <c r="H141" s="20" t="s">
        <v>18</v>
      </c>
      <c r="I141" s="20" t="s">
        <v>19</v>
      </c>
      <c r="J141" s="24" t="s">
        <v>20</v>
      </c>
      <c r="K141" s="20"/>
      <c r="L141" s="25"/>
      <c r="M141" s="25"/>
    </row>
    <row r="142" spans="1:192" s="26" customFormat="1" ht="10.199999999999999" x14ac:dyDescent="0.2">
      <c r="A142" s="20" t="s">
        <v>365</v>
      </c>
      <c r="B142" s="20" t="s">
        <v>369</v>
      </c>
      <c r="C142" s="21">
        <v>1</v>
      </c>
      <c r="D142" s="22" t="s">
        <v>374</v>
      </c>
      <c r="E142" s="20" t="s">
        <v>375</v>
      </c>
      <c r="F142" s="23">
        <v>286.24</v>
      </c>
      <c r="G142" s="24">
        <v>24</v>
      </c>
      <c r="H142" s="20" t="s">
        <v>18</v>
      </c>
      <c r="I142" s="20" t="s">
        <v>19</v>
      </c>
      <c r="J142" s="24" t="s">
        <v>19</v>
      </c>
      <c r="K142" s="20"/>
      <c r="L142" s="25"/>
      <c r="M142" s="25"/>
    </row>
    <row r="143" spans="1:192" s="26" customFormat="1" ht="10.199999999999999" x14ac:dyDescent="0.2">
      <c r="A143" s="20" t="s">
        <v>365</v>
      </c>
      <c r="B143" s="20" t="s">
        <v>369</v>
      </c>
      <c r="C143" s="21">
        <v>1</v>
      </c>
      <c r="D143" s="22" t="s">
        <v>376</v>
      </c>
      <c r="E143" s="20" t="s">
        <v>377</v>
      </c>
      <c r="F143" s="23">
        <v>81.12</v>
      </c>
      <c r="G143" s="24">
        <v>6</v>
      </c>
      <c r="H143" s="20" t="s">
        <v>18</v>
      </c>
      <c r="I143" s="20" t="s">
        <v>19</v>
      </c>
      <c r="J143" s="24" t="s">
        <v>19</v>
      </c>
      <c r="K143" s="20"/>
      <c r="L143" s="25"/>
      <c r="M143" s="25"/>
    </row>
    <row r="144" spans="1:192" s="33" customFormat="1" ht="30.6" x14ac:dyDescent="0.3">
      <c r="A144" s="27" t="s">
        <v>365</v>
      </c>
      <c r="B144" s="27" t="s">
        <v>369</v>
      </c>
      <c r="C144" s="24">
        <v>1</v>
      </c>
      <c r="D144" s="28" t="s">
        <v>378</v>
      </c>
      <c r="E144" s="27" t="s">
        <v>379</v>
      </c>
      <c r="F144" s="29">
        <v>235.08</v>
      </c>
      <c r="G144" s="24">
        <v>0</v>
      </c>
      <c r="H144" s="27" t="s">
        <v>18</v>
      </c>
      <c r="I144" s="27" t="s">
        <v>19</v>
      </c>
      <c r="J144" s="24" t="s">
        <v>19</v>
      </c>
      <c r="K144" s="30" t="s">
        <v>475</v>
      </c>
      <c r="L144" s="32"/>
      <c r="M144" s="32"/>
    </row>
    <row r="145" spans="1:13" s="26" customFormat="1" ht="10.199999999999999" x14ac:dyDescent="0.2">
      <c r="A145" s="20" t="s">
        <v>365</v>
      </c>
      <c r="B145" s="20" t="s">
        <v>380</v>
      </c>
      <c r="C145" s="21">
        <v>1</v>
      </c>
      <c r="D145" s="22" t="s">
        <v>381</v>
      </c>
      <c r="E145" s="20" t="s">
        <v>382</v>
      </c>
      <c r="F145" s="23">
        <v>510</v>
      </c>
      <c r="G145" s="24">
        <v>24</v>
      </c>
      <c r="H145" s="20" t="s">
        <v>18</v>
      </c>
      <c r="I145" s="20" t="s">
        <v>19</v>
      </c>
      <c r="J145" s="24" t="s">
        <v>19</v>
      </c>
      <c r="K145" s="20"/>
      <c r="L145" s="25"/>
      <c r="M145" s="25"/>
    </row>
    <row r="146" spans="1:13" s="26" customFormat="1" ht="10.199999999999999" x14ac:dyDescent="0.2">
      <c r="A146" s="20" t="s">
        <v>365</v>
      </c>
      <c r="B146" s="20" t="s">
        <v>380</v>
      </c>
      <c r="C146" s="21">
        <v>1</v>
      </c>
      <c r="D146" s="22" t="s">
        <v>383</v>
      </c>
      <c r="E146" s="20" t="s">
        <v>384</v>
      </c>
      <c r="F146" s="23">
        <v>115.1</v>
      </c>
      <c r="G146" s="24">
        <v>1</v>
      </c>
      <c r="H146" s="20" t="s">
        <v>18</v>
      </c>
      <c r="I146" s="20" t="s">
        <v>19</v>
      </c>
      <c r="J146" s="24" t="s">
        <v>19</v>
      </c>
      <c r="K146" s="20"/>
      <c r="L146" s="25"/>
      <c r="M146" s="25"/>
    </row>
    <row r="147" spans="1:13" s="26" customFormat="1" ht="10.199999999999999" x14ac:dyDescent="0.2">
      <c r="A147" s="20" t="s">
        <v>365</v>
      </c>
      <c r="B147" s="20" t="s">
        <v>385</v>
      </c>
      <c r="C147" s="21">
        <v>1</v>
      </c>
      <c r="D147" s="22" t="s">
        <v>386</v>
      </c>
      <c r="E147" s="20" t="s">
        <v>387</v>
      </c>
      <c r="F147" s="23">
        <v>215.1</v>
      </c>
      <c r="G147" s="24">
        <v>12</v>
      </c>
      <c r="H147" s="20" t="s">
        <v>47</v>
      </c>
      <c r="I147" s="20" t="s">
        <v>19</v>
      </c>
      <c r="J147" s="24" t="s">
        <v>19</v>
      </c>
      <c r="K147" s="20" t="s">
        <v>134</v>
      </c>
      <c r="L147" s="25"/>
      <c r="M147" s="25"/>
    </row>
    <row r="148" spans="1:13" s="56" customFormat="1" ht="20.399999999999999" x14ac:dyDescent="0.3">
      <c r="A148" s="40" t="s">
        <v>365</v>
      </c>
      <c r="B148" s="40" t="s">
        <v>388</v>
      </c>
      <c r="C148" s="43">
        <v>1</v>
      </c>
      <c r="D148" s="41"/>
      <c r="E148" s="40" t="s">
        <v>389</v>
      </c>
      <c r="F148" s="53"/>
      <c r="G148" s="43">
        <v>2</v>
      </c>
      <c r="H148" s="40"/>
      <c r="I148" s="40"/>
      <c r="J148" s="43"/>
      <c r="K148" s="54" t="s">
        <v>390</v>
      </c>
      <c r="L148" s="55"/>
      <c r="M148" s="55"/>
    </row>
    <row r="149" spans="1:13" s="26" customFormat="1" ht="10.199999999999999" x14ac:dyDescent="0.2">
      <c r="A149" s="20" t="s">
        <v>391</v>
      </c>
      <c r="B149" s="20" t="s">
        <v>392</v>
      </c>
      <c r="C149" s="21">
        <v>1</v>
      </c>
      <c r="D149" s="22" t="s">
        <v>393</v>
      </c>
      <c r="E149" s="20" t="s">
        <v>394</v>
      </c>
      <c r="F149" s="23">
        <v>411</v>
      </c>
      <c r="G149" s="24">
        <v>30</v>
      </c>
      <c r="H149" s="20" t="s">
        <v>18</v>
      </c>
      <c r="I149" s="20" t="s">
        <v>19</v>
      </c>
      <c r="J149" s="24" t="s">
        <v>20</v>
      </c>
      <c r="K149" s="20"/>
      <c r="L149" s="25"/>
      <c r="M149" s="25"/>
    </row>
    <row r="150" spans="1:13" s="26" customFormat="1" ht="10.199999999999999" x14ac:dyDescent="0.2">
      <c r="A150" s="20" t="s">
        <v>391</v>
      </c>
      <c r="B150" s="20" t="s">
        <v>392</v>
      </c>
      <c r="C150" s="21">
        <v>1</v>
      </c>
      <c r="D150" s="22" t="s">
        <v>395</v>
      </c>
      <c r="E150" s="20" t="s">
        <v>396</v>
      </c>
      <c r="F150" s="23">
        <v>417</v>
      </c>
      <c r="G150" s="24">
        <v>23</v>
      </c>
      <c r="H150" s="20" t="s">
        <v>25</v>
      </c>
      <c r="I150" s="20" t="s">
        <v>19</v>
      </c>
      <c r="J150" s="24" t="s">
        <v>20</v>
      </c>
      <c r="K150" s="20"/>
      <c r="L150" s="25"/>
      <c r="M150" s="25"/>
    </row>
    <row r="151" spans="1:13" s="26" customFormat="1" ht="10.199999999999999" x14ac:dyDescent="0.2">
      <c r="A151" s="20" t="s">
        <v>397</v>
      </c>
      <c r="B151" s="20" t="s">
        <v>398</v>
      </c>
      <c r="C151" s="21">
        <v>1</v>
      </c>
      <c r="D151" s="22" t="s">
        <v>399</v>
      </c>
      <c r="E151" s="20" t="s">
        <v>400</v>
      </c>
      <c r="F151" s="23">
        <v>265</v>
      </c>
      <c r="G151" s="24">
        <v>8</v>
      </c>
      <c r="H151" s="20" t="s">
        <v>18</v>
      </c>
      <c r="I151" s="20" t="s">
        <v>19</v>
      </c>
      <c r="J151" s="24" t="s">
        <v>20</v>
      </c>
      <c r="K151" s="20"/>
      <c r="L151" s="25"/>
      <c r="M151" s="25"/>
    </row>
    <row r="152" spans="1:13" s="26" customFormat="1" ht="10.199999999999999" x14ac:dyDescent="0.2">
      <c r="A152" s="20" t="s">
        <v>397</v>
      </c>
      <c r="B152" s="20" t="s">
        <v>401</v>
      </c>
      <c r="C152" s="21">
        <v>1</v>
      </c>
      <c r="D152" s="22" t="s">
        <v>402</v>
      </c>
      <c r="E152" s="20" t="s">
        <v>403</v>
      </c>
      <c r="F152" s="23">
        <v>195</v>
      </c>
      <c r="G152" s="24">
        <v>9</v>
      </c>
      <c r="H152" s="20" t="s">
        <v>18</v>
      </c>
      <c r="I152" s="20" t="s">
        <v>19</v>
      </c>
      <c r="J152" s="24" t="s">
        <v>19</v>
      </c>
      <c r="K152" s="20"/>
      <c r="L152" s="25"/>
      <c r="M152" s="25"/>
    </row>
    <row r="153" spans="1:13" s="26" customFormat="1" ht="10.199999999999999" x14ac:dyDescent="0.2">
      <c r="A153" s="20" t="s">
        <v>397</v>
      </c>
      <c r="B153" s="20" t="s">
        <v>404</v>
      </c>
      <c r="C153" s="61">
        <v>1</v>
      </c>
      <c r="D153" s="22" t="s">
        <v>405</v>
      </c>
      <c r="E153" s="20" t="s">
        <v>406</v>
      </c>
      <c r="F153" s="23">
        <f>475/3</f>
        <v>158.33333333333334</v>
      </c>
      <c r="G153" s="24">
        <v>12</v>
      </c>
      <c r="H153" s="58" t="s">
        <v>18</v>
      </c>
      <c r="I153" s="20" t="s">
        <v>19</v>
      </c>
      <c r="J153" s="24" t="s">
        <v>19</v>
      </c>
      <c r="K153" s="20"/>
      <c r="L153" s="25"/>
      <c r="M153" s="25"/>
    </row>
    <row r="154" spans="1:13" s="26" customFormat="1" ht="10.199999999999999" x14ac:dyDescent="0.2">
      <c r="A154" s="20" t="s">
        <v>397</v>
      </c>
      <c r="B154" s="20" t="s">
        <v>404</v>
      </c>
      <c r="C154" s="61"/>
      <c r="D154" s="22" t="s">
        <v>407</v>
      </c>
      <c r="E154" s="20" t="s">
        <v>408</v>
      </c>
      <c r="F154" s="23">
        <f t="shared" ref="F154:F155" si="2">475/3</f>
        <v>158.33333333333334</v>
      </c>
      <c r="G154" s="24">
        <v>6</v>
      </c>
      <c r="H154" s="59"/>
      <c r="I154" s="20" t="s">
        <v>19</v>
      </c>
      <c r="J154" s="24" t="s">
        <v>19</v>
      </c>
      <c r="K154" s="20"/>
      <c r="L154" s="25"/>
      <c r="M154" s="25"/>
    </row>
    <row r="155" spans="1:13" s="26" customFormat="1" ht="10.199999999999999" x14ac:dyDescent="0.2">
      <c r="A155" s="20" t="s">
        <v>397</v>
      </c>
      <c r="B155" s="20" t="s">
        <v>404</v>
      </c>
      <c r="C155" s="61"/>
      <c r="D155" s="22" t="s">
        <v>409</v>
      </c>
      <c r="E155" s="20"/>
      <c r="F155" s="23">
        <f t="shared" si="2"/>
        <v>158.33333333333334</v>
      </c>
      <c r="G155" s="24">
        <v>13</v>
      </c>
      <c r="H155" s="60"/>
      <c r="I155" s="20" t="s">
        <v>19</v>
      </c>
      <c r="J155" s="24" t="s">
        <v>19</v>
      </c>
      <c r="K155" s="20"/>
      <c r="L155" s="25"/>
      <c r="M155" s="25"/>
    </row>
    <row r="156" spans="1:13" s="26" customFormat="1" ht="10.199999999999999" x14ac:dyDescent="0.2">
      <c r="A156" s="20" t="s">
        <v>397</v>
      </c>
      <c r="B156" s="20" t="s">
        <v>404</v>
      </c>
      <c r="C156" s="21">
        <v>1</v>
      </c>
      <c r="D156" s="22" t="s">
        <v>410</v>
      </c>
      <c r="E156" s="20" t="s">
        <v>411</v>
      </c>
      <c r="F156" s="23">
        <v>315.93</v>
      </c>
      <c r="G156" s="24">
        <v>15</v>
      </c>
      <c r="H156" s="20" t="s">
        <v>18</v>
      </c>
      <c r="I156" s="20" t="s">
        <v>19</v>
      </c>
      <c r="J156" s="24" t="s">
        <v>19</v>
      </c>
      <c r="K156" s="20"/>
      <c r="L156" s="25"/>
      <c r="M156" s="25"/>
    </row>
    <row r="157" spans="1:13" s="26" customFormat="1" ht="10.199999999999999" x14ac:dyDescent="0.2">
      <c r="A157" s="20" t="s">
        <v>397</v>
      </c>
      <c r="B157" s="20" t="s">
        <v>404</v>
      </c>
      <c r="C157" s="61">
        <v>1</v>
      </c>
      <c r="D157" s="22" t="s">
        <v>412</v>
      </c>
      <c r="E157" s="20" t="s">
        <v>413</v>
      </c>
      <c r="F157" s="23">
        <f>415.02/2</f>
        <v>207.51</v>
      </c>
      <c r="G157" s="24">
        <v>16</v>
      </c>
      <c r="H157" s="58" t="s">
        <v>18</v>
      </c>
      <c r="I157" s="20" t="s">
        <v>19</v>
      </c>
      <c r="J157" s="24" t="s">
        <v>19</v>
      </c>
      <c r="K157" s="20"/>
      <c r="L157" s="25"/>
      <c r="M157" s="25"/>
    </row>
    <row r="158" spans="1:13" s="26" customFormat="1" ht="10.199999999999999" x14ac:dyDescent="0.2">
      <c r="A158" s="20" t="s">
        <v>397</v>
      </c>
      <c r="B158" s="20" t="s">
        <v>404</v>
      </c>
      <c r="C158" s="61"/>
      <c r="D158" s="22" t="s">
        <v>414</v>
      </c>
      <c r="E158" s="20" t="s">
        <v>413</v>
      </c>
      <c r="F158" s="23">
        <f>415.02/2</f>
        <v>207.51</v>
      </c>
      <c r="G158" s="24">
        <v>22</v>
      </c>
      <c r="H158" s="60"/>
      <c r="I158" s="20" t="s">
        <v>19</v>
      </c>
      <c r="J158" s="24" t="s">
        <v>19</v>
      </c>
      <c r="K158" s="20"/>
      <c r="L158" s="25"/>
      <c r="M158" s="25"/>
    </row>
    <row r="159" spans="1:13" s="26" customFormat="1" ht="10.199999999999999" x14ac:dyDescent="0.2">
      <c r="A159" s="20" t="s">
        <v>397</v>
      </c>
      <c r="B159" s="20" t="s">
        <v>415</v>
      </c>
      <c r="C159" s="21">
        <v>1</v>
      </c>
      <c r="D159" s="22" t="s">
        <v>416</v>
      </c>
      <c r="E159" s="20" t="s">
        <v>417</v>
      </c>
      <c r="F159" s="23">
        <v>15.88</v>
      </c>
      <c r="G159" s="24">
        <v>1</v>
      </c>
      <c r="H159" s="20" t="s">
        <v>54</v>
      </c>
      <c r="I159" s="20" t="s">
        <v>19</v>
      </c>
      <c r="J159" s="24" t="s">
        <v>19</v>
      </c>
      <c r="K159" s="20" t="s">
        <v>418</v>
      </c>
      <c r="L159" s="25"/>
      <c r="M159" s="25"/>
    </row>
    <row r="160" spans="1:13" s="26" customFormat="1" ht="10.199999999999999" x14ac:dyDescent="0.2">
      <c r="A160" s="20" t="s">
        <v>397</v>
      </c>
      <c r="B160" s="20" t="s">
        <v>419</v>
      </c>
      <c r="C160" s="21">
        <v>1</v>
      </c>
      <c r="D160" s="22" t="s">
        <v>420</v>
      </c>
      <c r="E160" s="20" t="s">
        <v>421</v>
      </c>
      <c r="F160" s="23"/>
      <c r="G160" s="24">
        <v>1</v>
      </c>
      <c r="H160" s="20" t="s">
        <v>25</v>
      </c>
      <c r="I160" s="20"/>
      <c r="J160" s="24"/>
      <c r="K160" s="20"/>
      <c r="L160" s="25"/>
      <c r="M160" s="25"/>
    </row>
    <row r="161" spans="1:13" s="26" customFormat="1" ht="10.199999999999999" x14ac:dyDescent="0.2">
      <c r="A161" s="20" t="s">
        <v>397</v>
      </c>
      <c r="B161" s="20" t="s">
        <v>422</v>
      </c>
      <c r="C161" s="21">
        <v>1</v>
      </c>
      <c r="D161" s="22" t="s">
        <v>423</v>
      </c>
      <c r="E161" s="20" t="s">
        <v>424</v>
      </c>
      <c r="F161" s="23"/>
      <c r="G161" s="24">
        <v>2</v>
      </c>
      <c r="H161" s="20" t="s">
        <v>25</v>
      </c>
      <c r="I161" s="20"/>
      <c r="J161" s="24"/>
      <c r="K161" s="20"/>
      <c r="L161" s="25"/>
      <c r="M161" s="25"/>
    </row>
    <row r="162" spans="1:13" s="26" customFormat="1" ht="10.199999999999999" x14ac:dyDescent="0.2">
      <c r="A162" s="20" t="s">
        <v>397</v>
      </c>
      <c r="B162" s="20" t="s">
        <v>425</v>
      </c>
      <c r="C162" s="21">
        <v>1</v>
      </c>
      <c r="D162" s="22" t="s">
        <v>426</v>
      </c>
      <c r="E162" s="20" t="s">
        <v>427</v>
      </c>
      <c r="F162" s="23"/>
      <c r="G162" s="24">
        <v>2</v>
      </c>
      <c r="H162" s="20" t="s">
        <v>25</v>
      </c>
      <c r="I162" s="20"/>
      <c r="J162" s="24"/>
      <c r="K162" s="20"/>
      <c r="L162" s="25"/>
      <c r="M162" s="25"/>
    </row>
    <row r="163" spans="1:13" s="26" customFormat="1" ht="10.199999999999999" x14ac:dyDescent="0.2">
      <c r="A163" s="20" t="s">
        <v>428</v>
      </c>
      <c r="B163" s="58" t="s">
        <v>429</v>
      </c>
      <c r="C163" s="61">
        <v>1</v>
      </c>
      <c r="D163" s="22" t="s">
        <v>430</v>
      </c>
      <c r="E163" s="20" t="s">
        <v>431</v>
      </c>
      <c r="F163" s="23">
        <f>405.91/2</f>
        <v>202.95500000000001</v>
      </c>
      <c r="G163" s="24">
        <v>6</v>
      </c>
      <c r="H163" s="58" t="s">
        <v>18</v>
      </c>
      <c r="I163" s="20" t="s">
        <v>19</v>
      </c>
      <c r="J163" s="24" t="s">
        <v>19</v>
      </c>
      <c r="K163" s="20"/>
      <c r="L163" s="25"/>
      <c r="M163" s="25"/>
    </row>
    <row r="164" spans="1:13" s="26" customFormat="1" ht="10.199999999999999" x14ac:dyDescent="0.2">
      <c r="A164" s="20" t="s">
        <v>428</v>
      </c>
      <c r="B164" s="60"/>
      <c r="C164" s="61"/>
      <c r="D164" s="22" t="s">
        <v>432</v>
      </c>
      <c r="E164" s="20" t="s">
        <v>431</v>
      </c>
      <c r="F164" s="23">
        <f>405.91/2</f>
        <v>202.95500000000001</v>
      </c>
      <c r="G164" s="24">
        <v>5</v>
      </c>
      <c r="H164" s="60"/>
      <c r="I164" s="20" t="s">
        <v>19</v>
      </c>
      <c r="J164" s="24" t="s">
        <v>19</v>
      </c>
      <c r="K164" s="20"/>
      <c r="L164" s="25"/>
      <c r="M164" s="25"/>
    </row>
    <row r="165" spans="1:13" s="26" customFormat="1" ht="10.199999999999999" x14ac:dyDescent="0.2">
      <c r="A165" s="20" t="s">
        <v>428</v>
      </c>
      <c r="B165" s="20" t="s">
        <v>433</v>
      </c>
      <c r="C165" s="21">
        <v>1</v>
      </c>
      <c r="D165" s="22" t="s">
        <v>434</v>
      </c>
      <c r="E165" s="20" t="s">
        <v>294</v>
      </c>
      <c r="F165" s="23">
        <v>327.2</v>
      </c>
      <c r="G165" s="24">
        <v>10</v>
      </c>
      <c r="H165" s="20" t="s">
        <v>18</v>
      </c>
      <c r="I165" s="20" t="s">
        <v>19</v>
      </c>
      <c r="J165" s="24" t="s">
        <v>20</v>
      </c>
      <c r="K165" s="20"/>
      <c r="L165" s="25"/>
      <c r="M165" s="25"/>
    </row>
    <row r="166" spans="1:13" s="26" customFormat="1" ht="10.199999999999999" x14ac:dyDescent="0.2">
      <c r="A166" s="20" t="s">
        <v>428</v>
      </c>
      <c r="B166" s="20" t="s">
        <v>433</v>
      </c>
      <c r="C166" s="21">
        <v>1</v>
      </c>
      <c r="D166" s="22" t="s">
        <v>435</v>
      </c>
      <c r="E166" s="20" t="s">
        <v>436</v>
      </c>
      <c r="F166" s="23">
        <v>436</v>
      </c>
      <c r="G166" s="24">
        <v>12</v>
      </c>
      <c r="H166" s="20" t="s">
        <v>18</v>
      </c>
      <c r="I166" s="20" t="s">
        <v>19</v>
      </c>
      <c r="J166" s="24" t="s">
        <v>20</v>
      </c>
      <c r="K166" s="20"/>
      <c r="L166" s="25"/>
      <c r="M166" s="25"/>
    </row>
    <row r="167" spans="1:13" s="26" customFormat="1" ht="10.199999999999999" x14ac:dyDescent="0.2">
      <c r="A167" s="20" t="s">
        <v>428</v>
      </c>
      <c r="B167" s="20" t="s">
        <v>437</v>
      </c>
      <c r="C167" s="61">
        <v>1</v>
      </c>
      <c r="D167" s="22" t="s">
        <v>438</v>
      </c>
      <c r="E167" s="20" t="s">
        <v>439</v>
      </c>
      <c r="F167" s="23">
        <v>369.82</v>
      </c>
      <c r="G167" s="61">
        <v>49</v>
      </c>
      <c r="H167" s="58" t="s">
        <v>18</v>
      </c>
      <c r="I167" s="20" t="s">
        <v>19</v>
      </c>
      <c r="J167" s="24" t="s">
        <v>19</v>
      </c>
      <c r="K167" s="20"/>
      <c r="L167" s="25"/>
      <c r="M167" s="25"/>
    </row>
    <row r="168" spans="1:13" s="26" customFormat="1" ht="10.199999999999999" x14ac:dyDescent="0.2">
      <c r="A168" s="20" t="s">
        <v>428</v>
      </c>
      <c r="B168" s="20" t="s">
        <v>437</v>
      </c>
      <c r="C168" s="61"/>
      <c r="D168" s="22" t="s">
        <v>438</v>
      </c>
      <c r="E168" s="20" t="s">
        <v>439</v>
      </c>
      <c r="F168" s="23">
        <v>369.82</v>
      </c>
      <c r="G168" s="61"/>
      <c r="H168" s="60"/>
      <c r="I168" s="20" t="s">
        <v>19</v>
      </c>
      <c r="J168" s="24" t="s">
        <v>19</v>
      </c>
      <c r="K168" s="20"/>
      <c r="L168" s="25"/>
      <c r="M168" s="25"/>
    </row>
    <row r="169" spans="1:13" s="26" customFormat="1" ht="10.199999999999999" x14ac:dyDescent="0.2">
      <c r="A169" s="20" t="s">
        <v>428</v>
      </c>
      <c r="B169" s="20" t="s">
        <v>437</v>
      </c>
      <c r="C169" s="21">
        <v>1</v>
      </c>
      <c r="D169" s="22" t="s">
        <v>440</v>
      </c>
      <c r="E169" s="20" t="s">
        <v>441</v>
      </c>
      <c r="F169" s="23">
        <v>742.74</v>
      </c>
      <c r="G169" s="24">
        <v>58</v>
      </c>
      <c r="H169" s="20" t="s">
        <v>18</v>
      </c>
      <c r="I169" s="20" t="s">
        <v>19</v>
      </c>
      <c r="J169" s="24" t="s">
        <v>19</v>
      </c>
      <c r="K169" s="20"/>
      <c r="L169" s="25"/>
      <c r="M169" s="25"/>
    </row>
    <row r="170" spans="1:13" s="26" customFormat="1" ht="10.199999999999999" x14ac:dyDescent="0.2">
      <c r="A170" s="20" t="s">
        <v>428</v>
      </c>
      <c r="B170" s="20" t="s">
        <v>442</v>
      </c>
      <c r="C170" s="21">
        <v>1</v>
      </c>
      <c r="D170" s="22" t="s">
        <v>443</v>
      </c>
      <c r="E170" s="20" t="s">
        <v>444</v>
      </c>
      <c r="F170" s="23"/>
      <c r="G170" s="24">
        <v>2</v>
      </c>
      <c r="H170" s="20" t="s">
        <v>25</v>
      </c>
      <c r="I170" s="20"/>
      <c r="J170" s="24"/>
      <c r="K170" s="20"/>
      <c r="L170" s="25"/>
      <c r="M170" s="25"/>
    </row>
    <row r="171" spans="1:13" s="26" customFormat="1" ht="10.199999999999999" x14ac:dyDescent="0.2">
      <c r="A171" s="27" t="s">
        <v>428</v>
      </c>
      <c r="B171" s="27" t="s">
        <v>445</v>
      </c>
      <c r="C171" s="38">
        <v>1</v>
      </c>
      <c r="D171" s="28" t="s">
        <v>446</v>
      </c>
      <c r="E171" s="27" t="s">
        <v>447</v>
      </c>
      <c r="F171" s="29">
        <v>13.92</v>
      </c>
      <c r="G171" s="38">
        <v>1</v>
      </c>
      <c r="H171" s="27" t="s">
        <v>54</v>
      </c>
      <c r="I171" s="27" t="s">
        <v>20</v>
      </c>
      <c r="J171" s="38" t="s">
        <v>20</v>
      </c>
      <c r="K171" s="30" t="s">
        <v>476</v>
      </c>
      <c r="L171" s="25"/>
      <c r="M171" s="25"/>
    </row>
    <row r="172" spans="1:13" s="26" customFormat="1" ht="10.199999999999999" x14ac:dyDescent="0.2">
      <c r="A172" s="20" t="s">
        <v>428</v>
      </c>
      <c r="B172" s="20" t="s">
        <v>448</v>
      </c>
      <c r="C172" s="21">
        <v>1</v>
      </c>
      <c r="D172" s="22" t="s">
        <v>449</v>
      </c>
      <c r="E172" s="20" t="s">
        <v>450</v>
      </c>
      <c r="F172" s="23">
        <v>26.75</v>
      </c>
      <c r="G172" s="24">
        <v>1</v>
      </c>
      <c r="H172" s="20" t="s">
        <v>54</v>
      </c>
      <c r="I172" s="20" t="s">
        <v>19</v>
      </c>
      <c r="J172" s="24"/>
      <c r="K172" s="20" t="s">
        <v>451</v>
      </c>
      <c r="L172" s="25"/>
      <c r="M172" s="25"/>
    </row>
    <row r="173" spans="1:13" s="26" customFormat="1" ht="10.199999999999999" x14ac:dyDescent="0.2">
      <c r="A173" s="20" t="s">
        <v>428</v>
      </c>
      <c r="B173" s="20" t="s">
        <v>452</v>
      </c>
      <c r="C173" s="21">
        <v>1</v>
      </c>
      <c r="D173" s="22" t="s">
        <v>453</v>
      </c>
      <c r="E173" s="20" t="s">
        <v>454</v>
      </c>
      <c r="F173" s="23"/>
      <c r="G173" s="24">
        <v>2</v>
      </c>
      <c r="H173" s="20" t="s">
        <v>25</v>
      </c>
      <c r="I173" s="20"/>
      <c r="J173" s="24"/>
      <c r="K173" s="20"/>
      <c r="L173" s="25"/>
      <c r="M173" s="25"/>
    </row>
    <row r="174" spans="1:13" s="26" customFormat="1" ht="10.199999999999999" x14ac:dyDescent="0.2">
      <c r="A174" s="20" t="s">
        <v>428</v>
      </c>
      <c r="B174" s="20" t="s">
        <v>455</v>
      </c>
      <c r="C174" s="21">
        <v>1</v>
      </c>
      <c r="D174" s="22" t="s">
        <v>456</v>
      </c>
      <c r="E174" s="20" t="s">
        <v>457</v>
      </c>
      <c r="F174" s="23"/>
      <c r="G174" s="24">
        <v>9</v>
      </c>
      <c r="H174" s="20" t="s">
        <v>25</v>
      </c>
      <c r="I174" s="20"/>
      <c r="J174" s="24"/>
      <c r="K174" s="20"/>
      <c r="L174" s="25"/>
      <c r="M174" s="25"/>
    </row>
    <row r="175" spans="1:13" s="26" customFormat="1" ht="10.199999999999999" x14ac:dyDescent="0.2">
      <c r="A175" s="20" t="s">
        <v>458</v>
      </c>
      <c r="B175" s="20" t="s">
        <v>459</v>
      </c>
      <c r="C175" s="21">
        <v>1</v>
      </c>
      <c r="D175" s="22" t="s">
        <v>460</v>
      </c>
      <c r="E175" s="20" t="s">
        <v>254</v>
      </c>
      <c r="F175" s="23">
        <v>244</v>
      </c>
      <c r="G175" s="24">
        <v>5</v>
      </c>
      <c r="H175" s="20" t="s">
        <v>18</v>
      </c>
      <c r="I175" s="20" t="s">
        <v>19</v>
      </c>
      <c r="J175" s="24" t="s">
        <v>20</v>
      </c>
      <c r="K175" s="20"/>
      <c r="L175" s="25"/>
      <c r="M175" s="25"/>
    </row>
    <row r="176" spans="1:13" s="26" customFormat="1" ht="10.199999999999999" x14ac:dyDescent="0.2">
      <c r="A176" s="20" t="s">
        <v>461</v>
      </c>
      <c r="B176" s="20" t="s">
        <v>462</v>
      </c>
      <c r="C176" s="21">
        <v>1</v>
      </c>
      <c r="D176" s="22" t="s">
        <v>463</v>
      </c>
      <c r="E176" s="20" t="s">
        <v>464</v>
      </c>
      <c r="F176" s="23"/>
      <c r="G176" s="24">
        <v>6</v>
      </c>
      <c r="H176" s="20" t="s">
        <v>25</v>
      </c>
      <c r="I176" s="20" t="s">
        <v>20</v>
      </c>
      <c r="J176" s="24"/>
      <c r="K176" s="20"/>
      <c r="L176" s="25"/>
      <c r="M176" s="25"/>
    </row>
    <row r="177" spans="1:13" s="26" customFormat="1" ht="10.199999999999999" x14ac:dyDescent="0.2">
      <c r="A177" s="20" t="s">
        <v>461</v>
      </c>
      <c r="B177" s="20" t="s">
        <v>462</v>
      </c>
      <c r="C177" s="21">
        <v>1</v>
      </c>
      <c r="D177" s="22" t="s">
        <v>466</v>
      </c>
      <c r="E177" s="20" t="s">
        <v>467</v>
      </c>
      <c r="F177" s="23"/>
      <c r="G177" s="24">
        <v>0</v>
      </c>
      <c r="H177" s="20" t="s">
        <v>18</v>
      </c>
      <c r="I177" s="20" t="s">
        <v>20</v>
      </c>
      <c r="J177" s="24"/>
      <c r="K177" s="20" t="s">
        <v>465</v>
      </c>
      <c r="L177" s="25"/>
      <c r="M177" s="25"/>
    </row>
    <row r="178" spans="1:13" s="7" customFormat="1" x14ac:dyDescent="0.3">
      <c r="A178" s="6"/>
      <c r="B178" s="6"/>
      <c r="C178" s="12"/>
      <c r="D178" s="6"/>
      <c r="E178" s="6"/>
      <c r="F178" s="9"/>
      <c r="G178" s="15">
        <f>SUM(G6:G177)</f>
        <v>4414</v>
      </c>
      <c r="H178" s="6"/>
      <c r="I178" s="6"/>
      <c r="J178" s="6"/>
      <c r="K178" s="6"/>
      <c r="L178" s="19"/>
      <c r="M178" s="19"/>
    </row>
    <row r="179" spans="1:13" x14ac:dyDescent="0.3">
      <c r="C179" s="13" t="s">
        <v>29</v>
      </c>
    </row>
    <row r="180" spans="1:13" x14ac:dyDescent="0.3">
      <c r="D180" s="3" t="s">
        <v>18</v>
      </c>
      <c r="E180" s="3">
        <f>COUNTIF(H4:H178,"PROPIO")</f>
        <v>73</v>
      </c>
      <c r="F180" s="57">
        <f>SUM(E180:E182)</f>
        <v>92</v>
      </c>
      <c r="G180" s="16" t="s">
        <v>29</v>
      </c>
    </row>
    <row r="181" spans="1:13" x14ac:dyDescent="0.3">
      <c r="D181" s="17" t="s">
        <v>54</v>
      </c>
      <c r="E181" s="18">
        <f>COUNTIF(H5:H179,"COMODATO")</f>
        <v>11</v>
      </c>
      <c r="F181" s="57"/>
      <c r="G181" s="16" t="s">
        <v>29</v>
      </c>
    </row>
    <row r="182" spans="1:13" x14ac:dyDescent="0.3">
      <c r="D182" s="3" t="s">
        <v>47</v>
      </c>
      <c r="E182" s="3">
        <f>COUNTIF(H6:H180,"TENENCIA")</f>
        <v>8</v>
      </c>
      <c r="F182" s="57"/>
    </row>
    <row r="183" spans="1:13" x14ac:dyDescent="0.3">
      <c r="D183" s="17" t="s">
        <v>25</v>
      </c>
      <c r="E183" s="18">
        <f>COUNTIF(H7:H181,"ARRIENDO")</f>
        <v>47</v>
      </c>
      <c r="F183" s="51"/>
    </row>
    <row r="184" spans="1:13" x14ac:dyDescent="0.3">
      <c r="D184" s="4"/>
      <c r="E184" s="5">
        <f>SUM(E180:E183)</f>
        <v>139</v>
      </c>
    </row>
  </sheetData>
  <autoFilter ref="A5:K184" xr:uid="{00000000-0009-0000-0000-000000000000}"/>
  <mergeCells count="49">
    <mergeCell ref="C64:C65"/>
    <mergeCell ref="C74:C75"/>
    <mergeCell ref="C97:C99"/>
    <mergeCell ref="C105:C107"/>
    <mergeCell ref="H125:H126"/>
    <mergeCell ref="C22:C24"/>
    <mergeCell ref="C25:C27"/>
    <mergeCell ref="C54:C56"/>
    <mergeCell ref="C62:C63"/>
    <mergeCell ref="A2:K2"/>
    <mergeCell ref="A1:K1"/>
    <mergeCell ref="A3:K3"/>
    <mergeCell ref="C11:C12"/>
    <mergeCell ref="C13:C15"/>
    <mergeCell ref="H11:H12"/>
    <mergeCell ref="H13:H15"/>
    <mergeCell ref="C111:C112"/>
    <mergeCell ref="C163:C164"/>
    <mergeCell ref="C167:C168"/>
    <mergeCell ref="G167:G168"/>
    <mergeCell ref="C153:C155"/>
    <mergeCell ref="C122:C124"/>
    <mergeCell ref="C125:C126"/>
    <mergeCell ref="C129:C132"/>
    <mergeCell ref="C133:C134"/>
    <mergeCell ref="C157:C158"/>
    <mergeCell ref="B163:B164"/>
    <mergeCell ref="B22:B24"/>
    <mergeCell ref="B25:B27"/>
    <mergeCell ref="B29:B31"/>
    <mergeCell ref="B32:B37"/>
    <mergeCell ref="H22:H24"/>
    <mergeCell ref="H25:H27"/>
    <mergeCell ref="H32:H33"/>
    <mergeCell ref="H34:H37"/>
    <mergeCell ref="H54:H55"/>
    <mergeCell ref="F180:F182"/>
    <mergeCell ref="H122:H124"/>
    <mergeCell ref="H62:H63"/>
    <mergeCell ref="H64:H65"/>
    <mergeCell ref="H74:H75"/>
    <mergeCell ref="H97:H99"/>
    <mergeCell ref="H105:H107"/>
    <mergeCell ref="H157:H158"/>
    <mergeCell ref="H153:H155"/>
    <mergeCell ref="H163:H164"/>
    <mergeCell ref="H167:H168"/>
    <mergeCell ref="H129:H132"/>
    <mergeCell ref="H133:H134"/>
  </mergeCells>
  <printOptions horizontalCentered="1"/>
  <pageMargins left="0.70866141732283472" right="0.70866141732283472" top="0.74803149606299213" bottom="0.74803149606299213" header="0.31496062992125984" footer="0.31496062992125984"/>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Hoja1</vt:lpstr>
      <vt:lpstr>Hoja2</vt:lpstr>
      <vt:lpstr>Hoja1!Área_de_impresión</vt:lpstr>
      <vt:lpstr>Hoja1!Títulos_a_imprimir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Hernandez</dc:creator>
  <cp:keywords/>
  <dc:description/>
  <cp:lastModifiedBy>57311</cp:lastModifiedBy>
  <cp:revision/>
  <dcterms:created xsi:type="dcterms:W3CDTF">2021-02-11T17:52:16Z</dcterms:created>
  <dcterms:modified xsi:type="dcterms:W3CDTF">2022-02-25T17:38:26Z</dcterms:modified>
  <cp:category/>
  <cp:contentStatus/>
</cp:coreProperties>
</file>