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g_a9s65t7g\"/>
    </mc:Choice>
  </mc:AlternateContent>
  <xr:revisionPtr revIDLastSave="0" documentId="13_ncr:1_{AA4A1E87-9C5D-45E3-8BC8-EABBC803AD3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9" i="11" l="1"/>
  <c r="T30" i="11" s="1"/>
  <c r="T28" i="11"/>
  <c r="C32" i="11"/>
  <c r="X201" i="11"/>
  <c r="C14" i="11"/>
  <c r="C13" i="11"/>
  <c r="C12" i="11"/>
  <c r="C11" i="11"/>
  <c r="C10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J2614" i="6"/>
  <c r="J2615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657" i="6"/>
  <c r="J2658" i="6"/>
  <c r="J2659" i="6"/>
  <c r="J2660" i="6"/>
  <c r="J2661" i="6"/>
  <c r="J2662" i="6"/>
  <c r="J2663" i="6"/>
  <c r="J2664" i="6"/>
  <c r="J2665" i="6"/>
  <c r="J2666" i="6"/>
  <c r="J2667" i="6"/>
  <c r="J2668" i="6"/>
  <c r="J2669" i="6"/>
  <c r="J2670" i="6"/>
  <c r="J2671" i="6"/>
  <c r="J2672" i="6"/>
  <c r="J2673" i="6"/>
  <c r="J2674" i="6"/>
  <c r="J2675" i="6"/>
  <c r="J2676" i="6"/>
  <c r="J2677" i="6"/>
  <c r="J2678" i="6"/>
  <c r="J2679" i="6"/>
  <c r="J2680" i="6"/>
  <c r="J2681" i="6"/>
  <c r="J2682" i="6"/>
  <c r="J2683" i="6"/>
  <c r="J2684" i="6"/>
  <c r="J2685" i="6"/>
  <c r="J2686" i="6"/>
  <c r="J2687" i="6"/>
  <c r="J2688" i="6"/>
  <c r="J2689" i="6"/>
  <c r="J2690" i="6"/>
  <c r="J2691" i="6"/>
  <c r="J2692" i="6"/>
  <c r="J2693" i="6"/>
  <c r="J2694" i="6"/>
  <c r="J2695" i="6"/>
  <c r="J2696" i="6"/>
  <c r="J2697" i="6"/>
  <c r="J2698" i="6"/>
  <c r="J2699" i="6"/>
  <c r="J2700" i="6"/>
  <c r="J2701" i="6"/>
  <c r="J2702" i="6"/>
  <c r="J2703" i="6"/>
  <c r="J2704" i="6"/>
  <c r="J2705" i="6"/>
  <c r="J2706" i="6"/>
  <c r="J2707" i="6"/>
  <c r="J2708" i="6"/>
  <c r="J2709" i="6"/>
  <c r="J2710" i="6"/>
  <c r="J2711" i="6"/>
  <c r="J2712" i="6"/>
  <c r="J2713" i="6"/>
  <c r="J2714" i="6"/>
  <c r="J2715" i="6"/>
  <c r="J2716" i="6"/>
  <c r="J2717" i="6"/>
  <c r="J2718" i="6"/>
  <c r="J2719" i="6"/>
  <c r="J2720" i="6"/>
  <c r="J2721" i="6"/>
  <c r="J2722" i="6"/>
  <c r="J2723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751" i="6"/>
  <c r="J2752" i="6"/>
  <c r="J2753" i="6"/>
  <c r="J2754" i="6"/>
  <c r="J2755" i="6"/>
  <c r="J2756" i="6"/>
  <c r="J2757" i="6"/>
  <c r="J2758" i="6"/>
  <c r="J2759" i="6"/>
  <c r="J2760" i="6"/>
  <c r="J2761" i="6"/>
  <c r="J2762" i="6"/>
  <c r="J2763" i="6"/>
  <c r="J2764" i="6"/>
  <c r="J2765" i="6"/>
  <c r="J2766" i="6"/>
  <c r="J2767" i="6"/>
  <c r="J2768" i="6"/>
  <c r="J2769" i="6"/>
  <c r="J2770" i="6"/>
  <c r="J2771" i="6"/>
  <c r="J2772" i="6"/>
  <c r="J2773" i="6"/>
  <c r="J2774" i="6"/>
  <c r="J2775" i="6"/>
  <c r="J2776" i="6"/>
  <c r="J2777" i="6"/>
  <c r="J2778" i="6"/>
  <c r="J2779" i="6"/>
  <c r="J2780" i="6"/>
  <c r="J2781" i="6"/>
  <c r="J2782" i="6"/>
  <c r="J2783" i="6"/>
  <c r="J2784" i="6"/>
  <c r="J2785" i="6"/>
  <c r="J2786" i="6"/>
  <c r="J2787" i="6"/>
  <c r="J2788" i="6"/>
  <c r="J2789" i="6"/>
  <c r="J2790" i="6"/>
  <c r="J2791" i="6"/>
  <c r="J2792" i="6"/>
  <c r="J2793" i="6"/>
  <c r="J2794" i="6"/>
  <c r="J2795" i="6"/>
  <c r="J2796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812" i="6"/>
  <c r="J2813" i="6"/>
  <c r="J2814" i="6"/>
  <c r="J2815" i="6"/>
  <c r="J2816" i="6"/>
  <c r="J2817" i="6"/>
  <c r="J2818" i="6"/>
  <c r="J2819" i="6"/>
  <c r="J2820" i="6"/>
  <c r="J2821" i="6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59" i="6"/>
  <c r="J2860" i="6"/>
  <c r="J2861" i="6"/>
  <c r="J2862" i="6"/>
  <c r="J2863" i="6"/>
  <c r="J2864" i="6"/>
  <c r="J2865" i="6"/>
  <c r="J2866" i="6"/>
  <c r="J2867" i="6"/>
  <c r="J2868" i="6"/>
  <c r="J2869" i="6"/>
  <c r="J2870" i="6"/>
  <c r="J2871" i="6"/>
  <c r="J2872" i="6"/>
  <c r="J2873" i="6"/>
  <c r="J2874" i="6"/>
  <c r="J2875" i="6"/>
  <c r="J2876" i="6"/>
  <c r="J2877" i="6"/>
  <c r="J2878" i="6"/>
  <c r="J2879" i="6"/>
  <c r="J2880" i="6"/>
  <c r="J2881" i="6"/>
  <c r="J2882" i="6"/>
  <c r="J2883" i="6"/>
  <c r="J2884" i="6"/>
  <c r="J2885" i="6"/>
  <c r="J2886" i="6"/>
  <c r="J2887" i="6"/>
  <c r="J2888" i="6"/>
  <c r="J2889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916" i="6"/>
  <c r="J2917" i="6"/>
  <c r="J2918" i="6"/>
  <c r="J2919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63" i="6"/>
  <c r="J2964" i="6"/>
  <c r="J2965" i="6"/>
  <c r="J2966" i="6"/>
  <c r="J2967" i="6"/>
  <c r="J2968" i="6"/>
  <c r="J2969" i="6"/>
  <c r="J2970" i="6"/>
  <c r="J2971" i="6"/>
  <c r="J2972" i="6"/>
  <c r="J2973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3190" i="6"/>
  <c r="J3191" i="6"/>
  <c r="J3192" i="6"/>
  <c r="J3193" i="6"/>
  <c r="J3194" i="6"/>
  <c r="J3195" i="6"/>
  <c r="J3196" i="6"/>
  <c r="J3197" i="6"/>
  <c r="J3198" i="6"/>
  <c r="J3199" i="6"/>
  <c r="J3200" i="6"/>
  <c r="J3201" i="6"/>
  <c r="J3202" i="6"/>
  <c r="J3203" i="6"/>
  <c r="J3204" i="6"/>
  <c r="J3205" i="6"/>
  <c r="J3206" i="6"/>
  <c r="J3207" i="6"/>
  <c r="J3208" i="6"/>
  <c r="J3209" i="6"/>
  <c r="J3210" i="6"/>
  <c r="J3211" i="6"/>
  <c r="J3212" i="6"/>
  <c r="J3213" i="6"/>
  <c r="J3214" i="6"/>
  <c r="J3215" i="6"/>
  <c r="J3216" i="6"/>
  <c r="J3217" i="6"/>
  <c r="J3218" i="6"/>
  <c r="J3219" i="6"/>
  <c r="J3220" i="6"/>
  <c r="J3221" i="6"/>
  <c r="J3222" i="6"/>
  <c r="J3223" i="6"/>
  <c r="J3224" i="6"/>
  <c r="J3225" i="6"/>
  <c r="J3226" i="6"/>
  <c r="J3227" i="6"/>
  <c r="J3228" i="6"/>
  <c r="J3229" i="6"/>
  <c r="J3230" i="6"/>
  <c r="J3231" i="6"/>
  <c r="J3232" i="6"/>
  <c r="J3233" i="6"/>
  <c r="J3234" i="6"/>
  <c r="J3235" i="6"/>
  <c r="J3236" i="6"/>
  <c r="J3237" i="6"/>
  <c r="J3238" i="6"/>
  <c r="J3239" i="6"/>
  <c r="J3240" i="6"/>
  <c r="J3241" i="6"/>
  <c r="J3242" i="6"/>
  <c r="J3243" i="6"/>
  <c r="J3244" i="6"/>
  <c r="J3245" i="6"/>
  <c r="J3246" i="6"/>
  <c r="J3247" i="6"/>
  <c r="J3248" i="6"/>
  <c r="J3249" i="6"/>
  <c r="J3250" i="6"/>
  <c r="J3251" i="6"/>
  <c r="J3252" i="6"/>
  <c r="J3253" i="6"/>
  <c r="J3254" i="6"/>
  <c r="J3255" i="6"/>
  <c r="J3256" i="6"/>
  <c r="J3257" i="6"/>
  <c r="J3258" i="6"/>
  <c r="J3259" i="6"/>
  <c r="J3260" i="6"/>
  <c r="J3261" i="6"/>
  <c r="J3262" i="6"/>
  <c r="J3263" i="6"/>
  <c r="J3264" i="6"/>
  <c r="J3265" i="6"/>
  <c r="J3266" i="6"/>
  <c r="J3267" i="6"/>
  <c r="J3268" i="6"/>
  <c r="J3269" i="6"/>
  <c r="J3270" i="6"/>
  <c r="J3271" i="6"/>
  <c r="J3272" i="6"/>
  <c r="J3273" i="6"/>
  <c r="J3274" i="6"/>
  <c r="J3275" i="6"/>
  <c r="J3276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3303" i="6"/>
  <c r="J3304" i="6"/>
  <c r="J3305" i="6"/>
  <c r="J3306" i="6"/>
  <c r="J3307" i="6"/>
  <c r="J3308" i="6"/>
  <c r="J3309" i="6"/>
  <c r="J3310" i="6"/>
  <c r="J3311" i="6"/>
  <c r="J3312" i="6"/>
  <c r="J3313" i="6"/>
  <c r="J3314" i="6"/>
  <c r="J3315" i="6"/>
  <c r="J3316" i="6"/>
  <c r="J3317" i="6"/>
  <c r="J3318" i="6"/>
  <c r="J3319" i="6"/>
  <c r="J3320" i="6"/>
  <c r="J3321" i="6"/>
  <c r="J3322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54" i="6"/>
  <c r="J3355" i="6"/>
  <c r="J3356" i="6"/>
  <c r="J3357" i="6"/>
  <c r="J3358" i="6"/>
  <c r="J3359" i="6"/>
  <c r="J3360" i="6"/>
  <c r="J3361" i="6"/>
  <c r="J3362" i="6"/>
  <c r="J3363" i="6"/>
  <c r="J3364" i="6"/>
  <c r="J3365" i="6"/>
  <c r="J3366" i="6"/>
  <c r="J3367" i="6"/>
  <c r="J3368" i="6"/>
  <c r="J3369" i="6"/>
  <c r="J3370" i="6"/>
  <c r="J3371" i="6"/>
  <c r="J3372" i="6"/>
  <c r="J3373" i="6"/>
  <c r="J3374" i="6"/>
  <c r="J3375" i="6"/>
  <c r="J3376" i="6"/>
  <c r="J3377" i="6"/>
  <c r="J3378" i="6"/>
  <c r="J3379" i="6"/>
  <c r="J3380" i="6"/>
  <c r="J3381" i="6"/>
  <c r="J3382" i="6"/>
  <c r="J3383" i="6"/>
  <c r="J3384" i="6"/>
  <c r="J3385" i="6"/>
  <c r="J3386" i="6"/>
  <c r="J3387" i="6"/>
  <c r="J3388" i="6"/>
  <c r="J3389" i="6"/>
  <c r="J3390" i="6"/>
  <c r="J3391" i="6"/>
  <c r="J3392" i="6"/>
  <c r="J3393" i="6"/>
  <c r="J3394" i="6"/>
  <c r="J3395" i="6"/>
  <c r="J3396" i="6"/>
  <c r="J3397" i="6"/>
  <c r="J3398" i="6"/>
  <c r="J3399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7" i="6"/>
  <c r="J3418" i="6"/>
  <c r="J3419" i="6"/>
  <c r="J3420" i="6"/>
  <c r="J3421" i="6"/>
  <c r="J3422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67" i="6"/>
  <c r="J3468" i="6"/>
  <c r="J3469" i="6"/>
  <c r="J3470" i="6"/>
  <c r="J3471" i="6"/>
  <c r="J3472" i="6"/>
  <c r="J3473" i="6"/>
  <c r="J3474" i="6"/>
  <c r="J3475" i="6"/>
  <c r="J3476" i="6"/>
  <c r="J3477" i="6"/>
  <c r="J3478" i="6"/>
  <c r="J3479" i="6"/>
  <c r="J3480" i="6"/>
  <c r="J3481" i="6"/>
  <c r="J3482" i="6"/>
  <c r="J3483" i="6"/>
  <c r="J3484" i="6"/>
  <c r="J3485" i="6"/>
  <c r="J3486" i="6"/>
  <c r="J3487" i="6"/>
  <c r="J3488" i="6"/>
  <c r="J3489" i="6"/>
  <c r="J3490" i="6"/>
  <c r="J3491" i="6"/>
  <c r="J3492" i="6"/>
  <c r="J3493" i="6"/>
  <c r="J3494" i="6"/>
  <c r="J3495" i="6"/>
  <c r="J3496" i="6"/>
  <c r="J3497" i="6"/>
  <c r="J3498" i="6"/>
  <c r="J3499" i="6"/>
  <c r="J3500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0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38" i="6"/>
  <c r="J3539" i="6"/>
  <c r="J3540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580" i="6"/>
  <c r="J3581" i="6"/>
  <c r="J3582" i="6"/>
  <c r="J3583" i="6"/>
  <c r="J3584" i="6"/>
  <c r="J3585" i="6"/>
  <c r="J3586" i="6"/>
  <c r="J3587" i="6"/>
  <c r="J3588" i="6"/>
  <c r="J3589" i="6"/>
  <c r="J3590" i="6"/>
  <c r="J3591" i="6"/>
  <c r="J3592" i="6"/>
  <c r="J3593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1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634" i="6"/>
  <c r="J3635" i="6"/>
  <c r="J3636" i="6"/>
  <c r="J3637" i="6"/>
  <c r="J3638" i="6"/>
  <c r="J3639" i="6"/>
  <c r="J3640" i="6"/>
  <c r="J3641" i="6"/>
  <c r="J3642" i="6"/>
  <c r="J3643" i="6"/>
  <c r="J3644" i="6"/>
  <c r="J3645" i="6"/>
  <c r="J3646" i="6"/>
  <c r="J3647" i="6"/>
  <c r="J3648" i="6"/>
  <c r="J3649" i="6"/>
  <c r="J3650" i="6"/>
  <c r="J3651" i="6"/>
  <c r="J3652" i="6"/>
  <c r="J3653" i="6"/>
  <c r="J3654" i="6"/>
  <c r="J3655" i="6"/>
  <c r="J3656" i="6"/>
  <c r="J3657" i="6"/>
  <c r="J3658" i="6"/>
  <c r="J3659" i="6"/>
  <c r="J3660" i="6"/>
  <c r="J3661" i="6"/>
  <c r="J3662" i="6"/>
  <c r="J3663" i="6"/>
  <c r="J3664" i="6"/>
  <c r="J3665" i="6"/>
  <c r="J3666" i="6"/>
  <c r="J3667" i="6"/>
  <c r="J3668" i="6"/>
  <c r="J3669" i="6"/>
  <c r="J3670" i="6"/>
  <c r="J3671" i="6"/>
  <c r="J3672" i="6"/>
  <c r="J3673" i="6"/>
  <c r="J3674" i="6"/>
  <c r="J3675" i="6"/>
  <c r="J3676" i="6"/>
  <c r="J3677" i="6"/>
  <c r="J3678" i="6"/>
  <c r="J3679" i="6"/>
  <c r="J3680" i="6"/>
  <c r="J3681" i="6"/>
  <c r="J3682" i="6"/>
  <c r="J3683" i="6"/>
  <c r="J3684" i="6"/>
  <c r="J3685" i="6"/>
  <c r="J3686" i="6"/>
  <c r="J3687" i="6"/>
  <c r="J3688" i="6"/>
  <c r="J3689" i="6"/>
  <c r="J3690" i="6"/>
  <c r="J3691" i="6"/>
  <c r="J3692" i="6"/>
  <c r="J3693" i="6"/>
  <c r="J3694" i="6"/>
  <c r="J3695" i="6"/>
  <c r="J3696" i="6"/>
  <c r="J3697" i="6"/>
  <c r="J369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739" i="6"/>
  <c r="J3740" i="6"/>
  <c r="J3741" i="6"/>
  <c r="J3742" i="6"/>
  <c r="J3743" i="6"/>
  <c r="J3744" i="6"/>
  <c r="J3745" i="6"/>
  <c r="J3746" i="6"/>
  <c r="J3747" i="6"/>
  <c r="J3748" i="6"/>
  <c r="J3749" i="6"/>
  <c r="J3750" i="6"/>
  <c r="J3751" i="6"/>
  <c r="J3752" i="6"/>
  <c r="J3753" i="6"/>
  <c r="J3754" i="6"/>
  <c r="J3755" i="6"/>
  <c r="J3756" i="6"/>
  <c r="J3757" i="6"/>
  <c r="J3758" i="6"/>
  <c r="J3759" i="6"/>
  <c r="J3760" i="6"/>
  <c r="J3761" i="6"/>
  <c r="J3762" i="6"/>
  <c r="J3763" i="6"/>
  <c r="J3764" i="6"/>
  <c r="J3765" i="6"/>
  <c r="J3766" i="6"/>
  <c r="J3767" i="6"/>
  <c r="J3768" i="6"/>
  <c r="J3769" i="6"/>
  <c r="J3770" i="6"/>
  <c r="J3771" i="6"/>
  <c r="J3772" i="6"/>
  <c r="J3773" i="6"/>
  <c r="J3774" i="6"/>
  <c r="J3775" i="6"/>
  <c r="J3776" i="6"/>
  <c r="J3777" i="6"/>
  <c r="J3778" i="6"/>
  <c r="J3779" i="6"/>
  <c r="J3780" i="6"/>
  <c r="J3781" i="6"/>
  <c r="J3782" i="6"/>
  <c r="J3783" i="6"/>
  <c r="J3784" i="6"/>
  <c r="J3785" i="6"/>
  <c r="J3786" i="6"/>
  <c r="J3787" i="6"/>
  <c r="J3788" i="6"/>
  <c r="J3789" i="6"/>
  <c r="J3790" i="6"/>
  <c r="J3791" i="6"/>
  <c r="J3792" i="6"/>
  <c r="J3793" i="6"/>
  <c r="J3794" i="6"/>
  <c r="J3795" i="6"/>
  <c r="J3796" i="6"/>
  <c r="J3797" i="6"/>
  <c r="J3798" i="6"/>
  <c r="J3799" i="6"/>
  <c r="J3800" i="6"/>
  <c r="J3801" i="6"/>
  <c r="J3802" i="6"/>
  <c r="J3803" i="6"/>
  <c r="J3804" i="6"/>
  <c r="J3805" i="6"/>
  <c r="J3806" i="6"/>
  <c r="J3807" i="6"/>
  <c r="J3808" i="6"/>
  <c r="J3809" i="6"/>
  <c r="J3810" i="6"/>
  <c r="J3811" i="6"/>
  <c r="J3812" i="6"/>
  <c r="J3813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826" i="6"/>
  <c r="J3827" i="6"/>
  <c r="J3828" i="6"/>
  <c r="J3829" i="6"/>
  <c r="J3830" i="6"/>
  <c r="J3831" i="6"/>
  <c r="J3832" i="6"/>
  <c r="J3833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01" i="6"/>
  <c r="J3902" i="6"/>
  <c r="J3903" i="6"/>
  <c r="J3904" i="6"/>
  <c r="J3905" i="6"/>
  <c r="J3906" i="6"/>
  <c r="J3907" i="6"/>
  <c r="J3908" i="6"/>
  <c r="J3909" i="6"/>
  <c r="J3910" i="6"/>
  <c r="J3911" i="6"/>
  <c r="J3912" i="6"/>
  <c r="J3913" i="6"/>
  <c r="J3914" i="6"/>
  <c r="J3915" i="6"/>
  <c r="J3916" i="6"/>
  <c r="J3917" i="6"/>
  <c r="J3918" i="6"/>
  <c r="J3919" i="6"/>
  <c r="J3920" i="6"/>
  <c r="J3921" i="6"/>
  <c r="J3922" i="6"/>
  <c r="J3923" i="6"/>
  <c r="J3924" i="6"/>
  <c r="J3925" i="6"/>
  <c r="J3926" i="6"/>
  <c r="J3927" i="6"/>
  <c r="J3928" i="6"/>
  <c r="J3929" i="6"/>
  <c r="J3930" i="6"/>
  <c r="J3931" i="6"/>
  <c r="J3932" i="6"/>
  <c r="J3933" i="6"/>
  <c r="J3934" i="6"/>
  <c r="J3935" i="6"/>
  <c r="J3936" i="6"/>
  <c r="J3937" i="6"/>
  <c r="J3938" i="6"/>
  <c r="J3939" i="6"/>
  <c r="J3940" i="6"/>
  <c r="J3941" i="6"/>
  <c r="J3942" i="6"/>
  <c r="J3943" i="6"/>
  <c r="J3944" i="6"/>
  <c r="J3945" i="6"/>
  <c r="J3946" i="6"/>
  <c r="J3947" i="6"/>
  <c r="J3948" i="6"/>
  <c r="J3949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63" i="6"/>
  <c r="J3964" i="6"/>
  <c r="J3965" i="6"/>
  <c r="J3966" i="6"/>
  <c r="J3967" i="6"/>
  <c r="J3968" i="6"/>
  <c r="J3969" i="6"/>
  <c r="J3970" i="6"/>
  <c r="J3971" i="6"/>
  <c r="J3972" i="6"/>
  <c r="J3973" i="6"/>
  <c r="J3974" i="6"/>
  <c r="J3975" i="6"/>
  <c r="J3976" i="6"/>
  <c r="J3977" i="6"/>
  <c r="J3978" i="6"/>
  <c r="J3979" i="6"/>
  <c r="J3980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3996" i="6"/>
  <c r="J3997" i="6"/>
  <c r="J3998" i="6"/>
  <c r="J3999" i="6"/>
  <c r="J4000" i="6"/>
  <c r="J4001" i="6"/>
  <c r="J4002" i="6"/>
  <c r="J4003" i="6"/>
  <c r="J4004" i="6"/>
  <c r="J4005" i="6"/>
  <c r="J4006" i="6"/>
  <c r="J4007" i="6"/>
  <c r="J4008" i="6"/>
  <c r="J4009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36" i="6"/>
  <c r="J4037" i="6"/>
  <c r="J4038" i="6"/>
  <c r="J4039" i="6"/>
  <c r="J4040" i="6"/>
  <c r="J4041" i="6"/>
  <c r="J4042" i="6"/>
  <c r="J4043" i="6"/>
  <c r="J4044" i="6"/>
  <c r="J4045" i="6"/>
  <c r="J4046" i="6"/>
  <c r="J4047" i="6"/>
  <c r="J4048" i="6"/>
  <c r="J4049" i="6"/>
  <c r="J4050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4063" i="6"/>
  <c r="J4064" i="6"/>
  <c r="J4065" i="6"/>
  <c r="J4066" i="6"/>
  <c r="J4067" i="6"/>
  <c r="J4068" i="6"/>
  <c r="J4069" i="6"/>
  <c r="J4070" i="6"/>
  <c r="J4071" i="6"/>
  <c r="J4072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086" i="6"/>
  <c r="J4087" i="6"/>
  <c r="J4088" i="6"/>
  <c r="J4089" i="6"/>
  <c r="J4090" i="6"/>
  <c r="J4091" i="6"/>
  <c r="J4092" i="6"/>
  <c r="J4093" i="6"/>
  <c r="J4094" i="6"/>
  <c r="J4095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185" i="6"/>
  <c r="J4186" i="6"/>
  <c r="J4187" i="6"/>
  <c r="J4188" i="6"/>
  <c r="J4189" i="6"/>
  <c r="J4190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4203" i="6"/>
  <c r="J4204" i="6"/>
  <c r="J4205" i="6"/>
  <c r="J4206" i="6"/>
  <c r="J4207" i="6"/>
  <c r="J4208" i="6"/>
  <c r="J4209" i="6"/>
  <c r="J4210" i="6"/>
  <c r="J4211" i="6"/>
  <c r="J4212" i="6"/>
  <c r="J4213" i="6"/>
  <c r="J4214" i="6"/>
  <c r="J4215" i="6"/>
  <c r="J4216" i="6"/>
  <c r="J4217" i="6"/>
  <c r="J4218" i="6"/>
  <c r="J4219" i="6"/>
  <c r="J4220" i="6"/>
  <c r="J4221" i="6"/>
  <c r="J4222" i="6"/>
  <c r="J4223" i="6"/>
  <c r="J4224" i="6"/>
  <c r="J4225" i="6"/>
  <c r="J4226" i="6"/>
  <c r="J4227" i="6"/>
  <c r="J4228" i="6"/>
  <c r="J4229" i="6"/>
  <c r="J4230" i="6"/>
  <c r="J4231" i="6"/>
  <c r="J4232" i="6"/>
  <c r="J4233" i="6"/>
  <c r="J4234" i="6"/>
  <c r="J4235" i="6"/>
  <c r="J4236" i="6"/>
  <c r="J4237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29" i="6"/>
  <c r="J4330" i="6"/>
  <c r="J4331" i="6"/>
  <c r="J4332" i="6"/>
  <c r="J4333" i="6"/>
  <c r="J4334" i="6"/>
  <c r="J4335" i="6"/>
  <c r="J4336" i="6"/>
  <c r="J4337" i="6"/>
  <c r="J4338" i="6"/>
  <c r="J4339" i="6"/>
  <c r="J4340" i="6"/>
  <c r="J4341" i="6"/>
  <c r="J4342" i="6"/>
  <c r="J4343" i="6"/>
  <c r="J4344" i="6"/>
  <c r="J4345" i="6"/>
  <c r="J4346" i="6"/>
  <c r="J4347" i="6"/>
  <c r="J4348" i="6"/>
  <c r="J4349" i="6"/>
  <c r="J4350" i="6"/>
  <c r="J4351" i="6"/>
  <c r="J4352" i="6"/>
  <c r="J4353" i="6"/>
  <c r="J4354" i="6"/>
  <c r="J4355" i="6"/>
  <c r="J4356" i="6"/>
  <c r="J4357" i="6"/>
  <c r="J4358" i="6"/>
  <c r="J4359" i="6"/>
  <c r="J4360" i="6"/>
  <c r="J4361" i="6"/>
  <c r="J4362" i="6"/>
  <c r="J4363" i="6"/>
  <c r="J4364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4383" i="6"/>
  <c r="J4384" i="6"/>
  <c r="J4385" i="6"/>
  <c r="J4386" i="6"/>
  <c r="J4387" i="6"/>
  <c r="J4388" i="6"/>
  <c r="J4389" i="6"/>
  <c r="J4390" i="6"/>
  <c r="J4391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4410" i="6"/>
  <c r="J4411" i="6"/>
  <c r="J4412" i="6"/>
  <c r="J4413" i="6"/>
  <c r="J4414" i="6"/>
  <c r="J4415" i="6"/>
  <c r="J4416" i="6"/>
  <c r="J4417" i="6"/>
  <c r="J4418" i="6"/>
  <c r="J4419" i="6"/>
  <c r="J4420" i="6"/>
  <c r="J4421" i="6"/>
  <c r="J4422" i="6"/>
  <c r="J4423" i="6"/>
  <c r="J4424" i="6"/>
  <c r="J4425" i="6"/>
  <c r="J4426" i="6"/>
  <c r="J4427" i="6"/>
  <c r="J4428" i="6"/>
  <c r="J4429" i="6"/>
  <c r="J4430" i="6"/>
  <c r="J4431" i="6"/>
  <c r="J4432" i="6"/>
  <c r="J4433" i="6"/>
  <c r="J4434" i="6"/>
  <c r="J4435" i="6"/>
  <c r="J4436" i="6"/>
  <c r="J4437" i="6"/>
  <c r="J4438" i="6"/>
  <c r="J4439" i="6"/>
  <c r="J4440" i="6"/>
  <c r="J4441" i="6"/>
  <c r="J4442" i="6"/>
  <c r="J4443" i="6"/>
  <c r="J4444" i="6"/>
  <c r="J4445" i="6"/>
  <c r="J4446" i="6"/>
  <c r="J4447" i="6"/>
  <c r="J4448" i="6"/>
  <c r="J4449" i="6"/>
  <c r="J4450" i="6"/>
  <c r="J4451" i="6"/>
  <c r="J4452" i="6"/>
  <c r="J4453" i="6"/>
  <c r="J4454" i="6"/>
  <c r="J4455" i="6"/>
  <c r="J4456" i="6"/>
  <c r="J4457" i="6"/>
  <c r="J4458" i="6"/>
  <c r="J4459" i="6"/>
  <c r="J4460" i="6"/>
  <c r="J4461" i="6"/>
  <c r="J4462" i="6"/>
  <c r="J4463" i="6"/>
  <c r="J4464" i="6"/>
  <c r="J4465" i="6"/>
  <c r="J4466" i="6"/>
  <c r="J4467" i="6"/>
  <c r="J4468" i="6"/>
  <c r="J4469" i="6"/>
  <c r="J4470" i="6"/>
  <c r="J4471" i="6"/>
  <c r="J4472" i="6"/>
  <c r="J4473" i="6"/>
  <c r="J4474" i="6"/>
  <c r="J4475" i="6"/>
  <c r="J4476" i="6"/>
  <c r="J4477" i="6"/>
  <c r="J4478" i="6"/>
  <c r="J4479" i="6"/>
  <c r="J4480" i="6"/>
  <c r="J4481" i="6"/>
  <c r="J4482" i="6"/>
  <c r="J4483" i="6"/>
  <c r="J4484" i="6"/>
  <c r="J4485" i="6"/>
  <c r="J4486" i="6"/>
  <c r="J4487" i="6"/>
  <c r="J4488" i="6"/>
  <c r="J4489" i="6"/>
  <c r="J4490" i="6"/>
  <c r="J4491" i="6"/>
  <c r="J4492" i="6"/>
  <c r="J4493" i="6"/>
  <c r="J4494" i="6"/>
  <c r="J4495" i="6"/>
  <c r="J4496" i="6"/>
  <c r="J4497" i="6"/>
  <c r="J4498" i="6"/>
  <c r="J4499" i="6"/>
  <c r="J4500" i="6"/>
  <c r="J4501" i="6"/>
  <c r="J4502" i="6"/>
  <c r="J4503" i="6"/>
  <c r="J4504" i="6"/>
  <c r="J4505" i="6"/>
  <c r="J4506" i="6"/>
  <c r="J4507" i="6"/>
  <c r="J4508" i="6"/>
  <c r="J4509" i="6"/>
  <c r="J4510" i="6"/>
  <c r="J4511" i="6"/>
  <c r="J4512" i="6"/>
  <c r="J4513" i="6"/>
  <c r="J4514" i="6"/>
  <c r="J4515" i="6"/>
  <c r="J4516" i="6"/>
  <c r="J4517" i="6"/>
  <c r="J4518" i="6"/>
  <c r="J4519" i="6"/>
  <c r="J4520" i="6"/>
  <c r="J4521" i="6"/>
  <c r="J4522" i="6"/>
  <c r="J4523" i="6"/>
  <c r="J4524" i="6"/>
  <c r="J4525" i="6"/>
  <c r="J4526" i="6"/>
  <c r="J4527" i="6"/>
  <c r="J4528" i="6"/>
  <c r="J4529" i="6"/>
  <c r="J4530" i="6"/>
  <c r="J4531" i="6"/>
  <c r="J4532" i="6"/>
  <c r="J4533" i="6"/>
  <c r="J4534" i="6"/>
  <c r="J4535" i="6"/>
  <c r="J4536" i="6"/>
  <c r="J4537" i="6"/>
  <c r="J4538" i="6"/>
  <c r="J4539" i="6"/>
  <c r="J4540" i="6"/>
  <c r="J4541" i="6"/>
  <c r="J4542" i="6"/>
  <c r="J4543" i="6"/>
  <c r="J4544" i="6"/>
  <c r="J4545" i="6"/>
  <c r="J4546" i="6"/>
  <c r="J4547" i="6"/>
  <c r="J4548" i="6"/>
  <c r="J4549" i="6"/>
  <c r="J4550" i="6"/>
  <c r="J4551" i="6"/>
  <c r="J4552" i="6"/>
  <c r="J4553" i="6"/>
  <c r="J4554" i="6"/>
  <c r="J4555" i="6"/>
  <c r="J4556" i="6"/>
  <c r="J4557" i="6"/>
  <c r="J4558" i="6"/>
  <c r="J4559" i="6"/>
  <c r="J4560" i="6"/>
  <c r="J4561" i="6"/>
  <c r="J4562" i="6"/>
  <c r="J4563" i="6"/>
  <c r="J4564" i="6"/>
  <c r="J4565" i="6"/>
  <c r="J4566" i="6"/>
  <c r="J4567" i="6"/>
  <c r="J4568" i="6"/>
  <c r="J4569" i="6"/>
  <c r="J4570" i="6"/>
  <c r="J4571" i="6"/>
  <c r="J4572" i="6"/>
  <c r="J4573" i="6"/>
  <c r="J4574" i="6"/>
  <c r="J4575" i="6"/>
  <c r="J4576" i="6"/>
  <c r="J4577" i="6"/>
  <c r="J4578" i="6"/>
  <c r="J4579" i="6"/>
  <c r="J4580" i="6"/>
  <c r="J4581" i="6"/>
  <c r="J4582" i="6"/>
  <c r="J4583" i="6"/>
  <c r="J4584" i="6"/>
  <c r="J4585" i="6"/>
  <c r="J4586" i="6"/>
  <c r="J4587" i="6"/>
  <c r="J4588" i="6"/>
  <c r="J4589" i="6"/>
  <c r="J4590" i="6"/>
  <c r="J4591" i="6"/>
  <c r="J4592" i="6"/>
  <c r="J4593" i="6"/>
  <c r="J4594" i="6"/>
  <c r="J4595" i="6"/>
  <c r="J4596" i="6"/>
  <c r="J4597" i="6"/>
  <c r="J4598" i="6"/>
  <c r="J4599" i="6"/>
  <c r="J4600" i="6"/>
  <c r="J4601" i="6"/>
  <c r="J4602" i="6"/>
  <c r="J4603" i="6"/>
  <c r="J4604" i="6"/>
  <c r="J4605" i="6"/>
  <c r="J4606" i="6"/>
  <c r="J4607" i="6"/>
  <c r="J4608" i="6"/>
  <c r="J4609" i="6"/>
  <c r="J4610" i="6"/>
  <c r="J4611" i="6"/>
  <c r="J4612" i="6"/>
  <c r="J4613" i="6"/>
  <c r="J4614" i="6"/>
  <c r="J4615" i="6"/>
  <c r="J4616" i="6"/>
  <c r="J4617" i="6"/>
  <c r="J4618" i="6"/>
  <c r="J4619" i="6"/>
  <c r="J4620" i="6"/>
  <c r="J4621" i="6"/>
  <c r="J4622" i="6"/>
  <c r="J4623" i="6"/>
  <c r="J4624" i="6"/>
  <c r="J4625" i="6"/>
  <c r="J4626" i="6"/>
  <c r="J4627" i="6"/>
  <c r="J4628" i="6"/>
  <c r="J4629" i="6"/>
  <c r="J4630" i="6"/>
  <c r="J4631" i="6"/>
  <c r="J4632" i="6"/>
  <c r="J4633" i="6"/>
  <c r="J4634" i="6"/>
  <c r="J4635" i="6"/>
  <c r="J4636" i="6"/>
  <c r="J4637" i="6"/>
  <c r="J4638" i="6"/>
  <c r="J4639" i="6"/>
  <c r="J4640" i="6"/>
  <c r="J4641" i="6"/>
  <c r="J4642" i="6"/>
  <c r="J4643" i="6"/>
  <c r="J4644" i="6"/>
  <c r="J4645" i="6"/>
  <c r="J4646" i="6"/>
  <c r="J4647" i="6"/>
  <c r="J4648" i="6"/>
  <c r="J4649" i="6"/>
  <c r="J4650" i="6"/>
  <c r="J4651" i="6"/>
  <c r="J4652" i="6"/>
  <c r="J4653" i="6"/>
  <c r="J4654" i="6"/>
  <c r="J4655" i="6"/>
  <c r="J4656" i="6"/>
  <c r="J4657" i="6"/>
  <c r="J4658" i="6"/>
  <c r="J4659" i="6"/>
  <c r="J4660" i="6"/>
  <c r="J4661" i="6"/>
  <c r="J4662" i="6"/>
  <c r="J4663" i="6"/>
  <c r="J4664" i="6"/>
  <c r="J4665" i="6"/>
  <c r="J4666" i="6"/>
  <c r="J4667" i="6"/>
  <c r="J4668" i="6"/>
  <c r="J4669" i="6"/>
  <c r="J4670" i="6"/>
  <c r="J4671" i="6"/>
  <c r="J4672" i="6"/>
  <c r="J4673" i="6"/>
  <c r="J4674" i="6"/>
  <c r="J4675" i="6"/>
  <c r="J4676" i="6"/>
  <c r="J4677" i="6"/>
  <c r="J4678" i="6"/>
  <c r="J4679" i="6"/>
  <c r="J4680" i="6"/>
  <c r="J4681" i="6"/>
  <c r="J4682" i="6"/>
  <c r="J4683" i="6"/>
  <c r="J4684" i="6"/>
  <c r="J4685" i="6"/>
  <c r="J4686" i="6"/>
  <c r="J4687" i="6"/>
  <c r="J4688" i="6"/>
  <c r="J4689" i="6"/>
  <c r="J4690" i="6"/>
  <c r="J4691" i="6"/>
  <c r="J4692" i="6"/>
  <c r="J4693" i="6"/>
  <c r="J4694" i="6"/>
  <c r="J4695" i="6"/>
  <c r="J4696" i="6"/>
  <c r="J4697" i="6"/>
  <c r="J4698" i="6"/>
  <c r="J4699" i="6"/>
  <c r="J4700" i="6"/>
  <c r="J4701" i="6"/>
  <c r="J4702" i="6"/>
  <c r="J4703" i="6"/>
  <c r="J4704" i="6"/>
  <c r="J4705" i="6"/>
  <c r="J4706" i="6"/>
  <c r="J4707" i="6"/>
  <c r="J4708" i="6"/>
  <c r="J4709" i="6"/>
  <c r="J4710" i="6"/>
  <c r="J4711" i="6"/>
  <c r="J4712" i="6"/>
  <c r="J4713" i="6"/>
  <c r="J4714" i="6"/>
  <c r="J4715" i="6"/>
  <c r="J4716" i="6"/>
  <c r="J4717" i="6"/>
  <c r="J4718" i="6"/>
  <c r="J4719" i="6"/>
  <c r="J4720" i="6"/>
  <c r="J4721" i="6"/>
  <c r="J4722" i="6"/>
  <c r="J4723" i="6"/>
  <c r="J4724" i="6"/>
  <c r="J4725" i="6"/>
  <c r="J4726" i="6"/>
  <c r="J4727" i="6"/>
  <c r="J4728" i="6"/>
  <c r="J4729" i="6"/>
  <c r="J4730" i="6"/>
  <c r="J4731" i="6"/>
  <c r="J4732" i="6"/>
  <c r="J4733" i="6"/>
  <c r="J4734" i="6"/>
  <c r="J4735" i="6"/>
  <c r="J4736" i="6"/>
  <c r="J4737" i="6"/>
  <c r="J4738" i="6"/>
  <c r="J4739" i="6"/>
  <c r="J4740" i="6"/>
  <c r="J4741" i="6"/>
  <c r="J4742" i="6"/>
  <c r="J4743" i="6"/>
  <c r="J4744" i="6"/>
  <c r="J4745" i="6"/>
  <c r="J4746" i="6"/>
  <c r="J4747" i="6"/>
  <c r="J4748" i="6"/>
  <c r="J4749" i="6"/>
  <c r="J4750" i="6"/>
  <c r="J4751" i="6"/>
  <c r="J4752" i="6"/>
  <c r="J4753" i="6"/>
  <c r="J4754" i="6"/>
  <c r="J4755" i="6"/>
  <c r="J4756" i="6"/>
  <c r="J4757" i="6"/>
  <c r="J4758" i="6"/>
  <c r="J4759" i="6"/>
  <c r="J4760" i="6"/>
  <c r="J4761" i="6"/>
  <c r="J4762" i="6"/>
  <c r="J4763" i="6"/>
  <c r="J4764" i="6"/>
  <c r="J4765" i="6"/>
  <c r="J4766" i="6"/>
  <c r="J4767" i="6"/>
  <c r="J4768" i="6"/>
  <c r="J4769" i="6"/>
  <c r="J4770" i="6"/>
  <c r="J4771" i="6"/>
  <c r="J4772" i="6"/>
  <c r="J4773" i="6"/>
  <c r="J4774" i="6"/>
  <c r="J4775" i="6"/>
  <c r="J4776" i="6"/>
  <c r="J4777" i="6"/>
  <c r="J4778" i="6"/>
  <c r="J4779" i="6"/>
  <c r="J4780" i="6"/>
  <c r="J4781" i="6"/>
  <c r="J4782" i="6"/>
  <c r="J4783" i="6"/>
  <c r="J4784" i="6"/>
  <c r="J4785" i="6"/>
  <c r="J4786" i="6"/>
  <c r="J4787" i="6"/>
  <c r="J4788" i="6"/>
  <c r="J4789" i="6"/>
  <c r="J4790" i="6"/>
  <c r="J4791" i="6"/>
  <c r="J4792" i="6"/>
  <c r="J4793" i="6"/>
  <c r="J4794" i="6"/>
  <c r="J4795" i="6"/>
  <c r="J4796" i="6"/>
  <c r="J4797" i="6"/>
  <c r="J4798" i="6"/>
  <c r="J4799" i="6"/>
  <c r="J4800" i="6"/>
  <c r="J4801" i="6"/>
  <c r="J4802" i="6"/>
  <c r="J4803" i="6"/>
  <c r="J4804" i="6"/>
  <c r="J4805" i="6"/>
  <c r="J4806" i="6"/>
  <c r="J4807" i="6"/>
  <c r="J4808" i="6"/>
  <c r="J4809" i="6"/>
  <c r="J4810" i="6"/>
  <c r="J4811" i="6"/>
  <c r="J4812" i="6"/>
  <c r="J4813" i="6"/>
  <c r="J4814" i="6"/>
  <c r="J4815" i="6"/>
  <c r="J4816" i="6"/>
  <c r="J4817" i="6"/>
  <c r="J4818" i="6"/>
  <c r="J4819" i="6"/>
  <c r="J4820" i="6"/>
  <c r="J4821" i="6"/>
  <c r="J4822" i="6"/>
  <c r="J4823" i="6"/>
  <c r="J4824" i="6"/>
  <c r="J4825" i="6"/>
  <c r="J4826" i="6"/>
  <c r="J4827" i="6"/>
  <c r="J4828" i="6"/>
  <c r="J4829" i="6"/>
  <c r="J4830" i="6"/>
  <c r="J4831" i="6"/>
  <c r="J4832" i="6"/>
  <c r="J4833" i="6"/>
  <c r="J4834" i="6"/>
  <c r="J4835" i="6"/>
  <c r="J4836" i="6"/>
  <c r="J4837" i="6"/>
  <c r="J4838" i="6"/>
  <c r="J4839" i="6"/>
  <c r="J4840" i="6"/>
  <c r="J4841" i="6"/>
  <c r="J4842" i="6"/>
  <c r="J4843" i="6"/>
  <c r="J4844" i="6"/>
  <c r="J4845" i="6"/>
  <c r="J4846" i="6"/>
  <c r="J4847" i="6"/>
  <c r="J4848" i="6"/>
  <c r="J4849" i="6"/>
  <c r="J4850" i="6"/>
  <c r="J4851" i="6"/>
  <c r="J4852" i="6"/>
  <c r="J4853" i="6"/>
  <c r="J4854" i="6"/>
  <c r="J4855" i="6"/>
  <c r="J4856" i="6"/>
  <c r="J4857" i="6"/>
  <c r="J4858" i="6"/>
  <c r="J4859" i="6"/>
  <c r="J4860" i="6"/>
  <c r="J4861" i="6"/>
  <c r="J4862" i="6"/>
  <c r="J4863" i="6"/>
  <c r="J4864" i="6"/>
  <c r="J4865" i="6"/>
  <c r="J4866" i="6"/>
  <c r="J4867" i="6"/>
  <c r="J4868" i="6"/>
  <c r="J4869" i="6"/>
  <c r="J4870" i="6"/>
  <c r="J4871" i="6"/>
  <c r="J4872" i="6"/>
  <c r="J4873" i="6"/>
  <c r="J4874" i="6"/>
  <c r="J4875" i="6"/>
  <c r="J4876" i="6"/>
  <c r="J4877" i="6"/>
  <c r="J4878" i="6"/>
  <c r="J4879" i="6"/>
  <c r="J4880" i="6"/>
  <c r="J4881" i="6"/>
  <c r="J4882" i="6"/>
  <c r="J4883" i="6"/>
  <c r="J4884" i="6"/>
  <c r="J4885" i="6"/>
  <c r="J4886" i="6"/>
  <c r="J4887" i="6"/>
  <c r="J4888" i="6"/>
  <c r="J4889" i="6"/>
  <c r="J4890" i="6"/>
  <c r="J4891" i="6"/>
  <c r="J4892" i="6"/>
  <c r="J4893" i="6"/>
  <c r="J4894" i="6"/>
  <c r="J4895" i="6"/>
  <c r="J4896" i="6"/>
  <c r="J4897" i="6"/>
  <c r="J4898" i="6"/>
  <c r="J4899" i="6"/>
  <c r="J4900" i="6"/>
  <c r="J4901" i="6"/>
  <c r="J4902" i="6"/>
  <c r="J4903" i="6"/>
  <c r="J4904" i="6"/>
  <c r="J4905" i="6"/>
  <c r="J4906" i="6"/>
  <c r="J4907" i="6"/>
  <c r="J4908" i="6"/>
  <c r="J4909" i="6"/>
  <c r="J4910" i="6"/>
  <c r="J4911" i="6"/>
  <c r="J4912" i="6"/>
  <c r="J4913" i="6"/>
  <c r="J4914" i="6"/>
  <c r="J4915" i="6"/>
  <c r="J4916" i="6"/>
  <c r="J4917" i="6"/>
  <c r="J4918" i="6"/>
  <c r="J4919" i="6"/>
  <c r="J4920" i="6"/>
  <c r="J4921" i="6"/>
  <c r="J4922" i="6"/>
  <c r="J4923" i="6"/>
  <c r="J4924" i="6"/>
  <c r="J4925" i="6"/>
  <c r="J4926" i="6"/>
  <c r="J4927" i="6"/>
  <c r="J4928" i="6"/>
  <c r="J4929" i="6"/>
  <c r="J4930" i="6"/>
  <c r="J4931" i="6"/>
  <c r="J4932" i="6"/>
  <c r="J4933" i="6"/>
  <c r="J4934" i="6"/>
  <c r="J4935" i="6"/>
  <c r="J4936" i="6"/>
  <c r="J4937" i="6"/>
  <c r="J4938" i="6"/>
  <c r="J4939" i="6"/>
  <c r="J4940" i="6"/>
  <c r="J4941" i="6"/>
  <c r="J4942" i="6"/>
  <c r="J4943" i="6"/>
  <c r="J4944" i="6"/>
  <c r="J4945" i="6"/>
  <c r="J4946" i="6"/>
  <c r="J4947" i="6"/>
  <c r="J4948" i="6"/>
  <c r="J4949" i="6"/>
  <c r="J4950" i="6"/>
  <c r="J4951" i="6"/>
  <c r="J4952" i="6"/>
  <c r="J4953" i="6"/>
  <c r="J4954" i="6"/>
  <c r="J4955" i="6"/>
  <c r="J4956" i="6"/>
  <c r="J4957" i="6"/>
  <c r="J4958" i="6"/>
  <c r="J4959" i="6"/>
  <c r="J4960" i="6"/>
  <c r="J4961" i="6"/>
  <c r="J4962" i="6"/>
  <c r="J4963" i="6"/>
  <c r="J4964" i="6"/>
  <c r="J4965" i="6"/>
  <c r="J4966" i="6"/>
  <c r="J4967" i="6"/>
  <c r="J4968" i="6"/>
  <c r="J4969" i="6"/>
  <c r="J4970" i="6"/>
  <c r="J4971" i="6"/>
  <c r="J4972" i="6"/>
  <c r="J4973" i="6"/>
  <c r="J4974" i="6"/>
  <c r="J4975" i="6"/>
  <c r="J4976" i="6"/>
  <c r="J4977" i="6"/>
  <c r="J4978" i="6"/>
  <c r="J4979" i="6"/>
  <c r="J4980" i="6"/>
  <c r="J4981" i="6"/>
  <c r="J4982" i="6"/>
  <c r="J4983" i="6"/>
  <c r="J4984" i="6"/>
  <c r="J4985" i="6"/>
  <c r="J4986" i="6"/>
  <c r="J4987" i="6"/>
  <c r="J4988" i="6"/>
  <c r="J4989" i="6"/>
  <c r="J4990" i="6"/>
  <c r="J4991" i="6"/>
  <c r="J4992" i="6"/>
  <c r="J4993" i="6"/>
  <c r="J4994" i="6"/>
  <c r="J4995" i="6"/>
  <c r="J4996" i="6"/>
  <c r="J4997" i="6"/>
  <c r="J4998" i="6"/>
  <c r="J4999" i="6"/>
  <c r="J5000" i="6"/>
  <c r="J500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I1099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I1121" i="6"/>
  <c r="I1122" i="6"/>
  <c r="I1123" i="6"/>
  <c r="I1124" i="6"/>
  <c r="I1125" i="6"/>
  <c r="I1126" i="6"/>
  <c r="I1127" i="6"/>
  <c r="I1128" i="6"/>
  <c r="I1129" i="6"/>
  <c r="I1130" i="6"/>
  <c r="I1131" i="6"/>
  <c r="I1132" i="6"/>
  <c r="I1133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I1146" i="6"/>
  <c r="I1147" i="6"/>
  <c r="I1148" i="6"/>
  <c r="I1149" i="6"/>
  <c r="I1150" i="6"/>
  <c r="I1151" i="6"/>
  <c r="I1152" i="6"/>
  <c r="I1153" i="6"/>
  <c r="I1154" i="6"/>
  <c r="I1155" i="6"/>
  <c r="I1156" i="6"/>
  <c r="I1157" i="6"/>
  <c r="I1158" i="6"/>
  <c r="I1159" i="6"/>
  <c r="I1160" i="6"/>
  <c r="I1161" i="6"/>
  <c r="I1162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I1238" i="6"/>
  <c r="I1239" i="6"/>
  <c r="I1240" i="6"/>
  <c r="I1241" i="6"/>
  <c r="I1242" i="6"/>
  <c r="I1243" i="6"/>
  <c r="I1244" i="6"/>
  <c r="I1245" i="6"/>
  <c r="I1246" i="6"/>
  <c r="I1247" i="6"/>
  <c r="I1248" i="6"/>
  <c r="I1249" i="6"/>
  <c r="I1250" i="6"/>
  <c r="I1251" i="6"/>
  <c r="I1252" i="6"/>
  <c r="I1253" i="6"/>
  <c r="I1254" i="6"/>
  <c r="I1255" i="6"/>
  <c r="I1256" i="6"/>
  <c r="I1257" i="6"/>
  <c r="I1258" i="6"/>
  <c r="I1259" i="6"/>
  <c r="I1260" i="6"/>
  <c r="I1261" i="6"/>
  <c r="I1262" i="6"/>
  <c r="I1263" i="6"/>
  <c r="I1264" i="6"/>
  <c r="I1265" i="6"/>
  <c r="I1266" i="6"/>
  <c r="I1267" i="6"/>
  <c r="I1268" i="6"/>
  <c r="I1269" i="6"/>
  <c r="I1270" i="6"/>
  <c r="I1271" i="6"/>
  <c r="I1272" i="6"/>
  <c r="I1273" i="6"/>
  <c r="I1274" i="6"/>
  <c r="I1275" i="6"/>
  <c r="I1276" i="6"/>
  <c r="I1277" i="6"/>
  <c r="I1278" i="6"/>
  <c r="I1279" i="6"/>
  <c r="I1280" i="6"/>
  <c r="I1281" i="6"/>
  <c r="I1282" i="6"/>
  <c r="I1283" i="6"/>
  <c r="I1284" i="6"/>
  <c r="I1285" i="6"/>
  <c r="I1286" i="6"/>
  <c r="I1287" i="6"/>
  <c r="I1288" i="6"/>
  <c r="I1289" i="6"/>
  <c r="I1290" i="6"/>
  <c r="I1291" i="6"/>
  <c r="I1292" i="6"/>
  <c r="I1293" i="6"/>
  <c r="I1294" i="6"/>
  <c r="I1295" i="6"/>
  <c r="I1296" i="6"/>
  <c r="I1297" i="6"/>
  <c r="I1298" i="6"/>
  <c r="I1299" i="6"/>
  <c r="I1300" i="6"/>
  <c r="I1301" i="6"/>
  <c r="I1302" i="6"/>
  <c r="I1303" i="6"/>
  <c r="I1304" i="6"/>
  <c r="I1305" i="6"/>
  <c r="I1306" i="6"/>
  <c r="I1307" i="6"/>
  <c r="I1308" i="6"/>
  <c r="I1309" i="6"/>
  <c r="I1310" i="6"/>
  <c r="I1311" i="6"/>
  <c r="I1312" i="6"/>
  <c r="I1313" i="6"/>
  <c r="I1314" i="6"/>
  <c r="I1315" i="6"/>
  <c r="I1316" i="6"/>
  <c r="I1317" i="6"/>
  <c r="I1318" i="6"/>
  <c r="I1319" i="6"/>
  <c r="I1320" i="6"/>
  <c r="I1321" i="6"/>
  <c r="I1322" i="6"/>
  <c r="I1323" i="6"/>
  <c r="I1324" i="6"/>
  <c r="I1325" i="6"/>
  <c r="I1326" i="6"/>
  <c r="I1327" i="6"/>
  <c r="I1328" i="6"/>
  <c r="I1329" i="6"/>
  <c r="I1330" i="6"/>
  <c r="I1331" i="6"/>
  <c r="I1332" i="6"/>
  <c r="I1333" i="6"/>
  <c r="I1334" i="6"/>
  <c r="I1335" i="6"/>
  <c r="I1336" i="6"/>
  <c r="I1337" i="6"/>
  <c r="I1338" i="6"/>
  <c r="I1339" i="6"/>
  <c r="I1340" i="6"/>
  <c r="I1341" i="6"/>
  <c r="I1342" i="6"/>
  <c r="I1343" i="6"/>
  <c r="I1344" i="6"/>
  <c r="I1345" i="6"/>
  <c r="I1346" i="6"/>
  <c r="I1347" i="6"/>
  <c r="I1348" i="6"/>
  <c r="I1349" i="6"/>
  <c r="I1350" i="6"/>
  <c r="I1351" i="6"/>
  <c r="I1352" i="6"/>
  <c r="I1353" i="6"/>
  <c r="I1354" i="6"/>
  <c r="I1355" i="6"/>
  <c r="I1356" i="6"/>
  <c r="I1357" i="6"/>
  <c r="I1358" i="6"/>
  <c r="I1359" i="6"/>
  <c r="I1360" i="6"/>
  <c r="I1361" i="6"/>
  <c r="I1362" i="6"/>
  <c r="I1363" i="6"/>
  <c r="I1364" i="6"/>
  <c r="I1365" i="6"/>
  <c r="I1366" i="6"/>
  <c r="I1367" i="6"/>
  <c r="I1368" i="6"/>
  <c r="I1369" i="6"/>
  <c r="I1370" i="6"/>
  <c r="I1371" i="6"/>
  <c r="I1372" i="6"/>
  <c r="I1373" i="6"/>
  <c r="I1374" i="6"/>
  <c r="I1375" i="6"/>
  <c r="I1376" i="6"/>
  <c r="I1377" i="6"/>
  <c r="I1378" i="6"/>
  <c r="I1379" i="6"/>
  <c r="I1380" i="6"/>
  <c r="I1381" i="6"/>
  <c r="I1382" i="6"/>
  <c r="I1383" i="6"/>
  <c r="I1384" i="6"/>
  <c r="I1385" i="6"/>
  <c r="I1386" i="6"/>
  <c r="I1387" i="6"/>
  <c r="I1388" i="6"/>
  <c r="I1389" i="6"/>
  <c r="I1390" i="6"/>
  <c r="I1391" i="6"/>
  <c r="I1392" i="6"/>
  <c r="I1393" i="6"/>
  <c r="I1394" i="6"/>
  <c r="I1395" i="6"/>
  <c r="I1396" i="6"/>
  <c r="I1397" i="6"/>
  <c r="I1398" i="6"/>
  <c r="I1399" i="6"/>
  <c r="I1400" i="6"/>
  <c r="I1401" i="6"/>
  <c r="I1402" i="6"/>
  <c r="I1403" i="6"/>
  <c r="I1404" i="6"/>
  <c r="I1405" i="6"/>
  <c r="I1406" i="6"/>
  <c r="I1407" i="6"/>
  <c r="I1408" i="6"/>
  <c r="I1409" i="6"/>
  <c r="I1410" i="6"/>
  <c r="I1411" i="6"/>
  <c r="I1412" i="6"/>
  <c r="I1413" i="6"/>
  <c r="I1414" i="6"/>
  <c r="I1415" i="6"/>
  <c r="I1416" i="6"/>
  <c r="I1417" i="6"/>
  <c r="I1418" i="6"/>
  <c r="I1419" i="6"/>
  <c r="I1420" i="6"/>
  <c r="I1421" i="6"/>
  <c r="I1422" i="6"/>
  <c r="I1423" i="6"/>
  <c r="I1424" i="6"/>
  <c r="I1425" i="6"/>
  <c r="I1426" i="6"/>
  <c r="I1427" i="6"/>
  <c r="I1428" i="6"/>
  <c r="I1429" i="6"/>
  <c r="I1430" i="6"/>
  <c r="I1431" i="6"/>
  <c r="I1432" i="6"/>
  <c r="I1433" i="6"/>
  <c r="I1434" i="6"/>
  <c r="I1435" i="6"/>
  <c r="I1436" i="6"/>
  <c r="I1437" i="6"/>
  <c r="I1438" i="6"/>
  <c r="I1439" i="6"/>
  <c r="I1440" i="6"/>
  <c r="I1441" i="6"/>
  <c r="I1442" i="6"/>
  <c r="I1443" i="6"/>
  <c r="I1444" i="6"/>
  <c r="I1445" i="6"/>
  <c r="I1446" i="6"/>
  <c r="I1447" i="6"/>
  <c r="I1448" i="6"/>
  <c r="I1449" i="6"/>
  <c r="I1450" i="6"/>
  <c r="I1451" i="6"/>
  <c r="I1452" i="6"/>
  <c r="I1453" i="6"/>
  <c r="I1454" i="6"/>
  <c r="I1455" i="6"/>
  <c r="I1456" i="6"/>
  <c r="I1457" i="6"/>
  <c r="I1458" i="6"/>
  <c r="I1459" i="6"/>
  <c r="I1460" i="6"/>
  <c r="I1461" i="6"/>
  <c r="I1462" i="6"/>
  <c r="I1463" i="6"/>
  <c r="I1464" i="6"/>
  <c r="I1465" i="6"/>
  <c r="I1466" i="6"/>
  <c r="I1467" i="6"/>
  <c r="I1468" i="6"/>
  <c r="I1469" i="6"/>
  <c r="I1470" i="6"/>
  <c r="I1471" i="6"/>
  <c r="I1472" i="6"/>
  <c r="I1473" i="6"/>
  <c r="I1474" i="6"/>
  <c r="I1475" i="6"/>
  <c r="I1476" i="6"/>
  <c r="I1477" i="6"/>
  <c r="I1478" i="6"/>
  <c r="I1479" i="6"/>
  <c r="I1480" i="6"/>
  <c r="I1481" i="6"/>
  <c r="I1482" i="6"/>
  <c r="I1483" i="6"/>
  <c r="I1484" i="6"/>
  <c r="I1485" i="6"/>
  <c r="I1486" i="6"/>
  <c r="I1487" i="6"/>
  <c r="I1488" i="6"/>
  <c r="I1489" i="6"/>
  <c r="I1490" i="6"/>
  <c r="I1491" i="6"/>
  <c r="I1492" i="6"/>
  <c r="I1493" i="6"/>
  <c r="I1494" i="6"/>
  <c r="I1495" i="6"/>
  <c r="I1496" i="6"/>
  <c r="I1497" i="6"/>
  <c r="I1498" i="6"/>
  <c r="I1499" i="6"/>
  <c r="I1500" i="6"/>
  <c r="I1501" i="6"/>
  <c r="I1502" i="6"/>
  <c r="I1503" i="6"/>
  <c r="I1504" i="6"/>
  <c r="I1505" i="6"/>
  <c r="I1506" i="6"/>
  <c r="I1507" i="6"/>
  <c r="I1508" i="6"/>
  <c r="I1509" i="6"/>
  <c r="I1510" i="6"/>
  <c r="I1511" i="6"/>
  <c r="I1512" i="6"/>
  <c r="I1513" i="6"/>
  <c r="I1514" i="6"/>
  <c r="I1515" i="6"/>
  <c r="I1516" i="6"/>
  <c r="I1517" i="6"/>
  <c r="I1518" i="6"/>
  <c r="I1519" i="6"/>
  <c r="I1520" i="6"/>
  <c r="I1521" i="6"/>
  <c r="I1522" i="6"/>
  <c r="I1523" i="6"/>
  <c r="I1524" i="6"/>
  <c r="I1525" i="6"/>
  <c r="I1526" i="6"/>
  <c r="I1527" i="6"/>
  <c r="I1528" i="6"/>
  <c r="I1529" i="6"/>
  <c r="I1530" i="6"/>
  <c r="I1531" i="6"/>
  <c r="I1532" i="6"/>
  <c r="I1533" i="6"/>
  <c r="I1534" i="6"/>
  <c r="I1535" i="6"/>
  <c r="I1536" i="6"/>
  <c r="I1537" i="6"/>
  <c r="I1538" i="6"/>
  <c r="I1539" i="6"/>
  <c r="I1540" i="6"/>
  <c r="I1541" i="6"/>
  <c r="I1542" i="6"/>
  <c r="I1543" i="6"/>
  <c r="I1544" i="6"/>
  <c r="I1545" i="6"/>
  <c r="I1546" i="6"/>
  <c r="I1547" i="6"/>
  <c r="I1548" i="6"/>
  <c r="I1549" i="6"/>
  <c r="I1550" i="6"/>
  <c r="I1551" i="6"/>
  <c r="I1552" i="6"/>
  <c r="I1553" i="6"/>
  <c r="I1554" i="6"/>
  <c r="I1555" i="6"/>
  <c r="I1556" i="6"/>
  <c r="I1557" i="6"/>
  <c r="I1558" i="6"/>
  <c r="I1559" i="6"/>
  <c r="I1560" i="6"/>
  <c r="I1561" i="6"/>
  <c r="I1562" i="6"/>
  <c r="I1563" i="6"/>
  <c r="I1564" i="6"/>
  <c r="I1565" i="6"/>
  <c r="I1566" i="6"/>
  <c r="I1567" i="6"/>
  <c r="I1568" i="6"/>
  <c r="I1569" i="6"/>
  <c r="I1570" i="6"/>
  <c r="I1571" i="6"/>
  <c r="I1572" i="6"/>
  <c r="I1573" i="6"/>
  <c r="I1574" i="6"/>
  <c r="I1575" i="6"/>
  <c r="I1576" i="6"/>
  <c r="I1577" i="6"/>
  <c r="I1578" i="6"/>
  <c r="I1579" i="6"/>
  <c r="I1580" i="6"/>
  <c r="I1581" i="6"/>
  <c r="I1582" i="6"/>
  <c r="I1583" i="6"/>
  <c r="I1584" i="6"/>
  <c r="I1585" i="6"/>
  <c r="I1586" i="6"/>
  <c r="I1587" i="6"/>
  <c r="I1588" i="6"/>
  <c r="I1589" i="6"/>
  <c r="I1590" i="6"/>
  <c r="I1591" i="6"/>
  <c r="I1592" i="6"/>
  <c r="I1593" i="6"/>
  <c r="I1594" i="6"/>
  <c r="I1595" i="6"/>
  <c r="I1596" i="6"/>
  <c r="I1597" i="6"/>
  <c r="I1598" i="6"/>
  <c r="I1599" i="6"/>
  <c r="I1600" i="6"/>
  <c r="I1601" i="6"/>
  <c r="I1602" i="6"/>
  <c r="I1603" i="6"/>
  <c r="I1604" i="6"/>
  <c r="I1605" i="6"/>
  <c r="I1606" i="6"/>
  <c r="I1607" i="6"/>
  <c r="I1608" i="6"/>
  <c r="I1609" i="6"/>
  <c r="I1610" i="6"/>
  <c r="I1611" i="6"/>
  <c r="I1612" i="6"/>
  <c r="I1613" i="6"/>
  <c r="I1614" i="6"/>
  <c r="I1615" i="6"/>
  <c r="I1616" i="6"/>
  <c r="I1617" i="6"/>
  <c r="I1618" i="6"/>
  <c r="I1619" i="6"/>
  <c r="I1620" i="6"/>
  <c r="I1621" i="6"/>
  <c r="I1622" i="6"/>
  <c r="I1623" i="6"/>
  <c r="I1624" i="6"/>
  <c r="I1625" i="6"/>
  <c r="I1626" i="6"/>
  <c r="I1627" i="6"/>
  <c r="I1628" i="6"/>
  <c r="I1629" i="6"/>
  <c r="I1630" i="6"/>
  <c r="I1631" i="6"/>
  <c r="I1632" i="6"/>
  <c r="I1633" i="6"/>
  <c r="I1634" i="6"/>
  <c r="I1635" i="6"/>
  <c r="I1636" i="6"/>
  <c r="I1637" i="6"/>
  <c r="I1638" i="6"/>
  <c r="I1639" i="6"/>
  <c r="I1640" i="6"/>
  <c r="I1641" i="6"/>
  <c r="I1642" i="6"/>
  <c r="I1643" i="6"/>
  <c r="I1644" i="6"/>
  <c r="I1645" i="6"/>
  <c r="I1646" i="6"/>
  <c r="I1647" i="6"/>
  <c r="I1648" i="6"/>
  <c r="I1649" i="6"/>
  <c r="I1650" i="6"/>
  <c r="I1651" i="6"/>
  <c r="I1652" i="6"/>
  <c r="I1653" i="6"/>
  <c r="I1654" i="6"/>
  <c r="I1655" i="6"/>
  <c r="I1656" i="6"/>
  <c r="I1657" i="6"/>
  <c r="I1658" i="6"/>
  <c r="I1659" i="6"/>
  <c r="I1660" i="6"/>
  <c r="I1661" i="6"/>
  <c r="I1662" i="6"/>
  <c r="I1663" i="6"/>
  <c r="I1664" i="6"/>
  <c r="I1665" i="6"/>
  <c r="I1666" i="6"/>
  <c r="I1667" i="6"/>
  <c r="I1668" i="6"/>
  <c r="I1669" i="6"/>
  <c r="I1670" i="6"/>
  <c r="I1671" i="6"/>
  <c r="I1672" i="6"/>
  <c r="I1673" i="6"/>
  <c r="I1674" i="6"/>
  <c r="I1675" i="6"/>
  <c r="I1676" i="6"/>
  <c r="I1677" i="6"/>
  <c r="I1678" i="6"/>
  <c r="I1679" i="6"/>
  <c r="I1680" i="6"/>
  <c r="I1681" i="6"/>
  <c r="I1682" i="6"/>
  <c r="I1683" i="6"/>
  <c r="I1684" i="6"/>
  <c r="I1685" i="6"/>
  <c r="I1686" i="6"/>
  <c r="I1687" i="6"/>
  <c r="I1688" i="6"/>
  <c r="I1689" i="6"/>
  <c r="I1690" i="6"/>
  <c r="I1691" i="6"/>
  <c r="I1692" i="6"/>
  <c r="I1693" i="6"/>
  <c r="I1694" i="6"/>
  <c r="I1695" i="6"/>
  <c r="I1696" i="6"/>
  <c r="I1697" i="6"/>
  <c r="I1698" i="6"/>
  <c r="I1699" i="6"/>
  <c r="I1700" i="6"/>
  <c r="I1701" i="6"/>
  <c r="I1702" i="6"/>
  <c r="I1703" i="6"/>
  <c r="I1704" i="6"/>
  <c r="I1705" i="6"/>
  <c r="I1706" i="6"/>
  <c r="I1707" i="6"/>
  <c r="I1708" i="6"/>
  <c r="I1709" i="6"/>
  <c r="I1710" i="6"/>
  <c r="I1711" i="6"/>
  <c r="I1712" i="6"/>
  <c r="I1713" i="6"/>
  <c r="I1714" i="6"/>
  <c r="I1715" i="6"/>
  <c r="I1716" i="6"/>
  <c r="I1717" i="6"/>
  <c r="I1718" i="6"/>
  <c r="I1719" i="6"/>
  <c r="I1720" i="6"/>
  <c r="I1721" i="6"/>
  <c r="I1722" i="6"/>
  <c r="I1723" i="6"/>
  <c r="I1724" i="6"/>
  <c r="I1725" i="6"/>
  <c r="I1726" i="6"/>
  <c r="I1727" i="6"/>
  <c r="I1728" i="6"/>
  <c r="I1729" i="6"/>
  <c r="I1730" i="6"/>
  <c r="I1731" i="6"/>
  <c r="I1732" i="6"/>
  <c r="I1733" i="6"/>
  <c r="I1734" i="6"/>
  <c r="I1735" i="6"/>
  <c r="I1736" i="6"/>
  <c r="I1737" i="6"/>
  <c r="I1738" i="6"/>
  <c r="I1739" i="6"/>
  <c r="I1740" i="6"/>
  <c r="I1741" i="6"/>
  <c r="I1742" i="6"/>
  <c r="I1743" i="6"/>
  <c r="I1744" i="6"/>
  <c r="I1745" i="6"/>
  <c r="I1746" i="6"/>
  <c r="I1747" i="6"/>
  <c r="I1748" i="6"/>
  <c r="I1749" i="6"/>
  <c r="I1750" i="6"/>
  <c r="I1751" i="6"/>
  <c r="I1752" i="6"/>
  <c r="I1753" i="6"/>
  <c r="I1754" i="6"/>
  <c r="I1755" i="6"/>
  <c r="I1756" i="6"/>
  <c r="I1757" i="6"/>
  <c r="I1758" i="6"/>
  <c r="I1759" i="6"/>
  <c r="I1760" i="6"/>
  <c r="I1761" i="6"/>
  <c r="I1762" i="6"/>
  <c r="I1763" i="6"/>
  <c r="I1764" i="6"/>
  <c r="I1765" i="6"/>
  <c r="I1766" i="6"/>
  <c r="I1767" i="6"/>
  <c r="I1768" i="6"/>
  <c r="I1769" i="6"/>
  <c r="I1770" i="6"/>
  <c r="I1771" i="6"/>
  <c r="I1772" i="6"/>
  <c r="I1773" i="6"/>
  <c r="I1774" i="6"/>
  <c r="I1775" i="6"/>
  <c r="I1776" i="6"/>
  <c r="I1777" i="6"/>
  <c r="I1778" i="6"/>
  <c r="I1779" i="6"/>
  <c r="I1780" i="6"/>
  <c r="I1781" i="6"/>
  <c r="I1782" i="6"/>
  <c r="I1783" i="6"/>
  <c r="I1784" i="6"/>
  <c r="I1785" i="6"/>
  <c r="I1786" i="6"/>
  <c r="I1787" i="6"/>
  <c r="I1788" i="6"/>
  <c r="I1789" i="6"/>
  <c r="I1790" i="6"/>
  <c r="I1791" i="6"/>
  <c r="I1792" i="6"/>
  <c r="I1793" i="6"/>
  <c r="I1794" i="6"/>
  <c r="I1795" i="6"/>
  <c r="I1796" i="6"/>
  <c r="I1797" i="6"/>
  <c r="I1798" i="6"/>
  <c r="I1799" i="6"/>
  <c r="I1800" i="6"/>
  <c r="I1801" i="6"/>
  <c r="I1802" i="6"/>
  <c r="I1803" i="6"/>
  <c r="I1804" i="6"/>
  <c r="I1805" i="6"/>
  <c r="I1806" i="6"/>
  <c r="I1807" i="6"/>
  <c r="I1808" i="6"/>
  <c r="I1809" i="6"/>
  <c r="I1810" i="6"/>
  <c r="I1811" i="6"/>
  <c r="I1812" i="6"/>
  <c r="I1813" i="6"/>
  <c r="I1814" i="6"/>
  <c r="I1815" i="6"/>
  <c r="I1816" i="6"/>
  <c r="I1817" i="6"/>
  <c r="I1818" i="6"/>
  <c r="I1819" i="6"/>
  <c r="I1820" i="6"/>
  <c r="I1821" i="6"/>
  <c r="I1822" i="6"/>
  <c r="I1823" i="6"/>
  <c r="I1824" i="6"/>
  <c r="I1825" i="6"/>
  <c r="I1826" i="6"/>
  <c r="I1827" i="6"/>
  <c r="I1828" i="6"/>
  <c r="I1829" i="6"/>
  <c r="I1830" i="6"/>
  <c r="I1831" i="6"/>
  <c r="I1832" i="6"/>
  <c r="I1833" i="6"/>
  <c r="I1834" i="6"/>
  <c r="I1835" i="6"/>
  <c r="I1836" i="6"/>
  <c r="I1837" i="6"/>
  <c r="I1838" i="6"/>
  <c r="I1839" i="6"/>
  <c r="I1840" i="6"/>
  <c r="I1841" i="6"/>
  <c r="I1842" i="6"/>
  <c r="I1843" i="6"/>
  <c r="I1844" i="6"/>
  <c r="I1845" i="6"/>
  <c r="I1846" i="6"/>
  <c r="I1847" i="6"/>
  <c r="I1848" i="6"/>
  <c r="I1849" i="6"/>
  <c r="I1850" i="6"/>
  <c r="I1851" i="6"/>
  <c r="I1852" i="6"/>
  <c r="I1853" i="6"/>
  <c r="I1854" i="6"/>
  <c r="I1855" i="6"/>
  <c r="I1856" i="6"/>
  <c r="I1857" i="6"/>
  <c r="I1858" i="6"/>
  <c r="I1859" i="6"/>
  <c r="I1860" i="6"/>
  <c r="I1861" i="6"/>
  <c r="I1862" i="6"/>
  <c r="I1863" i="6"/>
  <c r="I1864" i="6"/>
  <c r="I1865" i="6"/>
  <c r="I1866" i="6"/>
  <c r="I1867" i="6"/>
  <c r="I1868" i="6"/>
  <c r="I1869" i="6"/>
  <c r="I1870" i="6"/>
  <c r="I1871" i="6"/>
  <c r="I1872" i="6"/>
  <c r="I1873" i="6"/>
  <c r="I1874" i="6"/>
  <c r="I1875" i="6"/>
  <c r="I1876" i="6"/>
  <c r="I1877" i="6"/>
  <c r="I1878" i="6"/>
  <c r="I1879" i="6"/>
  <c r="I1880" i="6"/>
  <c r="I1881" i="6"/>
  <c r="I1882" i="6"/>
  <c r="I1883" i="6"/>
  <c r="I1884" i="6"/>
  <c r="I1885" i="6"/>
  <c r="I1886" i="6"/>
  <c r="I1887" i="6"/>
  <c r="I1888" i="6"/>
  <c r="I1889" i="6"/>
  <c r="I1890" i="6"/>
  <c r="I1891" i="6"/>
  <c r="I1892" i="6"/>
  <c r="I1893" i="6"/>
  <c r="I1894" i="6"/>
  <c r="I1895" i="6"/>
  <c r="I1896" i="6"/>
  <c r="I1897" i="6"/>
  <c r="I1898" i="6"/>
  <c r="I1899" i="6"/>
  <c r="I1900" i="6"/>
  <c r="I1901" i="6"/>
  <c r="I1902" i="6"/>
  <c r="I1903" i="6"/>
  <c r="I1904" i="6"/>
  <c r="I1905" i="6"/>
  <c r="I1906" i="6"/>
  <c r="I1907" i="6"/>
  <c r="I1908" i="6"/>
  <c r="I1909" i="6"/>
  <c r="I1910" i="6"/>
  <c r="I1911" i="6"/>
  <c r="I1912" i="6"/>
  <c r="I1913" i="6"/>
  <c r="I1914" i="6"/>
  <c r="I1915" i="6"/>
  <c r="I1916" i="6"/>
  <c r="I1917" i="6"/>
  <c r="I1918" i="6"/>
  <c r="I1919" i="6"/>
  <c r="I1920" i="6"/>
  <c r="I1921" i="6"/>
  <c r="I1922" i="6"/>
  <c r="I1923" i="6"/>
  <c r="I1924" i="6"/>
  <c r="I1925" i="6"/>
  <c r="I1926" i="6"/>
  <c r="I1927" i="6"/>
  <c r="I1928" i="6"/>
  <c r="I1929" i="6"/>
  <c r="I1930" i="6"/>
  <c r="I1931" i="6"/>
  <c r="I1932" i="6"/>
  <c r="I1933" i="6"/>
  <c r="I1934" i="6"/>
  <c r="I1935" i="6"/>
  <c r="I1936" i="6"/>
  <c r="I1937" i="6"/>
  <c r="I1938" i="6"/>
  <c r="I1939" i="6"/>
  <c r="I1940" i="6"/>
  <c r="I1941" i="6"/>
  <c r="I1942" i="6"/>
  <c r="I1943" i="6"/>
  <c r="I1944" i="6"/>
  <c r="I1945" i="6"/>
  <c r="I1946" i="6"/>
  <c r="I1947" i="6"/>
  <c r="I1948" i="6"/>
  <c r="I1949" i="6"/>
  <c r="I1950" i="6"/>
  <c r="I1951" i="6"/>
  <c r="I1952" i="6"/>
  <c r="I1953" i="6"/>
  <c r="I1954" i="6"/>
  <c r="I1955" i="6"/>
  <c r="I1956" i="6"/>
  <c r="I1957" i="6"/>
  <c r="I1958" i="6"/>
  <c r="I1959" i="6"/>
  <c r="I1960" i="6"/>
  <c r="I1961" i="6"/>
  <c r="I1962" i="6"/>
  <c r="I1963" i="6"/>
  <c r="I1964" i="6"/>
  <c r="I1965" i="6"/>
  <c r="I1966" i="6"/>
  <c r="I1967" i="6"/>
  <c r="I1968" i="6"/>
  <c r="I1969" i="6"/>
  <c r="I1970" i="6"/>
  <c r="I1971" i="6"/>
  <c r="I1972" i="6"/>
  <c r="I1973" i="6"/>
  <c r="I1974" i="6"/>
  <c r="I1975" i="6"/>
  <c r="I1976" i="6"/>
  <c r="I1977" i="6"/>
  <c r="I1978" i="6"/>
  <c r="I1979" i="6"/>
  <c r="I1980" i="6"/>
  <c r="I1981" i="6"/>
  <c r="I1982" i="6"/>
  <c r="I1983" i="6"/>
  <c r="I1984" i="6"/>
  <c r="I1985" i="6"/>
  <c r="I1986" i="6"/>
  <c r="I1987" i="6"/>
  <c r="I1988" i="6"/>
  <c r="I1989" i="6"/>
  <c r="I1990" i="6"/>
  <c r="I1991" i="6"/>
  <c r="I1992" i="6"/>
  <c r="I1993" i="6"/>
  <c r="I1994" i="6"/>
  <c r="I1995" i="6"/>
  <c r="I1996" i="6"/>
  <c r="I1997" i="6"/>
  <c r="I1998" i="6"/>
  <c r="I1999" i="6"/>
  <c r="I2000" i="6"/>
  <c r="I2001" i="6"/>
  <c r="I2002" i="6"/>
  <c r="I2003" i="6"/>
  <c r="I2004" i="6"/>
  <c r="I2005" i="6"/>
  <c r="I2006" i="6"/>
  <c r="I2007" i="6"/>
  <c r="I2008" i="6"/>
  <c r="I2009" i="6"/>
  <c r="I2010" i="6"/>
  <c r="I2011" i="6"/>
  <c r="I2012" i="6"/>
  <c r="I2013" i="6"/>
  <c r="I2014" i="6"/>
  <c r="I2015" i="6"/>
  <c r="I2016" i="6"/>
  <c r="I2017" i="6"/>
  <c r="I2018" i="6"/>
  <c r="I2019" i="6"/>
  <c r="I2020" i="6"/>
  <c r="I2021" i="6"/>
  <c r="I2022" i="6"/>
  <c r="I2023" i="6"/>
  <c r="I2024" i="6"/>
  <c r="I2025" i="6"/>
  <c r="I2026" i="6"/>
  <c r="I2027" i="6"/>
  <c r="I2028" i="6"/>
  <c r="I2029" i="6"/>
  <c r="I2030" i="6"/>
  <c r="I2031" i="6"/>
  <c r="I2032" i="6"/>
  <c r="I2033" i="6"/>
  <c r="I2034" i="6"/>
  <c r="I2035" i="6"/>
  <c r="I2036" i="6"/>
  <c r="I2037" i="6"/>
  <c r="I2038" i="6"/>
  <c r="I2039" i="6"/>
  <c r="I2040" i="6"/>
  <c r="I2041" i="6"/>
  <c r="I2042" i="6"/>
  <c r="I2043" i="6"/>
  <c r="I2044" i="6"/>
  <c r="I2045" i="6"/>
  <c r="I2046" i="6"/>
  <c r="I2047" i="6"/>
  <c r="I2048" i="6"/>
  <c r="I2049" i="6"/>
  <c r="I2050" i="6"/>
  <c r="I2051" i="6"/>
  <c r="I2052" i="6"/>
  <c r="I2053" i="6"/>
  <c r="I2054" i="6"/>
  <c r="I2055" i="6"/>
  <c r="I2056" i="6"/>
  <c r="I2057" i="6"/>
  <c r="I2058" i="6"/>
  <c r="I2059" i="6"/>
  <c r="I2060" i="6"/>
  <c r="I2061" i="6"/>
  <c r="I2062" i="6"/>
  <c r="I2063" i="6"/>
  <c r="I2064" i="6"/>
  <c r="I2065" i="6"/>
  <c r="I2066" i="6"/>
  <c r="I2067" i="6"/>
  <c r="I2068" i="6"/>
  <c r="I2069" i="6"/>
  <c r="I2070" i="6"/>
  <c r="I2071" i="6"/>
  <c r="I2072" i="6"/>
  <c r="I2073" i="6"/>
  <c r="I2074" i="6"/>
  <c r="I2075" i="6"/>
  <c r="I2076" i="6"/>
  <c r="I2077" i="6"/>
  <c r="I2078" i="6"/>
  <c r="I2079" i="6"/>
  <c r="I2080" i="6"/>
  <c r="I2081" i="6"/>
  <c r="I2082" i="6"/>
  <c r="I2083" i="6"/>
  <c r="I2084" i="6"/>
  <c r="I2085" i="6"/>
  <c r="I2086" i="6"/>
  <c r="I2087" i="6"/>
  <c r="I2088" i="6"/>
  <c r="I2089" i="6"/>
  <c r="I2090" i="6"/>
  <c r="I2091" i="6"/>
  <c r="I2092" i="6"/>
  <c r="I2093" i="6"/>
  <c r="I2094" i="6"/>
  <c r="I2095" i="6"/>
  <c r="I2096" i="6"/>
  <c r="I2097" i="6"/>
  <c r="I2098" i="6"/>
  <c r="I2099" i="6"/>
  <c r="I2100" i="6"/>
  <c r="I2101" i="6"/>
  <c r="I2102" i="6"/>
  <c r="I2103" i="6"/>
  <c r="I2104" i="6"/>
  <c r="I2105" i="6"/>
  <c r="I2106" i="6"/>
  <c r="I2107" i="6"/>
  <c r="I2108" i="6"/>
  <c r="I2109" i="6"/>
  <c r="I2110" i="6"/>
  <c r="I2111" i="6"/>
  <c r="I2112" i="6"/>
  <c r="I2113" i="6"/>
  <c r="I2114" i="6"/>
  <c r="I2115" i="6"/>
  <c r="I2116" i="6"/>
  <c r="I2117" i="6"/>
  <c r="I2118" i="6"/>
  <c r="I2119" i="6"/>
  <c r="I2120" i="6"/>
  <c r="I2121" i="6"/>
  <c r="I2122" i="6"/>
  <c r="I2123" i="6"/>
  <c r="I2124" i="6"/>
  <c r="I2125" i="6"/>
  <c r="I2126" i="6"/>
  <c r="I2127" i="6"/>
  <c r="I2128" i="6"/>
  <c r="I2129" i="6"/>
  <c r="I2130" i="6"/>
  <c r="I2131" i="6"/>
  <c r="I2132" i="6"/>
  <c r="I2133" i="6"/>
  <c r="I2134" i="6"/>
  <c r="I2135" i="6"/>
  <c r="I2136" i="6"/>
  <c r="I2137" i="6"/>
  <c r="I2138" i="6"/>
  <c r="I2139" i="6"/>
  <c r="I2140" i="6"/>
  <c r="I2141" i="6"/>
  <c r="I2142" i="6"/>
  <c r="I2143" i="6"/>
  <c r="I2144" i="6"/>
  <c r="I2145" i="6"/>
  <c r="I2146" i="6"/>
  <c r="I2147" i="6"/>
  <c r="I2148" i="6"/>
  <c r="I2149" i="6"/>
  <c r="I2150" i="6"/>
  <c r="I2151" i="6"/>
  <c r="I2152" i="6"/>
  <c r="I2153" i="6"/>
  <c r="I2154" i="6"/>
  <c r="I2155" i="6"/>
  <c r="I2156" i="6"/>
  <c r="I2157" i="6"/>
  <c r="I2158" i="6"/>
  <c r="I2159" i="6"/>
  <c r="I2160" i="6"/>
  <c r="I2161" i="6"/>
  <c r="I2162" i="6"/>
  <c r="I2163" i="6"/>
  <c r="I2164" i="6"/>
  <c r="I2165" i="6"/>
  <c r="I2166" i="6"/>
  <c r="I2167" i="6"/>
  <c r="I2168" i="6"/>
  <c r="I2169" i="6"/>
  <c r="I2170" i="6"/>
  <c r="I2171" i="6"/>
  <c r="I2172" i="6"/>
  <c r="I2173" i="6"/>
  <c r="I2174" i="6"/>
  <c r="I2175" i="6"/>
  <c r="I2176" i="6"/>
  <c r="I2177" i="6"/>
  <c r="I2178" i="6"/>
  <c r="I2179" i="6"/>
  <c r="I2180" i="6"/>
  <c r="I2181" i="6"/>
  <c r="I2182" i="6"/>
  <c r="I2183" i="6"/>
  <c r="I2184" i="6"/>
  <c r="I2185" i="6"/>
  <c r="I2186" i="6"/>
  <c r="I2187" i="6"/>
  <c r="I2188" i="6"/>
  <c r="I2189" i="6"/>
  <c r="I2190" i="6"/>
  <c r="I2191" i="6"/>
  <c r="I2192" i="6"/>
  <c r="I2193" i="6"/>
  <c r="I2194" i="6"/>
  <c r="I2195" i="6"/>
  <c r="I2196" i="6"/>
  <c r="I2197" i="6"/>
  <c r="I2198" i="6"/>
  <c r="I2199" i="6"/>
  <c r="I2200" i="6"/>
  <c r="I2201" i="6"/>
  <c r="I2202" i="6"/>
  <c r="I2203" i="6"/>
  <c r="I2204" i="6"/>
  <c r="I2205" i="6"/>
  <c r="I2206" i="6"/>
  <c r="I2207" i="6"/>
  <c r="I2208" i="6"/>
  <c r="I2209" i="6"/>
  <c r="I2210" i="6"/>
  <c r="I2211" i="6"/>
  <c r="I2212" i="6"/>
  <c r="I2213" i="6"/>
  <c r="I2214" i="6"/>
  <c r="I2215" i="6"/>
  <c r="I2216" i="6"/>
  <c r="I2217" i="6"/>
  <c r="I2218" i="6"/>
  <c r="I2219" i="6"/>
  <c r="I2220" i="6"/>
  <c r="I2221" i="6"/>
  <c r="I2222" i="6"/>
  <c r="I2223" i="6"/>
  <c r="I2224" i="6"/>
  <c r="I2225" i="6"/>
  <c r="I2226" i="6"/>
  <c r="I2227" i="6"/>
  <c r="I2228" i="6"/>
  <c r="I2229" i="6"/>
  <c r="I2230" i="6"/>
  <c r="I2231" i="6"/>
  <c r="I2232" i="6"/>
  <c r="I2233" i="6"/>
  <c r="I2234" i="6"/>
  <c r="I2235" i="6"/>
  <c r="I2236" i="6"/>
  <c r="I2237" i="6"/>
  <c r="I2238" i="6"/>
  <c r="I2239" i="6"/>
  <c r="I2240" i="6"/>
  <c r="I2241" i="6"/>
  <c r="I2242" i="6"/>
  <c r="I2243" i="6"/>
  <c r="I2244" i="6"/>
  <c r="I2245" i="6"/>
  <c r="I2246" i="6"/>
  <c r="I2247" i="6"/>
  <c r="I2248" i="6"/>
  <c r="I2249" i="6"/>
  <c r="I2250" i="6"/>
  <c r="I2251" i="6"/>
  <c r="I2252" i="6"/>
  <c r="I2253" i="6"/>
  <c r="I2254" i="6"/>
  <c r="I2255" i="6"/>
  <c r="I2256" i="6"/>
  <c r="I2257" i="6"/>
  <c r="I2258" i="6"/>
  <c r="I2259" i="6"/>
  <c r="I2260" i="6"/>
  <c r="I2261" i="6"/>
  <c r="I2262" i="6"/>
  <c r="I2263" i="6"/>
  <c r="I2264" i="6"/>
  <c r="I2265" i="6"/>
  <c r="I2266" i="6"/>
  <c r="I2267" i="6"/>
  <c r="I2268" i="6"/>
  <c r="I2269" i="6"/>
  <c r="I2270" i="6"/>
  <c r="I2271" i="6"/>
  <c r="I2272" i="6"/>
  <c r="I2273" i="6"/>
  <c r="I2274" i="6"/>
  <c r="I2275" i="6"/>
  <c r="I2276" i="6"/>
  <c r="I2277" i="6"/>
  <c r="I2278" i="6"/>
  <c r="I2279" i="6"/>
  <c r="I2280" i="6"/>
  <c r="I2281" i="6"/>
  <c r="I2282" i="6"/>
  <c r="I2283" i="6"/>
  <c r="I2284" i="6"/>
  <c r="I2285" i="6"/>
  <c r="I2286" i="6"/>
  <c r="I2287" i="6"/>
  <c r="I2288" i="6"/>
  <c r="I2289" i="6"/>
  <c r="I2290" i="6"/>
  <c r="I2291" i="6"/>
  <c r="I2292" i="6"/>
  <c r="I2293" i="6"/>
  <c r="I2294" i="6"/>
  <c r="I2295" i="6"/>
  <c r="I2296" i="6"/>
  <c r="I2297" i="6"/>
  <c r="I2298" i="6"/>
  <c r="I2299" i="6"/>
  <c r="I2300" i="6"/>
  <c r="I2301" i="6"/>
  <c r="I2302" i="6"/>
  <c r="I2303" i="6"/>
  <c r="I2304" i="6"/>
  <c r="I2305" i="6"/>
  <c r="I2306" i="6"/>
  <c r="I2307" i="6"/>
  <c r="I2308" i="6"/>
  <c r="I2309" i="6"/>
  <c r="I2310" i="6"/>
  <c r="I2311" i="6"/>
  <c r="I2312" i="6"/>
  <c r="I2313" i="6"/>
  <c r="I2314" i="6"/>
  <c r="I2315" i="6"/>
  <c r="I2316" i="6"/>
  <c r="I2317" i="6"/>
  <c r="I2318" i="6"/>
  <c r="I2319" i="6"/>
  <c r="I2320" i="6"/>
  <c r="I2321" i="6"/>
  <c r="I2322" i="6"/>
  <c r="I2323" i="6"/>
  <c r="I2324" i="6"/>
  <c r="I2325" i="6"/>
  <c r="I2326" i="6"/>
  <c r="I2327" i="6"/>
  <c r="I2328" i="6"/>
  <c r="I2329" i="6"/>
  <c r="I2330" i="6"/>
  <c r="I2331" i="6"/>
  <c r="I2332" i="6"/>
  <c r="I2333" i="6"/>
  <c r="I2334" i="6"/>
  <c r="I2335" i="6"/>
  <c r="I2336" i="6"/>
  <c r="I2337" i="6"/>
  <c r="I2338" i="6"/>
  <c r="I2339" i="6"/>
  <c r="I2340" i="6"/>
  <c r="I2341" i="6"/>
  <c r="I2342" i="6"/>
  <c r="I2343" i="6"/>
  <c r="I2344" i="6"/>
  <c r="I2345" i="6"/>
  <c r="I2346" i="6"/>
  <c r="I2347" i="6"/>
  <c r="I2348" i="6"/>
  <c r="I2349" i="6"/>
  <c r="I2350" i="6"/>
  <c r="I2351" i="6"/>
  <c r="I2352" i="6"/>
  <c r="I2353" i="6"/>
  <c r="I2354" i="6"/>
  <c r="I2355" i="6"/>
  <c r="I2356" i="6"/>
  <c r="I2357" i="6"/>
  <c r="I2358" i="6"/>
  <c r="I2359" i="6"/>
  <c r="I2360" i="6"/>
  <c r="I2361" i="6"/>
  <c r="I2362" i="6"/>
  <c r="I2363" i="6"/>
  <c r="I2364" i="6"/>
  <c r="I2365" i="6"/>
  <c r="I2366" i="6"/>
  <c r="I2367" i="6"/>
  <c r="I2368" i="6"/>
  <c r="I2369" i="6"/>
  <c r="I2370" i="6"/>
  <c r="I2371" i="6"/>
  <c r="I2372" i="6"/>
  <c r="I2373" i="6"/>
  <c r="I2374" i="6"/>
  <c r="I2375" i="6"/>
  <c r="I2376" i="6"/>
  <c r="I2377" i="6"/>
  <c r="I2378" i="6"/>
  <c r="I2379" i="6"/>
  <c r="I2380" i="6"/>
  <c r="I2381" i="6"/>
  <c r="I2382" i="6"/>
  <c r="I2383" i="6"/>
  <c r="I2384" i="6"/>
  <c r="I2385" i="6"/>
  <c r="I2386" i="6"/>
  <c r="I2387" i="6"/>
  <c r="I2388" i="6"/>
  <c r="I2389" i="6"/>
  <c r="I2390" i="6"/>
  <c r="I2391" i="6"/>
  <c r="I2392" i="6"/>
  <c r="I2393" i="6"/>
  <c r="I2394" i="6"/>
  <c r="I2395" i="6"/>
  <c r="I2396" i="6"/>
  <c r="I2397" i="6"/>
  <c r="I2398" i="6"/>
  <c r="I2399" i="6"/>
  <c r="I2400" i="6"/>
  <c r="I2401" i="6"/>
  <c r="I2402" i="6"/>
  <c r="I2403" i="6"/>
  <c r="I2404" i="6"/>
  <c r="I2405" i="6"/>
  <c r="I2406" i="6"/>
  <c r="I2407" i="6"/>
  <c r="I2408" i="6"/>
  <c r="I2409" i="6"/>
  <c r="I2410" i="6"/>
  <c r="I2411" i="6"/>
  <c r="I2412" i="6"/>
  <c r="I2413" i="6"/>
  <c r="I2414" i="6"/>
  <c r="I2415" i="6"/>
  <c r="I2416" i="6"/>
  <c r="I2417" i="6"/>
  <c r="I2418" i="6"/>
  <c r="I2419" i="6"/>
  <c r="I2420" i="6"/>
  <c r="I2421" i="6"/>
  <c r="I2422" i="6"/>
  <c r="I2423" i="6"/>
  <c r="I2424" i="6"/>
  <c r="I2425" i="6"/>
  <c r="I2426" i="6"/>
  <c r="I2427" i="6"/>
  <c r="I2428" i="6"/>
  <c r="I2429" i="6"/>
  <c r="I2430" i="6"/>
  <c r="I2431" i="6"/>
  <c r="I2432" i="6"/>
  <c r="I2433" i="6"/>
  <c r="I2434" i="6"/>
  <c r="I2435" i="6"/>
  <c r="I2436" i="6"/>
  <c r="I2437" i="6"/>
  <c r="I2438" i="6"/>
  <c r="I2439" i="6"/>
  <c r="I2440" i="6"/>
  <c r="I2441" i="6"/>
  <c r="I2442" i="6"/>
  <c r="I2443" i="6"/>
  <c r="I2444" i="6"/>
  <c r="I2445" i="6"/>
  <c r="I2446" i="6"/>
  <c r="I2447" i="6"/>
  <c r="I2448" i="6"/>
  <c r="I2449" i="6"/>
  <c r="I2450" i="6"/>
  <c r="I2451" i="6"/>
  <c r="I2452" i="6"/>
  <c r="I2453" i="6"/>
  <c r="I2454" i="6"/>
  <c r="I2455" i="6"/>
  <c r="I2456" i="6"/>
  <c r="I2457" i="6"/>
  <c r="I2458" i="6"/>
  <c r="I2459" i="6"/>
  <c r="I2460" i="6"/>
  <c r="I2461" i="6"/>
  <c r="I2462" i="6"/>
  <c r="I2463" i="6"/>
  <c r="I2464" i="6"/>
  <c r="I2465" i="6"/>
  <c r="I2466" i="6"/>
  <c r="I2467" i="6"/>
  <c r="I2468" i="6"/>
  <c r="I2469" i="6"/>
  <c r="I2470" i="6"/>
  <c r="I2471" i="6"/>
  <c r="I2472" i="6"/>
  <c r="I2473" i="6"/>
  <c r="I2474" i="6"/>
  <c r="I2475" i="6"/>
  <c r="I2476" i="6"/>
  <c r="I2477" i="6"/>
  <c r="I2478" i="6"/>
  <c r="I2479" i="6"/>
  <c r="I2480" i="6"/>
  <c r="I2481" i="6"/>
  <c r="I2482" i="6"/>
  <c r="I2483" i="6"/>
  <c r="I2484" i="6"/>
  <c r="I2485" i="6"/>
  <c r="I2486" i="6"/>
  <c r="I2487" i="6"/>
  <c r="I2488" i="6"/>
  <c r="I2489" i="6"/>
  <c r="I2490" i="6"/>
  <c r="I2491" i="6"/>
  <c r="I2492" i="6"/>
  <c r="I2493" i="6"/>
  <c r="I2494" i="6"/>
  <c r="I2495" i="6"/>
  <c r="I2496" i="6"/>
  <c r="I2497" i="6"/>
  <c r="I2498" i="6"/>
  <c r="I2499" i="6"/>
  <c r="I2500" i="6"/>
  <c r="I2501" i="6"/>
  <c r="I2502" i="6"/>
  <c r="I2503" i="6"/>
  <c r="I2504" i="6"/>
  <c r="I2505" i="6"/>
  <c r="I2506" i="6"/>
  <c r="I2507" i="6"/>
  <c r="I2508" i="6"/>
  <c r="I2509" i="6"/>
  <c r="I2510" i="6"/>
  <c r="I2511" i="6"/>
  <c r="I2512" i="6"/>
  <c r="I2513" i="6"/>
  <c r="I2514" i="6"/>
  <c r="I2515" i="6"/>
  <c r="I2516" i="6"/>
  <c r="I2517" i="6"/>
  <c r="I2518" i="6"/>
  <c r="I2519" i="6"/>
  <c r="I2520" i="6"/>
  <c r="I2521" i="6"/>
  <c r="I2522" i="6"/>
  <c r="I2523" i="6"/>
  <c r="I2524" i="6"/>
  <c r="I2525" i="6"/>
  <c r="I2526" i="6"/>
  <c r="I2527" i="6"/>
  <c r="I2528" i="6"/>
  <c r="I2529" i="6"/>
  <c r="I2530" i="6"/>
  <c r="I2531" i="6"/>
  <c r="I2532" i="6"/>
  <c r="I2533" i="6"/>
  <c r="I2534" i="6"/>
  <c r="I2535" i="6"/>
  <c r="I2536" i="6"/>
  <c r="I2537" i="6"/>
  <c r="I2538" i="6"/>
  <c r="I2539" i="6"/>
  <c r="I2540" i="6"/>
  <c r="I2541" i="6"/>
  <c r="I2542" i="6"/>
  <c r="I2543" i="6"/>
  <c r="I2544" i="6"/>
  <c r="I2545" i="6"/>
  <c r="I2546" i="6"/>
  <c r="I2547" i="6"/>
  <c r="I2548" i="6"/>
  <c r="I2549" i="6"/>
  <c r="I2550" i="6"/>
  <c r="I2551" i="6"/>
  <c r="I2552" i="6"/>
  <c r="I2553" i="6"/>
  <c r="I2554" i="6"/>
  <c r="I2555" i="6"/>
  <c r="I2556" i="6"/>
  <c r="I2557" i="6"/>
  <c r="I2558" i="6"/>
  <c r="I2559" i="6"/>
  <c r="I2560" i="6"/>
  <c r="I2561" i="6"/>
  <c r="I2562" i="6"/>
  <c r="I2563" i="6"/>
  <c r="I2564" i="6"/>
  <c r="I2565" i="6"/>
  <c r="I2566" i="6"/>
  <c r="I2567" i="6"/>
  <c r="I2568" i="6"/>
  <c r="I2569" i="6"/>
  <c r="I2570" i="6"/>
  <c r="I2571" i="6"/>
  <c r="I2572" i="6"/>
  <c r="I2573" i="6"/>
  <c r="I2574" i="6"/>
  <c r="I2575" i="6"/>
  <c r="I2576" i="6"/>
  <c r="I2577" i="6"/>
  <c r="I2578" i="6"/>
  <c r="I2579" i="6"/>
  <c r="I2580" i="6"/>
  <c r="I2581" i="6"/>
  <c r="I2582" i="6"/>
  <c r="I2583" i="6"/>
  <c r="I2584" i="6"/>
  <c r="I2585" i="6"/>
  <c r="I2586" i="6"/>
  <c r="I2587" i="6"/>
  <c r="I2588" i="6"/>
  <c r="I2589" i="6"/>
  <c r="I2590" i="6"/>
  <c r="I2591" i="6"/>
  <c r="I2592" i="6"/>
  <c r="I2593" i="6"/>
  <c r="I2594" i="6"/>
  <c r="I2595" i="6"/>
  <c r="I2596" i="6"/>
  <c r="I2597" i="6"/>
  <c r="I2598" i="6"/>
  <c r="I2599" i="6"/>
  <c r="I2600" i="6"/>
  <c r="I2601" i="6"/>
  <c r="I2602" i="6"/>
  <c r="I2603" i="6"/>
  <c r="I2604" i="6"/>
  <c r="I2605" i="6"/>
  <c r="I2606" i="6"/>
  <c r="I2607" i="6"/>
  <c r="I2608" i="6"/>
  <c r="I2609" i="6"/>
  <c r="I2610" i="6"/>
  <c r="I2611" i="6"/>
  <c r="I2612" i="6"/>
  <c r="I2613" i="6"/>
  <c r="I2614" i="6"/>
  <c r="I2615" i="6"/>
  <c r="I2616" i="6"/>
  <c r="I2617" i="6"/>
  <c r="I2618" i="6"/>
  <c r="I2619" i="6"/>
  <c r="I2620" i="6"/>
  <c r="I2621" i="6"/>
  <c r="I2622" i="6"/>
  <c r="I2623" i="6"/>
  <c r="I2624" i="6"/>
  <c r="I2625" i="6"/>
  <c r="I2626" i="6"/>
  <c r="I2627" i="6"/>
  <c r="I2628" i="6"/>
  <c r="I2629" i="6"/>
  <c r="I2630" i="6"/>
  <c r="I2631" i="6"/>
  <c r="I2632" i="6"/>
  <c r="I2633" i="6"/>
  <c r="I2634" i="6"/>
  <c r="I2635" i="6"/>
  <c r="I2636" i="6"/>
  <c r="I2637" i="6"/>
  <c r="I2638" i="6"/>
  <c r="I2639" i="6"/>
  <c r="I2640" i="6"/>
  <c r="I2641" i="6"/>
  <c r="I2642" i="6"/>
  <c r="I2643" i="6"/>
  <c r="I2644" i="6"/>
  <c r="I2645" i="6"/>
  <c r="I2646" i="6"/>
  <c r="I2647" i="6"/>
  <c r="I2648" i="6"/>
  <c r="I2649" i="6"/>
  <c r="I2650" i="6"/>
  <c r="I2651" i="6"/>
  <c r="I2652" i="6"/>
  <c r="I2653" i="6"/>
  <c r="I2654" i="6"/>
  <c r="I2655" i="6"/>
  <c r="I2656" i="6"/>
  <c r="I2657" i="6"/>
  <c r="I2658" i="6"/>
  <c r="I2659" i="6"/>
  <c r="I2660" i="6"/>
  <c r="I2661" i="6"/>
  <c r="I2662" i="6"/>
  <c r="I2663" i="6"/>
  <c r="I2664" i="6"/>
  <c r="I2665" i="6"/>
  <c r="I2666" i="6"/>
  <c r="I2667" i="6"/>
  <c r="I2668" i="6"/>
  <c r="I2669" i="6"/>
  <c r="I2670" i="6"/>
  <c r="I2671" i="6"/>
  <c r="I2672" i="6"/>
  <c r="I2673" i="6"/>
  <c r="I2674" i="6"/>
  <c r="I2675" i="6"/>
  <c r="I2676" i="6"/>
  <c r="I2677" i="6"/>
  <c r="I2678" i="6"/>
  <c r="I2679" i="6"/>
  <c r="I2680" i="6"/>
  <c r="I2681" i="6"/>
  <c r="I2682" i="6"/>
  <c r="I2683" i="6"/>
  <c r="I2684" i="6"/>
  <c r="I2685" i="6"/>
  <c r="I2686" i="6"/>
  <c r="I2687" i="6"/>
  <c r="I2688" i="6"/>
  <c r="I2689" i="6"/>
  <c r="I2690" i="6"/>
  <c r="I2691" i="6"/>
  <c r="I2692" i="6"/>
  <c r="I2693" i="6"/>
  <c r="I2694" i="6"/>
  <c r="I2695" i="6"/>
  <c r="I2696" i="6"/>
  <c r="I2697" i="6"/>
  <c r="I2698" i="6"/>
  <c r="I2699" i="6"/>
  <c r="I2700" i="6"/>
  <c r="I2701" i="6"/>
  <c r="I2702" i="6"/>
  <c r="I2703" i="6"/>
  <c r="I2704" i="6"/>
  <c r="I2705" i="6"/>
  <c r="I2706" i="6"/>
  <c r="I2707" i="6"/>
  <c r="I2708" i="6"/>
  <c r="I2709" i="6"/>
  <c r="I2710" i="6"/>
  <c r="I2711" i="6"/>
  <c r="I2712" i="6"/>
  <c r="I2713" i="6"/>
  <c r="I2714" i="6"/>
  <c r="I2715" i="6"/>
  <c r="I2716" i="6"/>
  <c r="I2717" i="6"/>
  <c r="I2718" i="6"/>
  <c r="I2719" i="6"/>
  <c r="I2720" i="6"/>
  <c r="I2721" i="6"/>
  <c r="I2722" i="6"/>
  <c r="I2723" i="6"/>
  <c r="I2724" i="6"/>
  <c r="I2725" i="6"/>
  <c r="I2726" i="6"/>
  <c r="I2727" i="6"/>
  <c r="I2728" i="6"/>
  <c r="I2729" i="6"/>
  <c r="I2730" i="6"/>
  <c r="I2731" i="6"/>
  <c r="I2732" i="6"/>
  <c r="I2733" i="6"/>
  <c r="I2734" i="6"/>
  <c r="I2735" i="6"/>
  <c r="I2736" i="6"/>
  <c r="I2737" i="6"/>
  <c r="I2738" i="6"/>
  <c r="I2739" i="6"/>
  <c r="I2740" i="6"/>
  <c r="I2741" i="6"/>
  <c r="I2742" i="6"/>
  <c r="I2743" i="6"/>
  <c r="I2744" i="6"/>
  <c r="I2745" i="6"/>
  <c r="I2746" i="6"/>
  <c r="I2747" i="6"/>
  <c r="I2748" i="6"/>
  <c r="I2749" i="6"/>
  <c r="I2750" i="6"/>
  <c r="I2751" i="6"/>
  <c r="I2752" i="6"/>
  <c r="I2753" i="6"/>
  <c r="I2754" i="6"/>
  <c r="I2755" i="6"/>
  <c r="I2756" i="6"/>
  <c r="I2757" i="6"/>
  <c r="I2758" i="6"/>
  <c r="I2759" i="6"/>
  <c r="I2760" i="6"/>
  <c r="I2761" i="6"/>
  <c r="I2762" i="6"/>
  <c r="I2763" i="6"/>
  <c r="I2764" i="6"/>
  <c r="I2765" i="6"/>
  <c r="I2766" i="6"/>
  <c r="I2767" i="6"/>
  <c r="I2768" i="6"/>
  <c r="I2769" i="6"/>
  <c r="I2770" i="6"/>
  <c r="I2771" i="6"/>
  <c r="I2772" i="6"/>
  <c r="I2773" i="6"/>
  <c r="I2774" i="6"/>
  <c r="I2775" i="6"/>
  <c r="I2776" i="6"/>
  <c r="I2777" i="6"/>
  <c r="I2778" i="6"/>
  <c r="I2779" i="6"/>
  <c r="I2780" i="6"/>
  <c r="I2781" i="6"/>
  <c r="I2782" i="6"/>
  <c r="I2783" i="6"/>
  <c r="I2784" i="6"/>
  <c r="I2785" i="6"/>
  <c r="I2786" i="6"/>
  <c r="I2787" i="6"/>
  <c r="I2788" i="6"/>
  <c r="I2789" i="6"/>
  <c r="I2790" i="6"/>
  <c r="I2791" i="6"/>
  <c r="I2792" i="6"/>
  <c r="I2793" i="6"/>
  <c r="I2794" i="6"/>
  <c r="I2795" i="6"/>
  <c r="I2796" i="6"/>
  <c r="I2797" i="6"/>
  <c r="I2798" i="6"/>
  <c r="I2799" i="6"/>
  <c r="I2800" i="6"/>
  <c r="I2801" i="6"/>
  <c r="I2802" i="6"/>
  <c r="I2803" i="6"/>
  <c r="I2804" i="6"/>
  <c r="I2805" i="6"/>
  <c r="I2806" i="6"/>
  <c r="I2807" i="6"/>
  <c r="I2808" i="6"/>
  <c r="I2809" i="6"/>
  <c r="I2810" i="6"/>
  <c r="I2811" i="6"/>
  <c r="I2812" i="6"/>
  <c r="I2813" i="6"/>
  <c r="I2814" i="6"/>
  <c r="I2815" i="6"/>
  <c r="I2816" i="6"/>
  <c r="I2817" i="6"/>
  <c r="I2818" i="6"/>
  <c r="I2819" i="6"/>
  <c r="I2820" i="6"/>
  <c r="I2821" i="6"/>
  <c r="I2822" i="6"/>
  <c r="I2823" i="6"/>
  <c r="I2824" i="6"/>
  <c r="I2825" i="6"/>
  <c r="I2826" i="6"/>
  <c r="I2827" i="6"/>
  <c r="I2828" i="6"/>
  <c r="I2829" i="6"/>
  <c r="I2830" i="6"/>
  <c r="I2831" i="6"/>
  <c r="I2832" i="6"/>
  <c r="I2833" i="6"/>
  <c r="I2834" i="6"/>
  <c r="I2835" i="6"/>
  <c r="I2836" i="6"/>
  <c r="I2837" i="6"/>
  <c r="I2838" i="6"/>
  <c r="I2839" i="6"/>
  <c r="I2840" i="6"/>
  <c r="I2841" i="6"/>
  <c r="I2842" i="6"/>
  <c r="I2843" i="6"/>
  <c r="I2844" i="6"/>
  <c r="I2845" i="6"/>
  <c r="I2846" i="6"/>
  <c r="I2847" i="6"/>
  <c r="I2848" i="6"/>
  <c r="I2849" i="6"/>
  <c r="I2850" i="6"/>
  <c r="I2851" i="6"/>
  <c r="I2852" i="6"/>
  <c r="I2853" i="6"/>
  <c r="I2854" i="6"/>
  <c r="I2855" i="6"/>
  <c r="I2856" i="6"/>
  <c r="I2857" i="6"/>
  <c r="I2858" i="6"/>
  <c r="I2859" i="6"/>
  <c r="I2860" i="6"/>
  <c r="I2861" i="6"/>
  <c r="I2862" i="6"/>
  <c r="I2863" i="6"/>
  <c r="I2864" i="6"/>
  <c r="I2865" i="6"/>
  <c r="I2866" i="6"/>
  <c r="I2867" i="6"/>
  <c r="I2868" i="6"/>
  <c r="I2869" i="6"/>
  <c r="I2870" i="6"/>
  <c r="I2871" i="6"/>
  <c r="I2872" i="6"/>
  <c r="I2873" i="6"/>
  <c r="I2874" i="6"/>
  <c r="I2875" i="6"/>
  <c r="I2876" i="6"/>
  <c r="I2877" i="6"/>
  <c r="I2878" i="6"/>
  <c r="I2879" i="6"/>
  <c r="I2880" i="6"/>
  <c r="I2881" i="6"/>
  <c r="I2882" i="6"/>
  <c r="I2883" i="6"/>
  <c r="I2884" i="6"/>
  <c r="I2885" i="6"/>
  <c r="I2886" i="6"/>
  <c r="I2887" i="6"/>
  <c r="I2888" i="6"/>
  <c r="I2889" i="6"/>
  <c r="I2890" i="6"/>
  <c r="I2891" i="6"/>
  <c r="I2892" i="6"/>
  <c r="I2893" i="6"/>
  <c r="I2894" i="6"/>
  <c r="I2895" i="6"/>
  <c r="I2896" i="6"/>
  <c r="I2897" i="6"/>
  <c r="I2898" i="6"/>
  <c r="I2899" i="6"/>
  <c r="I2900" i="6"/>
  <c r="I2901" i="6"/>
  <c r="I2902" i="6"/>
  <c r="I2903" i="6"/>
  <c r="I2904" i="6"/>
  <c r="I2905" i="6"/>
  <c r="I2906" i="6"/>
  <c r="I2907" i="6"/>
  <c r="I2908" i="6"/>
  <c r="I2909" i="6"/>
  <c r="I2910" i="6"/>
  <c r="I2911" i="6"/>
  <c r="I2912" i="6"/>
  <c r="I2913" i="6"/>
  <c r="I2914" i="6"/>
  <c r="I2915" i="6"/>
  <c r="I2916" i="6"/>
  <c r="I2917" i="6"/>
  <c r="I2918" i="6"/>
  <c r="I2919" i="6"/>
  <c r="I2920" i="6"/>
  <c r="I2921" i="6"/>
  <c r="I2922" i="6"/>
  <c r="I2923" i="6"/>
  <c r="I2924" i="6"/>
  <c r="I2925" i="6"/>
  <c r="I2926" i="6"/>
  <c r="I2927" i="6"/>
  <c r="I2928" i="6"/>
  <c r="I2929" i="6"/>
  <c r="I2930" i="6"/>
  <c r="I2931" i="6"/>
  <c r="I2932" i="6"/>
  <c r="I2933" i="6"/>
  <c r="I2934" i="6"/>
  <c r="I2935" i="6"/>
  <c r="I2936" i="6"/>
  <c r="I2937" i="6"/>
  <c r="I2938" i="6"/>
  <c r="I2939" i="6"/>
  <c r="I2940" i="6"/>
  <c r="I2941" i="6"/>
  <c r="I2942" i="6"/>
  <c r="I2943" i="6"/>
  <c r="I2944" i="6"/>
  <c r="I2945" i="6"/>
  <c r="I2946" i="6"/>
  <c r="I2947" i="6"/>
  <c r="I2948" i="6"/>
  <c r="I2949" i="6"/>
  <c r="I2950" i="6"/>
  <c r="I2951" i="6"/>
  <c r="I2952" i="6"/>
  <c r="I2953" i="6"/>
  <c r="I2954" i="6"/>
  <c r="I2955" i="6"/>
  <c r="I2956" i="6"/>
  <c r="I2957" i="6"/>
  <c r="I2958" i="6"/>
  <c r="I2959" i="6"/>
  <c r="I2960" i="6"/>
  <c r="I2961" i="6"/>
  <c r="I2962" i="6"/>
  <c r="I2963" i="6"/>
  <c r="I2964" i="6"/>
  <c r="I2965" i="6"/>
  <c r="I2966" i="6"/>
  <c r="I2967" i="6"/>
  <c r="I2968" i="6"/>
  <c r="I2969" i="6"/>
  <c r="I2970" i="6"/>
  <c r="I2971" i="6"/>
  <c r="I2972" i="6"/>
  <c r="I2973" i="6"/>
  <c r="I2974" i="6"/>
  <c r="I2975" i="6"/>
  <c r="I2976" i="6"/>
  <c r="I2977" i="6"/>
  <c r="I2978" i="6"/>
  <c r="I2979" i="6"/>
  <c r="I2980" i="6"/>
  <c r="I2981" i="6"/>
  <c r="I2982" i="6"/>
  <c r="I2983" i="6"/>
  <c r="I2984" i="6"/>
  <c r="I2985" i="6"/>
  <c r="I2986" i="6"/>
  <c r="I2987" i="6"/>
  <c r="I2988" i="6"/>
  <c r="I2989" i="6"/>
  <c r="I2990" i="6"/>
  <c r="I2991" i="6"/>
  <c r="I2992" i="6"/>
  <c r="I2993" i="6"/>
  <c r="I2994" i="6"/>
  <c r="I2995" i="6"/>
  <c r="I2996" i="6"/>
  <c r="I2997" i="6"/>
  <c r="I2998" i="6"/>
  <c r="I2999" i="6"/>
  <c r="I3000" i="6"/>
  <c r="I3001" i="6"/>
  <c r="I3002" i="6"/>
  <c r="I3003" i="6"/>
  <c r="I3004" i="6"/>
  <c r="I3005" i="6"/>
  <c r="I3006" i="6"/>
  <c r="I3007" i="6"/>
  <c r="I3008" i="6"/>
  <c r="I3009" i="6"/>
  <c r="I3010" i="6"/>
  <c r="I3011" i="6"/>
  <c r="I3012" i="6"/>
  <c r="I3013" i="6"/>
  <c r="I3014" i="6"/>
  <c r="I3015" i="6"/>
  <c r="I3016" i="6"/>
  <c r="I3017" i="6"/>
  <c r="I3018" i="6"/>
  <c r="I3019" i="6"/>
  <c r="I3020" i="6"/>
  <c r="I3021" i="6"/>
  <c r="I3022" i="6"/>
  <c r="I3023" i="6"/>
  <c r="I3024" i="6"/>
  <c r="I3025" i="6"/>
  <c r="I3026" i="6"/>
  <c r="I3027" i="6"/>
  <c r="I3028" i="6"/>
  <c r="I3029" i="6"/>
  <c r="I3030" i="6"/>
  <c r="I3031" i="6"/>
  <c r="I3032" i="6"/>
  <c r="I3033" i="6"/>
  <c r="I3034" i="6"/>
  <c r="I3035" i="6"/>
  <c r="I3036" i="6"/>
  <c r="I3037" i="6"/>
  <c r="I3038" i="6"/>
  <c r="I3039" i="6"/>
  <c r="I3040" i="6"/>
  <c r="I3041" i="6"/>
  <c r="I3042" i="6"/>
  <c r="I3043" i="6"/>
  <c r="I3044" i="6"/>
  <c r="I3045" i="6"/>
  <c r="I3046" i="6"/>
  <c r="I3047" i="6"/>
  <c r="I3048" i="6"/>
  <c r="I3049" i="6"/>
  <c r="I3050" i="6"/>
  <c r="I3051" i="6"/>
  <c r="I3052" i="6"/>
  <c r="I3053" i="6"/>
  <c r="I3054" i="6"/>
  <c r="I3055" i="6"/>
  <c r="I3056" i="6"/>
  <c r="I3057" i="6"/>
  <c r="I3058" i="6"/>
  <c r="I3059" i="6"/>
  <c r="I3060" i="6"/>
  <c r="I3061" i="6"/>
  <c r="I3062" i="6"/>
  <c r="I3063" i="6"/>
  <c r="I3064" i="6"/>
  <c r="I3065" i="6"/>
  <c r="I3066" i="6"/>
  <c r="I3067" i="6"/>
  <c r="I3068" i="6"/>
  <c r="I3069" i="6"/>
  <c r="I3070" i="6"/>
  <c r="I3071" i="6"/>
  <c r="I3072" i="6"/>
  <c r="I3073" i="6"/>
  <c r="I3074" i="6"/>
  <c r="I3075" i="6"/>
  <c r="I3076" i="6"/>
  <c r="I3077" i="6"/>
  <c r="I3078" i="6"/>
  <c r="I3079" i="6"/>
  <c r="I3080" i="6"/>
  <c r="I3081" i="6"/>
  <c r="I3082" i="6"/>
  <c r="I3083" i="6"/>
  <c r="I3084" i="6"/>
  <c r="I3085" i="6"/>
  <c r="I3086" i="6"/>
  <c r="I3087" i="6"/>
  <c r="I3088" i="6"/>
  <c r="I3089" i="6"/>
  <c r="I3090" i="6"/>
  <c r="I3091" i="6"/>
  <c r="I3092" i="6"/>
  <c r="I3093" i="6"/>
  <c r="I3094" i="6"/>
  <c r="I3095" i="6"/>
  <c r="I3096" i="6"/>
  <c r="I3097" i="6"/>
  <c r="I3098" i="6"/>
  <c r="I3099" i="6"/>
  <c r="I3100" i="6"/>
  <c r="I3101" i="6"/>
  <c r="I3102" i="6"/>
  <c r="I3103" i="6"/>
  <c r="I3104" i="6"/>
  <c r="I3105" i="6"/>
  <c r="I3106" i="6"/>
  <c r="I3107" i="6"/>
  <c r="I3108" i="6"/>
  <c r="I3109" i="6"/>
  <c r="I3110" i="6"/>
  <c r="I3111" i="6"/>
  <c r="I3112" i="6"/>
  <c r="I3113" i="6"/>
  <c r="I3114" i="6"/>
  <c r="I3115" i="6"/>
  <c r="I3116" i="6"/>
  <c r="I3117" i="6"/>
  <c r="I3118" i="6"/>
  <c r="I3119" i="6"/>
  <c r="I3120" i="6"/>
  <c r="I3121" i="6"/>
  <c r="I3122" i="6"/>
  <c r="I3123" i="6"/>
  <c r="I3124" i="6"/>
  <c r="I3125" i="6"/>
  <c r="I3126" i="6"/>
  <c r="I3127" i="6"/>
  <c r="I3128" i="6"/>
  <c r="I3129" i="6"/>
  <c r="I3130" i="6"/>
  <c r="I3131" i="6"/>
  <c r="I3132" i="6"/>
  <c r="I3133" i="6"/>
  <c r="I3134" i="6"/>
  <c r="I3135" i="6"/>
  <c r="I3136" i="6"/>
  <c r="I3137" i="6"/>
  <c r="I3138" i="6"/>
  <c r="I3139" i="6"/>
  <c r="I3140" i="6"/>
  <c r="I3141" i="6"/>
  <c r="I3142" i="6"/>
  <c r="I3143" i="6"/>
  <c r="I3144" i="6"/>
  <c r="I3145" i="6"/>
  <c r="I3146" i="6"/>
  <c r="I3147" i="6"/>
  <c r="I3148" i="6"/>
  <c r="I3149" i="6"/>
  <c r="I3150" i="6"/>
  <c r="I3151" i="6"/>
  <c r="I3152" i="6"/>
  <c r="I3153" i="6"/>
  <c r="I3154" i="6"/>
  <c r="I3155" i="6"/>
  <c r="I3156" i="6"/>
  <c r="I3157" i="6"/>
  <c r="I3158" i="6"/>
  <c r="I3159" i="6"/>
  <c r="I3160" i="6"/>
  <c r="I3161" i="6"/>
  <c r="I3162" i="6"/>
  <c r="I3163" i="6"/>
  <c r="I3164" i="6"/>
  <c r="I3165" i="6"/>
  <c r="I3166" i="6"/>
  <c r="I3167" i="6"/>
  <c r="I3168" i="6"/>
  <c r="I3169" i="6"/>
  <c r="I3170" i="6"/>
  <c r="I3171" i="6"/>
  <c r="I3172" i="6"/>
  <c r="I3173" i="6"/>
  <c r="I3174" i="6"/>
  <c r="I3175" i="6"/>
  <c r="I3176" i="6"/>
  <c r="I3177" i="6"/>
  <c r="I3178" i="6"/>
  <c r="I3179" i="6"/>
  <c r="I3180" i="6"/>
  <c r="I3181" i="6"/>
  <c r="I3182" i="6"/>
  <c r="I3183" i="6"/>
  <c r="I3184" i="6"/>
  <c r="I3185" i="6"/>
  <c r="I3186" i="6"/>
  <c r="I3187" i="6"/>
  <c r="I3188" i="6"/>
  <c r="I3189" i="6"/>
  <c r="I3190" i="6"/>
  <c r="I3191" i="6"/>
  <c r="I3192" i="6"/>
  <c r="I3193" i="6"/>
  <c r="I3194" i="6"/>
  <c r="I3195" i="6"/>
  <c r="I3196" i="6"/>
  <c r="I3197" i="6"/>
  <c r="I3198" i="6"/>
  <c r="I3199" i="6"/>
  <c r="I3200" i="6"/>
  <c r="I3201" i="6"/>
  <c r="I3202" i="6"/>
  <c r="I3203" i="6"/>
  <c r="I3204" i="6"/>
  <c r="I3205" i="6"/>
  <c r="I3206" i="6"/>
  <c r="I3207" i="6"/>
  <c r="I3208" i="6"/>
  <c r="I3209" i="6"/>
  <c r="I3210" i="6"/>
  <c r="I3211" i="6"/>
  <c r="I3212" i="6"/>
  <c r="I3213" i="6"/>
  <c r="I3214" i="6"/>
  <c r="I3215" i="6"/>
  <c r="I3216" i="6"/>
  <c r="I3217" i="6"/>
  <c r="I3218" i="6"/>
  <c r="I3219" i="6"/>
  <c r="I3220" i="6"/>
  <c r="I3221" i="6"/>
  <c r="I3222" i="6"/>
  <c r="I3223" i="6"/>
  <c r="I3224" i="6"/>
  <c r="I3225" i="6"/>
  <c r="I3226" i="6"/>
  <c r="I3227" i="6"/>
  <c r="I3228" i="6"/>
  <c r="I3229" i="6"/>
  <c r="I3230" i="6"/>
  <c r="I3231" i="6"/>
  <c r="I3232" i="6"/>
  <c r="I3233" i="6"/>
  <c r="I3234" i="6"/>
  <c r="I3235" i="6"/>
  <c r="I3236" i="6"/>
  <c r="I3237" i="6"/>
  <c r="I3238" i="6"/>
  <c r="I3239" i="6"/>
  <c r="I3240" i="6"/>
  <c r="I3241" i="6"/>
  <c r="I3242" i="6"/>
  <c r="I3243" i="6"/>
  <c r="I3244" i="6"/>
  <c r="I3245" i="6"/>
  <c r="I3246" i="6"/>
  <c r="I3247" i="6"/>
  <c r="I3248" i="6"/>
  <c r="I3249" i="6"/>
  <c r="I3250" i="6"/>
  <c r="I3251" i="6"/>
  <c r="I3252" i="6"/>
  <c r="I3253" i="6"/>
  <c r="I3254" i="6"/>
  <c r="I3255" i="6"/>
  <c r="I3256" i="6"/>
  <c r="I3257" i="6"/>
  <c r="I3258" i="6"/>
  <c r="I3259" i="6"/>
  <c r="I3260" i="6"/>
  <c r="I3261" i="6"/>
  <c r="I3262" i="6"/>
  <c r="I3263" i="6"/>
  <c r="I3264" i="6"/>
  <c r="I3265" i="6"/>
  <c r="I3266" i="6"/>
  <c r="I3267" i="6"/>
  <c r="I3268" i="6"/>
  <c r="I3269" i="6"/>
  <c r="I3270" i="6"/>
  <c r="I3271" i="6"/>
  <c r="I3272" i="6"/>
  <c r="I3273" i="6"/>
  <c r="I3274" i="6"/>
  <c r="I3275" i="6"/>
  <c r="I3276" i="6"/>
  <c r="I3277" i="6"/>
  <c r="I3278" i="6"/>
  <c r="I3279" i="6"/>
  <c r="I3280" i="6"/>
  <c r="I3281" i="6"/>
  <c r="I3282" i="6"/>
  <c r="I3283" i="6"/>
  <c r="I3284" i="6"/>
  <c r="I3285" i="6"/>
  <c r="I3286" i="6"/>
  <c r="I3287" i="6"/>
  <c r="I3288" i="6"/>
  <c r="I3289" i="6"/>
  <c r="I3290" i="6"/>
  <c r="I3291" i="6"/>
  <c r="I3292" i="6"/>
  <c r="I3293" i="6"/>
  <c r="I3294" i="6"/>
  <c r="I3295" i="6"/>
  <c r="I3296" i="6"/>
  <c r="I3297" i="6"/>
  <c r="I3298" i="6"/>
  <c r="I3299" i="6"/>
  <c r="I3300" i="6"/>
  <c r="I3301" i="6"/>
  <c r="I3302" i="6"/>
  <c r="I3303" i="6"/>
  <c r="I3304" i="6"/>
  <c r="I3305" i="6"/>
  <c r="I3306" i="6"/>
  <c r="I3307" i="6"/>
  <c r="I3308" i="6"/>
  <c r="I3309" i="6"/>
  <c r="I3310" i="6"/>
  <c r="I3311" i="6"/>
  <c r="I3312" i="6"/>
  <c r="I3313" i="6"/>
  <c r="I3314" i="6"/>
  <c r="I3315" i="6"/>
  <c r="I3316" i="6"/>
  <c r="I3317" i="6"/>
  <c r="I3318" i="6"/>
  <c r="I3319" i="6"/>
  <c r="I3320" i="6"/>
  <c r="I3321" i="6"/>
  <c r="I3322" i="6"/>
  <c r="I3323" i="6"/>
  <c r="I3324" i="6"/>
  <c r="I3325" i="6"/>
  <c r="I3326" i="6"/>
  <c r="I3327" i="6"/>
  <c r="I3328" i="6"/>
  <c r="I3329" i="6"/>
  <c r="I3330" i="6"/>
  <c r="I3331" i="6"/>
  <c r="I3332" i="6"/>
  <c r="I3333" i="6"/>
  <c r="I3334" i="6"/>
  <c r="I3335" i="6"/>
  <c r="I3336" i="6"/>
  <c r="I3337" i="6"/>
  <c r="I3338" i="6"/>
  <c r="I3339" i="6"/>
  <c r="I3340" i="6"/>
  <c r="I3341" i="6"/>
  <c r="I3342" i="6"/>
  <c r="I3343" i="6"/>
  <c r="I3344" i="6"/>
  <c r="I3345" i="6"/>
  <c r="I3346" i="6"/>
  <c r="I3347" i="6"/>
  <c r="I3348" i="6"/>
  <c r="I3349" i="6"/>
  <c r="I3350" i="6"/>
  <c r="I3351" i="6"/>
  <c r="I3352" i="6"/>
  <c r="I3353" i="6"/>
  <c r="I3354" i="6"/>
  <c r="I3355" i="6"/>
  <c r="I3356" i="6"/>
  <c r="I3357" i="6"/>
  <c r="I3358" i="6"/>
  <c r="I3359" i="6"/>
  <c r="I3360" i="6"/>
  <c r="I3361" i="6"/>
  <c r="I3362" i="6"/>
  <c r="I3363" i="6"/>
  <c r="I3364" i="6"/>
  <c r="I3365" i="6"/>
  <c r="I3366" i="6"/>
  <c r="I3367" i="6"/>
  <c r="I3368" i="6"/>
  <c r="I3369" i="6"/>
  <c r="I3370" i="6"/>
  <c r="I3371" i="6"/>
  <c r="I3372" i="6"/>
  <c r="I3373" i="6"/>
  <c r="I3374" i="6"/>
  <c r="I3375" i="6"/>
  <c r="I3376" i="6"/>
  <c r="I3377" i="6"/>
  <c r="I3378" i="6"/>
  <c r="I3379" i="6"/>
  <c r="I3380" i="6"/>
  <c r="I3381" i="6"/>
  <c r="I3382" i="6"/>
  <c r="I3383" i="6"/>
  <c r="I3384" i="6"/>
  <c r="I3385" i="6"/>
  <c r="I3386" i="6"/>
  <c r="I3387" i="6"/>
  <c r="I3388" i="6"/>
  <c r="I3389" i="6"/>
  <c r="I3390" i="6"/>
  <c r="I3391" i="6"/>
  <c r="I3392" i="6"/>
  <c r="I3393" i="6"/>
  <c r="I3394" i="6"/>
  <c r="I3395" i="6"/>
  <c r="I3396" i="6"/>
  <c r="I3397" i="6"/>
  <c r="I3398" i="6"/>
  <c r="I3399" i="6"/>
  <c r="I3400" i="6"/>
  <c r="I3401" i="6"/>
  <c r="I3402" i="6"/>
  <c r="I3403" i="6"/>
  <c r="I3404" i="6"/>
  <c r="I3405" i="6"/>
  <c r="I3406" i="6"/>
  <c r="I3407" i="6"/>
  <c r="I3408" i="6"/>
  <c r="I3409" i="6"/>
  <c r="I3410" i="6"/>
  <c r="I3411" i="6"/>
  <c r="I3412" i="6"/>
  <c r="I3413" i="6"/>
  <c r="I3414" i="6"/>
  <c r="I3415" i="6"/>
  <c r="I3416" i="6"/>
  <c r="I3417" i="6"/>
  <c r="I3418" i="6"/>
  <c r="I3419" i="6"/>
  <c r="I3420" i="6"/>
  <c r="I3421" i="6"/>
  <c r="I3422" i="6"/>
  <c r="I3423" i="6"/>
  <c r="I3424" i="6"/>
  <c r="I3425" i="6"/>
  <c r="I3426" i="6"/>
  <c r="I3427" i="6"/>
  <c r="I3428" i="6"/>
  <c r="I3429" i="6"/>
  <c r="I3430" i="6"/>
  <c r="I3431" i="6"/>
  <c r="I3432" i="6"/>
  <c r="I3433" i="6"/>
  <c r="I3434" i="6"/>
  <c r="I3435" i="6"/>
  <c r="I3436" i="6"/>
  <c r="I3437" i="6"/>
  <c r="I3438" i="6"/>
  <c r="I3439" i="6"/>
  <c r="I3440" i="6"/>
  <c r="I3441" i="6"/>
  <c r="I3442" i="6"/>
  <c r="I3443" i="6"/>
  <c r="I3444" i="6"/>
  <c r="I3445" i="6"/>
  <c r="I3446" i="6"/>
  <c r="I3447" i="6"/>
  <c r="I3448" i="6"/>
  <c r="I3449" i="6"/>
  <c r="I3450" i="6"/>
  <c r="I3451" i="6"/>
  <c r="I3452" i="6"/>
  <c r="I3453" i="6"/>
  <c r="I3454" i="6"/>
  <c r="I3455" i="6"/>
  <c r="I3456" i="6"/>
  <c r="I3457" i="6"/>
  <c r="I3458" i="6"/>
  <c r="I3459" i="6"/>
  <c r="I3460" i="6"/>
  <c r="I3461" i="6"/>
  <c r="I3462" i="6"/>
  <c r="I3463" i="6"/>
  <c r="I3464" i="6"/>
  <c r="I3465" i="6"/>
  <c r="I3466" i="6"/>
  <c r="I3467" i="6"/>
  <c r="I3468" i="6"/>
  <c r="I3469" i="6"/>
  <c r="I3470" i="6"/>
  <c r="I3471" i="6"/>
  <c r="I3472" i="6"/>
  <c r="I3473" i="6"/>
  <c r="I3474" i="6"/>
  <c r="I3475" i="6"/>
  <c r="I3476" i="6"/>
  <c r="I3477" i="6"/>
  <c r="I3478" i="6"/>
  <c r="I3479" i="6"/>
  <c r="I3480" i="6"/>
  <c r="I3481" i="6"/>
  <c r="I3482" i="6"/>
  <c r="I3483" i="6"/>
  <c r="I3484" i="6"/>
  <c r="I3485" i="6"/>
  <c r="I3486" i="6"/>
  <c r="I3487" i="6"/>
  <c r="I3488" i="6"/>
  <c r="I3489" i="6"/>
  <c r="I3490" i="6"/>
  <c r="I3491" i="6"/>
  <c r="I3492" i="6"/>
  <c r="I3493" i="6"/>
  <c r="I3494" i="6"/>
  <c r="I3495" i="6"/>
  <c r="I3496" i="6"/>
  <c r="I3497" i="6"/>
  <c r="I3498" i="6"/>
  <c r="I3499" i="6"/>
  <c r="I3500" i="6"/>
  <c r="I3501" i="6"/>
  <c r="I3502" i="6"/>
  <c r="I3503" i="6"/>
  <c r="I3504" i="6"/>
  <c r="I3505" i="6"/>
  <c r="I3506" i="6"/>
  <c r="I3507" i="6"/>
  <c r="I3508" i="6"/>
  <c r="I3509" i="6"/>
  <c r="I3510" i="6"/>
  <c r="I3511" i="6"/>
  <c r="I3512" i="6"/>
  <c r="I3513" i="6"/>
  <c r="I3514" i="6"/>
  <c r="I3515" i="6"/>
  <c r="I3516" i="6"/>
  <c r="I3517" i="6"/>
  <c r="I3518" i="6"/>
  <c r="I3519" i="6"/>
  <c r="I3520" i="6"/>
  <c r="I3521" i="6"/>
  <c r="I3522" i="6"/>
  <c r="I3523" i="6"/>
  <c r="I3524" i="6"/>
  <c r="I3525" i="6"/>
  <c r="I3526" i="6"/>
  <c r="I3527" i="6"/>
  <c r="I3528" i="6"/>
  <c r="I3529" i="6"/>
  <c r="I3530" i="6"/>
  <c r="I3531" i="6"/>
  <c r="I3532" i="6"/>
  <c r="I3533" i="6"/>
  <c r="I3534" i="6"/>
  <c r="I3535" i="6"/>
  <c r="I3536" i="6"/>
  <c r="I3537" i="6"/>
  <c r="I3538" i="6"/>
  <c r="I3539" i="6"/>
  <c r="I3540" i="6"/>
  <c r="I3541" i="6"/>
  <c r="I3542" i="6"/>
  <c r="I3543" i="6"/>
  <c r="I3544" i="6"/>
  <c r="I3545" i="6"/>
  <c r="I3546" i="6"/>
  <c r="I3547" i="6"/>
  <c r="I3548" i="6"/>
  <c r="I3549" i="6"/>
  <c r="I3550" i="6"/>
  <c r="I3551" i="6"/>
  <c r="I3552" i="6"/>
  <c r="I3553" i="6"/>
  <c r="I3554" i="6"/>
  <c r="I3555" i="6"/>
  <c r="I3556" i="6"/>
  <c r="I3557" i="6"/>
  <c r="I3558" i="6"/>
  <c r="I3559" i="6"/>
  <c r="I3560" i="6"/>
  <c r="I3561" i="6"/>
  <c r="I3562" i="6"/>
  <c r="I3563" i="6"/>
  <c r="I3564" i="6"/>
  <c r="I3565" i="6"/>
  <c r="I3566" i="6"/>
  <c r="I3567" i="6"/>
  <c r="I3568" i="6"/>
  <c r="I3569" i="6"/>
  <c r="I3570" i="6"/>
  <c r="I3571" i="6"/>
  <c r="I3572" i="6"/>
  <c r="I3573" i="6"/>
  <c r="I3574" i="6"/>
  <c r="I3575" i="6"/>
  <c r="I3576" i="6"/>
  <c r="I3577" i="6"/>
  <c r="I3578" i="6"/>
  <c r="I3579" i="6"/>
  <c r="I3580" i="6"/>
  <c r="I3581" i="6"/>
  <c r="I3582" i="6"/>
  <c r="I3583" i="6"/>
  <c r="I3584" i="6"/>
  <c r="I3585" i="6"/>
  <c r="I3586" i="6"/>
  <c r="I3587" i="6"/>
  <c r="I3588" i="6"/>
  <c r="I3589" i="6"/>
  <c r="I3590" i="6"/>
  <c r="I3591" i="6"/>
  <c r="I3592" i="6"/>
  <c r="I3593" i="6"/>
  <c r="I3594" i="6"/>
  <c r="I3595" i="6"/>
  <c r="I3596" i="6"/>
  <c r="I3597" i="6"/>
  <c r="I3598" i="6"/>
  <c r="I3599" i="6"/>
  <c r="I3600" i="6"/>
  <c r="I3601" i="6"/>
  <c r="I3602" i="6"/>
  <c r="I3603" i="6"/>
  <c r="I3604" i="6"/>
  <c r="I3605" i="6"/>
  <c r="I3606" i="6"/>
  <c r="I3607" i="6"/>
  <c r="I3608" i="6"/>
  <c r="I3609" i="6"/>
  <c r="I3610" i="6"/>
  <c r="I3611" i="6"/>
  <c r="I3612" i="6"/>
  <c r="I3613" i="6"/>
  <c r="I3614" i="6"/>
  <c r="I3615" i="6"/>
  <c r="I3616" i="6"/>
  <c r="I3617" i="6"/>
  <c r="I3618" i="6"/>
  <c r="I3619" i="6"/>
  <c r="I3620" i="6"/>
  <c r="I3621" i="6"/>
  <c r="I3622" i="6"/>
  <c r="I3623" i="6"/>
  <c r="I3624" i="6"/>
  <c r="I3625" i="6"/>
  <c r="I3626" i="6"/>
  <c r="I3627" i="6"/>
  <c r="I3628" i="6"/>
  <c r="I3629" i="6"/>
  <c r="I3630" i="6"/>
  <c r="I3631" i="6"/>
  <c r="I3632" i="6"/>
  <c r="I3633" i="6"/>
  <c r="I3634" i="6"/>
  <c r="I3635" i="6"/>
  <c r="I3636" i="6"/>
  <c r="I3637" i="6"/>
  <c r="I3638" i="6"/>
  <c r="I3639" i="6"/>
  <c r="I3640" i="6"/>
  <c r="I3641" i="6"/>
  <c r="I3642" i="6"/>
  <c r="I3643" i="6"/>
  <c r="I3644" i="6"/>
  <c r="I3645" i="6"/>
  <c r="I3646" i="6"/>
  <c r="I3647" i="6"/>
  <c r="I3648" i="6"/>
  <c r="I3649" i="6"/>
  <c r="I3650" i="6"/>
  <c r="I3651" i="6"/>
  <c r="I3652" i="6"/>
  <c r="I3653" i="6"/>
  <c r="I3654" i="6"/>
  <c r="I3655" i="6"/>
  <c r="I3656" i="6"/>
  <c r="I3657" i="6"/>
  <c r="I3658" i="6"/>
  <c r="I3659" i="6"/>
  <c r="I3660" i="6"/>
  <c r="I3661" i="6"/>
  <c r="I3662" i="6"/>
  <c r="I3663" i="6"/>
  <c r="I3664" i="6"/>
  <c r="I3665" i="6"/>
  <c r="I3666" i="6"/>
  <c r="I3667" i="6"/>
  <c r="I3668" i="6"/>
  <c r="I3669" i="6"/>
  <c r="I3670" i="6"/>
  <c r="I3671" i="6"/>
  <c r="I3672" i="6"/>
  <c r="I3673" i="6"/>
  <c r="I3674" i="6"/>
  <c r="I3675" i="6"/>
  <c r="I3676" i="6"/>
  <c r="I3677" i="6"/>
  <c r="I3678" i="6"/>
  <c r="I3679" i="6"/>
  <c r="I3680" i="6"/>
  <c r="I3681" i="6"/>
  <c r="I3682" i="6"/>
  <c r="I3683" i="6"/>
  <c r="I3684" i="6"/>
  <c r="I3685" i="6"/>
  <c r="I3686" i="6"/>
  <c r="I3687" i="6"/>
  <c r="I3688" i="6"/>
  <c r="I3689" i="6"/>
  <c r="I3690" i="6"/>
  <c r="I3691" i="6"/>
  <c r="I3692" i="6"/>
  <c r="I3693" i="6"/>
  <c r="I3694" i="6"/>
  <c r="I3695" i="6"/>
  <c r="I3696" i="6"/>
  <c r="I3697" i="6"/>
  <c r="I3698" i="6"/>
  <c r="I3699" i="6"/>
  <c r="I3700" i="6"/>
  <c r="I3701" i="6"/>
  <c r="I3702" i="6"/>
  <c r="I3703" i="6"/>
  <c r="I3704" i="6"/>
  <c r="I3705" i="6"/>
  <c r="I3706" i="6"/>
  <c r="I3707" i="6"/>
  <c r="I3708" i="6"/>
  <c r="I3709" i="6"/>
  <c r="I3710" i="6"/>
  <c r="I3711" i="6"/>
  <c r="I3712" i="6"/>
  <c r="I3713" i="6"/>
  <c r="I3714" i="6"/>
  <c r="I3715" i="6"/>
  <c r="I3716" i="6"/>
  <c r="I3717" i="6"/>
  <c r="I3718" i="6"/>
  <c r="I3719" i="6"/>
  <c r="I3720" i="6"/>
  <c r="I3721" i="6"/>
  <c r="I3722" i="6"/>
  <c r="I3723" i="6"/>
  <c r="I3724" i="6"/>
  <c r="I3725" i="6"/>
  <c r="I3726" i="6"/>
  <c r="I3727" i="6"/>
  <c r="I3728" i="6"/>
  <c r="I3729" i="6"/>
  <c r="I3730" i="6"/>
  <c r="I3731" i="6"/>
  <c r="I3732" i="6"/>
  <c r="I3733" i="6"/>
  <c r="I3734" i="6"/>
  <c r="I3735" i="6"/>
  <c r="I3736" i="6"/>
  <c r="I3737" i="6"/>
  <c r="I3738" i="6"/>
  <c r="I3739" i="6"/>
  <c r="I3740" i="6"/>
  <c r="I3741" i="6"/>
  <c r="I3742" i="6"/>
  <c r="I3743" i="6"/>
  <c r="I3744" i="6"/>
  <c r="I3745" i="6"/>
  <c r="I3746" i="6"/>
  <c r="I3747" i="6"/>
  <c r="I3748" i="6"/>
  <c r="I3749" i="6"/>
  <c r="I3750" i="6"/>
  <c r="I3751" i="6"/>
  <c r="I3752" i="6"/>
  <c r="I3753" i="6"/>
  <c r="I3754" i="6"/>
  <c r="I3755" i="6"/>
  <c r="I3756" i="6"/>
  <c r="I3757" i="6"/>
  <c r="I3758" i="6"/>
  <c r="I3759" i="6"/>
  <c r="I3760" i="6"/>
  <c r="I3761" i="6"/>
  <c r="I3762" i="6"/>
  <c r="I3763" i="6"/>
  <c r="I3764" i="6"/>
  <c r="I3765" i="6"/>
  <c r="I3766" i="6"/>
  <c r="I3767" i="6"/>
  <c r="I3768" i="6"/>
  <c r="I3769" i="6"/>
  <c r="I3770" i="6"/>
  <c r="I3771" i="6"/>
  <c r="I3772" i="6"/>
  <c r="I3773" i="6"/>
  <c r="I3774" i="6"/>
  <c r="I3775" i="6"/>
  <c r="I3776" i="6"/>
  <c r="I3777" i="6"/>
  <c r="I3778" i="6"/>
  <c r="I3779" i="6"/>
  <c r="I3780" i="6"/>
  <c r="I3781" i="6"/>
  <c r="I3782" i="6"/>
  <c r="I3783" i="6"/>
  <c r="I3784" i="6"/>
  <c r="I3785" i="6"/>
  <c r="I3786" i="6"/>
  <c r="I3787" i="6"/>
  <c r="I3788" i="6"/>
  <c r="I3789" i="6"/>
  <c r="I3790" i="6"/>
  <c r="I3791" i="6"/>
  <c r="I3792" i="6"/>
  <c r="I3793" i="6"/>
  <c r="I3794" i="6"/>
  <c r="I3795" i="6"/>
  <c r="I3796" i="6"/>
  <c r="I3797" i="6"/>
  <c r="I3798" i="6"/>
  <c r="I3799" i="6"/>
  <c r="I3800" i="6"/>
  <c r="I3801" i="6"/>
  <c r="I3802" i="6"/>
  <c r="I3803" i="6"/>
  <c r="I3804" i="6"/>
  <c r="I3805" i="6"/>
  <c r="I3806" i="6"/>
  <c r="I3807" i="6"/>
  <c r="I3808" i="6"/>
  <c r="I3809" i="6"/>
  <c r="I3810" i="6"/>
  <c r="I3811" i="6"/>
  <c r="I3812" i="6"/>
  <c r="I3813" i="6"/>
  <c r="I3814" i="6"/>
  <c r="I3815" i="6"/>
  <c r="I3816" i="6"/>
  <c r="I3817" i="6"/>
  <c r="I3818" i="6"/>
  <c r="I3819" i="6"/>
  <c r="I3820" i="6"/>
  <c r="I3821" i="6"/>
  <c r="I3822" i="6"/>
  <c r="I3823" i="6"/>
  <c r="I3824" i="6"/>
  <c r="I3825" i="6"/>
  <c r="I3826" i="6"/>
  <c r="I3827" i="6"/>
  <c r="I3828" i="6"/>
  <c r="I3829" i="6"/>
  <c r="I3830" i="6"/>
  <c r="I3831" i="6"/>
  <c r="I3832" i="6"/>
  <c r="I3833" i="6"/>
  <c r="I3834" i="6"/>
  <c r="I3835" i="6"/>
  <c r="I3836" i="6"/>
  <c r="I3837" i="6"/>
  <c r="I3838" i="6"/>
  <c r="I3839" i="6"/>
  <c r="I3840" i="6"/>
  <c r="I3841" i="6"/>
  <c r="I3842" i="6"/>
  <c r="I3843" i="6"/>
  <c r="I3844" i="6"/>
  <c r="I3845" i="6"/>
  <c r="I3846" i="6"/>
  <c r="I3847" i="6"/>
  <c r="I3848" i="6"/>
  <c r="I3849" i="6"/>
  <c r="I3850" i="6"/>
  <c r="I3851" i="6"/>
  <c r="I3852" i="6"/>
  <c r="I3853" i="6"/>
  <c r="I3854" i="6"/>
  <c r="I3855" i="6"/>
  <c r="I3856" i="6"/>
  <c r="I3857" i="6"/>
  <c r="I3858" i="6"/>
  <c r="I3859" i="6"/>
  <c r="I3860" i="6"/>
  <c r="I3861" i="6"/>
  <c r="I3862" i="6"/>
  <c r="I3863" i="6"/>
  <c r="I3864" i="6"/>
  <c r="I3865" i="6"/>
  <c r="I3866" i="6"/>
  <c r="I3867" i="6"/>
  <c r="I3868" i="6"/>
  <c r="I3869" i="6"/>
  <c r="I3870" i="6"/>
  <c r="I3871" i="6"/>
  <c r="I3872" i="6"/>
  <c r="I3873" i="6"/>
  <c r="I3874" i="6"/>
  <c r="I3875" i="6"/>
  <c r="I3876" i="6"/>
  <c r="I3877" i="6"/>
  <c r="I3878" i="6"/>
  <c r="I3879" i="6"/>
  <c r="I3880" i="6"/>
  <c r="I3881" i="6"/>
  <c r="I3882" i="6"/>
  <c r="I3883" i="6"/>
  <c r="I3884" i="6"/>
  <c r="I3885" i="6"/>
  <c r="I3886" i="6"/>
  <c r="I3887" i="6"/>
  <c r="I3888" i="6"/>
  <c r="I3889" i="6"/>
  <c r="I3890" i="6"/>
  <c r="I3891" i="6"/>
  <c r="I3892" i="6"/>
  <c r="I3893" i="6"/>
  <c r="I3894" i="6"/>
  <c r="I3895" i="6"/>
  <c r="I3896" i="6"/>
  <c r="I3897" i="6"/>
  <c r="I3898" i="6"/>
  <c r="I3899" i="6"/>
  <c r="I3900" i="6"/>
  <c r="I3901" i="6"/>
  <c r="I3902" i="6"/>
  <c r="I3903" i="6"/>
  <c r="I3904" i="6"/>
  <c r="I3905" i="6"/>
  <c r="I3906" i="6"/>
  <c r="I3907" i="6"/>
  <c r="I3908" i="6"/>
  <c r="I3909" i="6"/>
  <c r="I3910" i="6"/>
  <c r="I3911" i="6"/>
  <c r="I3912" i="6"/>
  <c r="I3913" i="6"/>
  <c r="I3914" i="6"/>
  <c r="I3915" i="6"/>
  <c r="I3916" i="6"/>
  <c r="I3917" i="6"/>
  <c r="I3918" i="6"/>
  <c r="I3919" i="6"/>
  <c r="I3920" i="6"/>
  <c r="I3921" i="6"/>
  <c r="I3922" i="6"/>
  <c r="I3923" i="6"/>
  <c r="I3924" i="6"/>
  <c r="I3925" i="6"/>
  <c r="I3926" i="6"/>
  <c r="I3927" i="6"/>
  <c r="I3928" i="6"/>
  <c r="I3929" i="6"/>
  <c r="I3930" i="6"/>
  <c r="I3931" i="6"/>
  <c r="I3932" i="6"/>
  <c r="I3933" i="6"/>
  <c r="I3934" i="6"/>
  <c r="I3935" i="6"/>
  <c r="I3936" i="6"/>
  <c r="I3937" i="6"/>
  <c r="I3938" i="6"/>
  <c r="I3939" i="6"/>
  <c r="I3940" i="6"/>
  <c r="I3941" i="6"/>
  <c r="I3942" i="6"/>
  <c r="I3943" i="6"/>
  <c r="I3944" i="6"/>
  <c r="I3945" i="6"/>
  <c r="I3946" i="6"/>
  <c r="I3947" i="6"/>
  <c r="I3948" i="6"/>
  <c r="I3949" i="6"/>
  <c r="I3950" i="6"/>
  <c r="I3951" i="6"/>
  <c r="I3952" i="6"/>
  <c r="I3953" i="6"/>
  <c r="I3954" i="6"/>
  <c r="I3955" i="6"/>
  <c r="I3956" i="6"/>
  <c r="I3957" i="6"/>
  <c r="I3958" i="6"/>
  <c r="I3959" i="6"/>
  <c r="I3960" i="6"/>
  <c r="I3961" i="6"/>
  <c r="I3962" i="6"/>
  <c r="I3963" i="6"/>
  <c r="I3964" i="6"/>
  <c r="I3965" i="6"/>
  <c r="I3966" i="6"/>
  <c r="I3967" i="6"/>
  <c r="I3968" i="6"/>
  <c r="I3969" i="6"/>
  <c r="I3970" i="6"/>
  <c r="I3971" i="6"/>
  <c r="I3972" i="6"/>
  <c r="I3973" i="6"/>
  <c r="I3974" i="6"/>
  <c r="I3975" i="6"/>
  <c r="I3976" i="6"/>
  <c r="I3977" i="6"/>
  <c r="I3978" i="6"/>
  <c r="I3979" i="6"/>
  <c r="I3980" i="6"/>
  <c r="I3981" i="6"/>
  <c r="I3982" i="6"/>
  <c r="I3983" i="6"/>
  <c r="I3984" i="6"/>
  <c r="I3985" i="6"/>
  <c r="I3986" i="6"/>
  <c r="I3987" i="6"/>
  <c r="I3988" i="6"/>
  <c r="I3989" i="6"/>
  <c r="I3990" i="6"/>
  <c r="I3991" i="6"/>
  <c r="I3992" i="6"/>
  <c r="I3993" i="6"/>
  <c r="I3994" i="6"/>
  <c r="I3995" i="6"/>
  <c r="I3996" i="6"/>
  <c r="I3997" i="6"/>
  <c r="I3998" i="6"/>
  <c r="I3999" i="6"/>
  <c r="I4000" i="6"/>
  <c r="I4001" i="6"/>
  <c r="I4002" i="6"/>
  <c r="I4003" i="6"/>
  <c r="I4004" i="6"/>
  <c r="I4005" i="6"/>
  <c r="I4006" i="6"/>
  <c r="I4007" i="6"/>
  <c r="I4008" i="6"/>
  <c r="I4009" i="6"/>
  <c r="I4010" i="6"/>
  <c r="I4011" i="6"/>
  <c r="I4012" i="6"/>
  <c r="I4013" i="6"/>
  <c r="I4014" i="6"/>
  <c r="I4015" i="6"/>
  <c r="I4016" i="6"/>
  <c r="I4017" i="6"/>
  <c r="I4018" i="6"/>
  <c r="I4019" i="6"/>
  <c r="I4020" i="6"/>
  <c r="I4021" i="6"/>
  <c r="I4022" i="6"/>
  <c r="I4023" i="6"/>
  <c r="I4024" i="6"/>
  <c r="I4025" i="6"/>
  <c r="I4026" i="6"/>
  <c r="I4027" i="6"/>
  <c r="I4028" i="6"/>
  <c r="I4029" i="6"/>
  <c r="I4030" i="6"/>
  <c r="I4031" i="6"/>
  <c r="I4032" i="6"/>
  <c r="I4033" i="6"/>
  <c r="I4034" i="6"/>
  <c r="I4035" i="6"/>
  <c r="I4036" i="6"/>
  <c r="I4037" i="6"/>
  <c r="I4038" i="6"/>
  <c r="I4039" i="6"/>
  <c r="I4040" i="6"/>
  <c r="I4041" i="6"/>
  <c r="I4042" i="6"/>
  <c r="I4043" i="6"/>
  <c r="I4044" i="6"/>
  <c r="I4045" i="6"/>
  <c r="I4046" i="6"/>
  <c r="I4047" i="6"/>
  <c r="I4048" i="6"/>
  <c r="I4049" i="6"/>
  <c r="I4050" i="6"/>
  <c r="I4051" i="6"/>
  <c r="I4052" i="6"/>
  <c r="I4053" i="6"/>
  <c r="I4054" i="6"/>
  <c r="I4055" i="6"/>
  <c r="I4056" i="6"/>
  <c r="I4057" i="6"/>
  <c r="I4058" i="6"/>
  <c r="I4059" i="6"/>
  <c r="I4060" i="6"/>
  <c r="I4061" i="6"/>
  <c r="I4062" i="6"/>
  <c r="I4063" i="6"/>
  <c r="I4064" i="6"/>
  <c r="I4065" i="6"/>
  <c r="I4066" i="6"/>
  <c r="I4067" i="6"/>
  <c r="I4068" i="6"/>
  <c r="I4069" i="6"/>
  <c r="I4070" i="6"/>
  <c r="I4071" i="6"/>
  <c r="I4072" i="6"/>
  <c r="I4073" i="6"/>
  <c r="I4074" i="6"/>
  <c r="I4075" i="6"/>
  <c r="I4076" i="6"/>
  <c r="I4077" i="6"/>
  <c r="I4078" i="6"/>
  <c r="I4079" i="6"/>
  <c r="I4080" i="6"/>
  <c r="I4081" i="6"/>
  <c r="I4082" i="6"/>
  <c r="I4083" i="6"/>
  <c r="I4084" i="6"/>
  <c r="I4085" i="6"/>
  <c r="I4086" i="6"/>
  <c r="I4087" i="6"/>
  <c r="I4088" i="6"/>
  <c r="I4089" i="6"/>
  <c r="I4090" i="6"/>
  <c r="I4091" i="6"/>
  <c r="I4092" i="6"/>
  <c r="I4093" i="6"/>
  <c r="I4094" i="6"/>
  <c r="I4095" i="6"/>
  <c r="I4096" i="6"/>
  <c r="I4097" i="6"/>
  <c r="I4098" i="6"/>
  <c r="I4099" i="6"/>
  <c r="I4100" i="6"/>
  <c r="I4101" i="6"/>
  <c r="I4102" i="6"/>
  <c r="I4103" i="6"/>
  <c r="I4104" i="6"/>
  <c r="I4105" i="6"/>
  <c r="I4106" i="6"/>
  <c r="I4107" i="6"/>
  <c r="I4108" i="6"/>
  <c r="I4109" i="6"/>
  <c r="I4110" i="6"/>
  <c r="I4111" i="6"/>
  <c r="I4112" i="6"/>
  <c r="I4113" i="6"/>
  <c r="I4114" i="6"/>
  <c r="I4115" i="6"/>
  <c r="I4116" i="6"/>
  <c r="I4117" i="6"/>
  <c r="I4118" i="6"/>
  <c r="I4119" i="6"/>
  <c r="I4120" i="6"/>
  <c r="I4121" i="6"/>
  <c r="I4122" i="6"/>
  <c r="I4123" i="6"/>
  <c r="I4124" i="6"/>
  <c r="I4125" i="6"/>
  <c r="I4126" i="6"/>
  <c r="I4127" i="6"/>
  <c r="I4128" i="6"/>
  <c r="I4129" i="6"/>
  <c r="I4130" i="6"/>
  <c r="I4131" i="6"/>
  <c r="I4132" i="6"/>
  <c r="I4133" i="6"/>
  <c r="I4134" i="6"/>
  <c r="I4135" i="6"/>
  <c r="I4136" i="6"/>
  <c r="I4137" i="6"/>
  <c r="I4138" i="6"/>
  <c r="I4139" i="6"/>
  <c r="I4140" i="6"/>
  <c r="I4141" i="6"/>
  <c r="I4142" i="6"/>
  <c r="I4143" i="6"/>
  <c r="I4144" i="6"/>
  <c r="I4145" i="6"/>
  <c r="I4146" i="6"/>
  <c r="I4147" i="6"/>
  <c r="I4148" i="6"/>
  <c r="I4149" i="6"/>
  <c r="I4150" i="6"/>
  <c r="I4151" i="6"/>
  <c r="I4152" i="6"/>
  <c r="I4153" i="6"/>
  <c r="I4154" i="6"/>
  <c r="I4155" i="6"/>
  <c r="I4156" i="6"/>
  <c r="I4157" i="6"/>
  <c r="I4158" i="6"/>
  <c r="I4159" i="6"/>
  <c r="I4160" i="6"/>
  <c r="I4161" i="6"/>
  <c r="I4162" i="6"/>
  <c r="I4163" i="6"/>
  <c r="I4164" i="6"/>
  <c r="I4165" i="6"/>
  <c r="I4166" i="6"/>
  <c r="I4167" i="6"/>
  <c r="I4168" i="6"/>
  <c r="I4169" i="6"/>
  <c r="I4170" i="6"/>
  <c r="I4171" i="6"/>
  <c r="I4172" i="6"/>
  <c r="I4173" i="6"/>
  <c r="I4174" i="6"/>
  <c r="I4175" i="6"/>
  <c r="I4176" i="6"/>
  <c r="I4177" i="6"/>
  <c r="I4178" i="6"/>
  <c r="I4179" i="6"/>
  <c r="I4180" i="6"/>
  <c r="I4181" i="6"/>
  <c r="I4182" i="6"/>
  <c r="I4183" i="6"/>
  <c r="I4184" i="6"/>
  <c r="I4185" i="6"/>
  <c r="I4186" i="6"/>
  <c r="I4187" i="6"/>
  <c r="I4188" i="6"/>
  <c r="I4189" i="6"/>
  <c r="I4190" i="6"/>
  <c r="I4191" i="6"/>
  <c r="I4192" i="6"/>
  <c r="I4193" i="6"/>
  <c r="I4194" i="6"/>
  <c r="I4195" i="6"/>
  <c r="I4196" i="6"/>
  <c r="I4197" i="6"/>
  <c r="I4198" i="6"/>
  <c r="I4199" i="6"/>
  <c r="I4200" i="6"/>
  <c r="I4201" i="6"/>
  <c r="I4202" i="6"/>
  <c r="I4203" i="6"/>
  <c r="I4204" i="6"/>
  <c r="I4205" i="6"/>
  <c r="I4206" i="6"/>
  <c r="I4207" i="6"/>
  <c r="I4208" i="6"/>
  <c r="I4209" i="6"/>
  <c r="I4210" i="6"/>
  <c r="I4211" i="6"/>
  <c r="I4212" i="6"/>
  <c r="I4213" i="6"/>
  <c r="I4214" i="6"/>
  <c r="I4215" i="6"/>
  <c r="I4216" i="6"/>
  <c r="I4217" i="6"/>
  <c r="I4218" i="6"/>
  <c r="I4219" i="6"/>
  <c r="I4220" i="6"/>
  <c r="I4221" i="6"/>
  <c r="I4222" i="6"/>
  <c r="I4223" i="6"/>
  <c r="I4224" i="6"/>
  <c r="I4225" i="6"/>
  <c r="I4226" i="6"/>
  <c r="I4227" i="6"/>
  <c r="I4228" i="6"/>
  <c r="I4229" i="6"/>
  <c r="I4230" i="6"/>
  <c r="I4231" i="6"/>
  <c r="I4232" i="6"/>
  <c r="I4233" i="6"/>
  <c r="I4234" i="6"/>
  <c r="I4235" i="6"/>
  <c r="I4236" i="6"/>
  <c r="I4237" i="6"/>
  <c r="I4238" i="6"/>
  <c r="I4239" i="6"/>
  <c r="I4240" i="6"/>
  <c r="I4241" i="6"/>
  <c r="I4242" i="6"/>
  <c r="I4243" i="6"/>
  <c r="I4244" i="6"/>
  <c r="I4245" i="6"/>
  <c r="I4246" i="6"/>
  <c r="I4247" i="6"/>
  <c r="I4248" i="6"/>
  <c r="I4249" i="6"/>
  <c r="I4250" i="6"/>
  <c r="I4251" i="6"/>
  <c r="I4252" i="6"/>
  <c r="I4253" i="6"/>
  <c r="I4254" i="6"/>
  <c r="I4255" i="6"/>
  <c r="I4256" i="6"/>
  <c r="I4257" i="6"/>
  <c r="I4258" i="6"/>
  <c r="I4259" i="6"/>
  <c r="I4260" i="6"/>
  <c r="I4261" i="6"/>
  <c r="I4262" i="6"/>
  <c r="I4263" i="6"/>
  <c r="I4264" i="6"/>
  <c r="I4265" i="6"/>
  <c r="I4266" i="6"/>
  <c r="I4267" i="6"/>
  <c r="I4268" i="6"/>
  <c r="I4269" i="6"/>
  <c r="I4270" i="6"/>
  <c r="I4271" i="6"/>
  <c r="I4272" i="6"/>
  <c r="I4273" i="6"/>
  <c r="I4274" i="6"/>
  <c r="I4275" i="6"/>
  <c r="I4276" i="6"/>
  <c r="I4277" i="6"/>
  <c r="I4278" i="6"/>
  <c r="I4279" i="6"/>
  <c r="I4280" i="6"/>
  <c r="I4281" i="6"/>
  <c r="I4282" i="6"/>
  <c r="I4283" i="6"/>
  <c r="I4284" i="6"/>
  <c r="I4285" i="6"/>
  <c r="I4286" i="6"/>
  <c r="I4287" i="6"/>
  <c r="I4288" i="6"/>
  <c r="I4289" i="6"/>
  <c r="I4290" i="6"/>
  <c r="I4291" i="6"/>
  <c r="I4292" i="6"/>
  <c r="I4293" i="6"/>
  <c r="I4294" i="6"/>
  <c r="I4295" i="6"/>
  <c r="I4296" i="6"/>
  <c r="I4297" i="6"/>
  <c r="I4298" i="6"/>
  <c r="I4299" i="6"/>
  <c r="I4300" i="6"/>
  <c r="I4301" i="6"/>
  <c r="I4302" i="6"/>
  <c r="I4303" i="6"/>
  <c r="I4304" i="6"/>
  <c r="I4305" i="6"/>
  <c r="I4306" i="6"/>
  <c r="I4307" i="6"/>
  <c r="I4308" i="6"/>
  <c r="I4309" i="6"/>
  <c r="I4310" i="6"/>
  <c r="I4311" i="6"/>
  <c r="I4312" i="6"/>
  <c r="I4313" i="6"/>
  <c r="I4314" i="6"/>
  <c r="I4315" i="6"/>
  <c r="I4316" i="6"/>
  <c r="I4317" i="6"/>
  <c r="I4318" i="6"/>
  <c r="I4319" i="6"/>
  <c r="I4320" i="6"/>
  <c r="I4321" i="6"/>
  <c r="I4322" i="6"/>
  <c r="I4323" i="6"/>
  <c r="I4324" i="6"/>
  <c r="I4325" i="6"/>
  <c r="I4326" i="6"/>
  <c r="I4327" i="6"/>
  <c r="I4328" i="6"/>
  <c r="I4329" i="6"/>
  <c r="I4330" i="6"/>
  <c r="I4331" i="6"/>
  <c r="I4332" i="6"/>
  <c r="I4333" i="6"/>
  <c r="I4334" i="6"/>
  <c r="I4335" i="6"/>
  <c r="I4336" i="6"/>
  <c r="I4337" i="6"/>
  <c r="I4338" i="6"/>
  <c r="I4339" i="6"/>
  <c r="I4340" i="6"/>
  <c r="I4341" i="6"/>
  <c r="I4342" i="6"/>
  <c r="I4343" i="6"/>
  <c r="I4344" i="6"/>
  <c r="I4345" i="6"/>
  <c r="I4346" i="6"/>
  <c r="I4347" i="6"/>
  <c r="I4348" i="6"/>
  <c r="I4349" i="6"/>
  <c r="I4350" i="6"/>
  <c r="I4351" i="6"/>
  <c r="I4352" i="6"/>
  <c r="I4353" i="6"/>
  <c r="I4354" i="6"/>
  <c r="I4355" i="6"/>
  <c r="I4356" i="6"/>
  <c r="I4357" i="6"/>
  <c r="I4358" i="6"/>
  <c r="I4359" i="6"/>
  <c r="I4360" i="6"/>
  <c r="I4361" i="6"/>
  <c r="I4362" i="6"/>
  <c r="I4363" i="6"/>
  <c r="I4364" i="6"/>
  <c r="I4365" i="6"/>
  <c r="I4366" i="6"/>
  <c r="I4367" i="6"/>
  <c r="I4368" i="6"/>
  <c r="I4369" i="6"/>
  <c r="I4370" i="6"/>
  <c r="I4371" i="6"/>
  <c r="I4372" i="6"/>
  <c r="I4373" i="6"/>
  <c r="I4374" i="6"/>
  <c r="I4375" i="6"/>
  <c r="I4376" i="6"/>
  <c r="I4377" i="6"/>
  <c r="I4378" i="6"/>
  <c r="I4379" i="6"/>
  <c r="I4380" i="6"/>
  <c r="I4381" i="6"/>
  <c r="I4382" i="6"/>
  <c r="I4383" i="6"/>
  <c r="I4384" i="6"/>
  <c r="I4385" i="6"/>
  <c r="I4386" i="6"/>
  <c r="I4387" i="6"/>
  <c r="I4388" i="6"/>
  <c r="I4389" i="6"/>
  <c r="I4390" i="6"/>
  <c r="I4391" i="6"/>
  <c r="I4392" i="6"/>
  <c r="I4393" i="6"/>
  <c r="I4394" i="6"/>
  <c r="I4395" i="6"/>
  <c r="I4396" i="6"/>
  <c r="I4397" i="6"/>
  <c r="I4398" i="6"/>
  <c r="I4399" i="6"/>
  <c r="I4400" i="6"/>
  <c r="I4401" i="6"/>
  <c r="I4402" i="6"/>
  <c r="I4403" i="6"/>
  <c r="I4404" i="6"/>
  <c r="I4405" i="6"/>
  <c r="I4406" i="6"/>
  <c r="I4407" i="6"/>
  <c r="I4408" i="6"/>
  <c r="I4409" i="6"/>
  <c r="I4410" i="6"/>
  <c r="I4411" i="6"/>
  <c r="I4412" i="6"/>
  <c r="I4413" i="6"/>
  <c r="I4414" i="6"/>
  <c r="I4415" i="6"/>
  <c r="I4416" i="6"/>
  <c r="I4417" i="6"/>
  <c r="I4418" i="6"/>
  <c r="I4419" i="6"/>
  <c r="I4420" i="6"/>
  <c r="I4421" i="6"/>
  <c r="I4422" i="6"/>
  <c r="I4423" i="6"/>
  <c r="I4424" i="6"/>
  <c r="I4425" i="6"/>
  <c r="I4426" i="6"/>
  <c r="I4427" i="6"/>
  <c r="I4428" i="6"/>
  <c r="I4429" i="6"/>
  <c r="I4430" i="6"/>
  <c r="I4431" i="6"/>
  <c r="I4432" i="6"/>
  <c r="I4433" i="6"/>
  <c r="I4434" i="6"/>
  <c r="I4435" i="6"/>
  <c r="I4436" i="6"/>
  <c r="I4437" i="6"/>
  <c r="I4438" i="6"/>
  <c r="I4439" i="6"/>
  <c r="I4440" i="6"/>
  <c r="I4441" i="6"/>
  <c r="I4442" i="6"/>
  <c r="I4443" i="6"/>
  <c r="I4444" i="6"/>
  <c r="I4445" i="6"/>
  <c r="I4446" i="6"/>
  <c r="I4447" i="6"/>
  <c r="I4448" i="6"/>
  <c r="I4449" i="6"/>
  <c r="I4450" i="6"/>
  <c r="I4451" i="6"/>
  <c r="I4452" i="6"/>
  <c r="I4453" i="6"/>
  <c r="I4454" i="6"/>
  <c r="I4455" i="6"/>
  <c r="I4456" i="6"/>
  <c r="I4457" i="6"/>
  <c r="I4458" i="6"/>
  <c r="I4459" i="6"/>
  <c r="I4460" i="6"/>
  <c r="I4461" i="6"/>
  <c r="I4462" i="6"/>
  <c r="I4463" i="6"/>
  <c r="I4464" i="6"/>
  <c r="I4465" i="6"/>
  <c r="I4466" i="6"/>
  <c r="I4467" i="6"/>
  <c r="I4468" i="6"/>
  <c r="I4469" i="6"/>
  <c r="I4470" i="6"/>
  <c r="I4471" i="6"/>
  <c r="I4472" i="6"/>
  <c r="I4473" i="6"/>
  <c r="I4474" i="6"/>
  <c r="I4475" i="6"/>
  <c r="I4476" i="6"/>
  <c r="I4477" i="6"/>
  <c r="I4478" i="6"/>
  <c r="I4479" i="6"/>
  <c r="I4480" i="6"/>
  <c r="I4481" i="6"/>
  <c r="I4482" i="6"/>
  <c r="I4483" i="6"/>
  <c r="I4484" i="6"/>
  <c r="I4485" i="6"/>
  <c r="I4486" i="6"/>
  <c r="I4487" i="6"/>
  <c r="I4488" i="6"/>
  <c r="I4489" i="6"/>
  <c r="I4490" i="6"/>
  <c r="I4491" i="6"/>
  <c r="I4492" i="6"/>
  <c r="I4493" i="6"/>
  <c r="I4494" i="6"/>
  <c r="I4495" i="6"/>
  <c r="I4496" i="6"/>
  <c r="I4497" i="6"/>
  <c r="I4498" i="6"/>
  <c r="I4499" i="6"/>
  <c r="I4500" i="6"/>
  <c r="I4501" i="6"/>
  <c r="I4502" i="6"/>
  <c r="I4503" i="6"/>
  <c r="I4504" i="6"/>
  <c r="I4505" i="6"/>
  <c r="I4506" i="6"/>
  <c r="I4507" i="6"/>
  <c r="I4508" i="6"/>
  <c r="I4509" i="6"/>
  <c r="I4510" i="6"/>
  <c r="I4511" i="6"/>
  <c r="I4512" i="6"/>
  <c r="I4513" i="6"/>
  <c r="I4514" i="6"/>
  <c r="I4515" i="6"/>
  <c r="I4516" i="6"/>
  <c r="I4517" i="6"/>
  <c r="I4518" i="6"/>
  <c r="I4519" i="6"/>
  <c r="I4520" i="6"/>
  <c r="I4521" i="6"/>
  <c r="I4522" i="6"/>
  <c r="I4523" i="6"/>
  <c r="I4524" i="6"/>
  <c r="I4525" i="6"/>
  <c r="I4526" i="6"/>
  <c r="I4527" i="6"/>
  <c r="I4528" i="6"/>
  <c r="I4529" i="6"/>
  <c r="I4530" i="6"/>
  <c r="I4531" i="6"/>
  <c r="I4532" i="6"/>
  <c r="I4533" i="6"/>
  <c r="I4534" i="6"/>
  <c r="I4535" i="6"/>
  <c r="I4536" i="6"/>
  <c r="I4537" i="6"/>
  <c r="I4538" i="6"/>
  <c r="I4539" i="6"/>
  <c r="I4540" i="6"/>
  <c r="I4541" i="6"/>
  <c r="I4542" i="6"/>
  <c r="I4543" i="6"/>
  <c r="I4544" i="6"/>
  <c r="I4545" i="6"/>
  <c r="I4546" i="6"/>
  <c r="I4547" i="6"/>
  <c r="I4548" i="6"/>
  <c r="I4549" i="6"/>
  <c r="I4550" i="6"/>
  <c r="I4551" i="6"/>
  <c r="I4552" i="6"/>
  <c r="I4553" i="6"/>
  <c r="I4554" i="6"/>
  <c r="I4555" i="6"/>
  <c r="I4556" i="6"/>
  <c r="I4557" i="6"/>
  <c r="I4558" i="6"/>
  <c r="I4559" i="6"/>
  <c r="I4560" i="6"/>
  <c r="I4561" i="6"/>
  <c r="I4562" i="6"/>
  <c r="I4563" i="6"/>
  <c r="I4564" i="6"/>
  <c r="I4565" i="6"/>
  <c r="I4566" i="6"/>
  <c r="I4567" i="6"/>
  <c r="I4568" i="6"/>
  <c r="I4569" i="6"/>
  <c r="I4570" i="6"/>
  <c r="I4571" i="6"/>
  <c r="I4572" i="6"/>
  <c r="I4573" i="6"/>
  <c r="I4574" i="6"/>
  <c r="I4575" i="6"/>
  <c r="I4576" i="6"/>
  <c r="I4577" i="6"/>
  <c r="I4578" i="6"/>
  <c r="I4579" i="6"/>
  <c r="I4580" i="6"/>
  <c r="I4581" i="6"/>
  <c r="I4582" i="6"/>
  <c r="I4583" i="6"/>
  <c r="I4584" i="6"/>
  <c r="I4585" i="6"/>
  <c r="I4586" i="6"/>
  <c r="I4587" i="6"/>
  <c r="I4588" i="6"/>
  <c r="I4589" i="6"/>
  <c r="I4590" i="6"/>
  <c r="I4591" i="6"/>
  <c r="I4592" i="6"/>
  <c r="I4593" i="6"/>
  <c r="I4594" i="6"/>
  <c r="I4595" i="6"/>
  <c r="I4596" i="6"/>
  <c r="I4597" i="6"/>
  <c r="I4598" i="6"/>
  <c r="I4599" i="6"/>
  <c r="I4600" i="6"/>
  <c r="I4601" i="6"/>
  <c r="I4602" i="6"/>
  <c r="I4603" i="6"/>
  <c r="I4604" i="6"/>
  <c r="I4605" i="6"/>
  <c r="I4606" i="6"/>
  <c r="I4607" i="6"/>
  <c r="I4608" i="6"/>
  <c r="I4609" i="6"/>
  <c r="I4610" i="6"/>
  <c r="I4611" i="6"/>
  <c r="I4612" i="6"/>
  <c r="I4613" i="6"/>
  <c r="I4614" i="6"/>
  <c r="I4615" i="6"/>
  <c r="I4616" i="6"/>
  <c r="I4617" i="6"/>
  <c r="I4618" i="6"/>
  <c r="I4619" i="6"/>
  <c r="I4620" i="6"/>
  <c r="I4621" i="6"/>
  <c r="I4622" i="6"/>
  <c r="I4623" i="6"/>
  <c r="I4624" i="6"/>
  <c r="I4625" i="6"/>
  <c r="I4626" i="6"/>
  <c r="I4627" i="6"/>
  <c r="I4628" i="6"/>
  <c r="I4629" i="6"/>
  <c r="I4630" i="6"/>
  <c r="I4631" i="6"/>
  <c r="I4632" i="6"/>
  <c r="I4633" i="6"/>
  <c r="I4634" i="6"/>
  <c r="I4635" i="6"/>
  <c r="I4636" i="6"/>
  <c r="I4637" i="6"/>
  <c r="I4638" i="6"/>
  <c r="I4639" i="6"/>
  <c r="I4640" i="6"/>
  <c r="I4641" i="6"/>
  <c r="I4642" i="6"/>
  <c r="I4643" i="6"/>
  <c r="I4644" i="6"/>
  <c r="I4645" i="6"/>
  <c r="I4646" i="6"/>
  <c r="I4647" i="6"/>
  <c r="I4648" i="6"/>
  <c r="I4649" i="6"/>
  <c r="I4650" i="6"/>
  <c r="I4651" i="6"/>
  <c r="I4652" i="6"/>
  <c r="I4653" i="6"/>
  <c r="I4654" i="6"/>
  <c r="I4655" i="6"/>
  <c r="I4656" i="6"/>
  <c r="I4657" i="6"/>
  <c r="I4658" i="6"/>
  <c r="I4659" i="6"/>
  <c r="I4660" i="6"/>
  <c r="I4661" i="6"/>
  <c r="I4662" i="6"/>
  <c r="I4663" i="6"/>
  <c r="I4664" i="6"/>
  <c r="I4665" i="6"/>
  <c r="I4666" i="6"/>
  <c r="I4667" i="6"/>
  <c r="I4668" i="6"/>
  <c r="I4669" i="6"/>
  <c r="I4670" i="6"/>
  <c r="I4671" i="6"/>
  <c r="I4672" i="6"/>
  <c r="I4673" i="6"/>
  <c r="I4674" i="6"/>
  <c r="I4675" i="6"/>
  <c r="I4676" i="6"/>
  <c r="I4677" i="6"/>
  <c r="I4678" i="6"/>
  <c r="I4679" i="6"/>
  <c r="I4680" i="6"/>
  <c r="I4681" i="6"/>
  <c r="I4682" i="6"/>
  <c r="I4683" i="6"/>
  <c r="I4684" i="6"/>
  <c r="I4685" i="6"/>
  <c r="I4686" i="6"/>
  <c r="I4687" i="6"/>
  <c r="I4688" i="6"/>
  <c r="I4689" i="6"/>
  <c r="I4690" i="6"/>
  <c r="I4691" i="6"/>
  <c r="I4692" i="6"/>
  <c r="I4693" i="6"/>
  <c r="I4694" i="6"/>
  <c r="I4695" i="6"/>
  <c r="I4696" i="6"/>
  <c r="I4697" i="6"/>
  <c r="I4698" i="6"/>
  <c r="I4699" i="6"/>
  <c r="I4700" i="6"/>
  <c r="I4701" i="6"/>
  <c r="I4702" i="6"/>
  <c r="I4703" i="6"/>
  <c r="I4704" i="6"/>
  <c r="I4705" i="6"/>
  <c r="I4706" i="6"/>
  <c r="I4707" i="6"/>
  <c r="I4708" i="6"/>
  <c r="I4709" i="6"/>
  <c r="I4710" i="6"/>
  <c r="I4711" i="6"/>
  <c r="I4712" i="6"/>
  <c r="I4713" i="6"/>
  <c r="I4714" i="6"/>
  <c r="I4715" i="6"/>
  <c r="I4716" i="6"/>
  <c r="I4717" i="6"/>
  <c r="I4718" i="6"/>
  <c r="I4719" i="6"/>
  <c r="I4720" i="6"/>
  <c r="I4721" i="6"/>
  <c r="I4722" i="6"/>
  <c r="I4723" i="6"/>
  <c r="I4724" i="6"/>
  <c r="I4725" i="6"/>
  <c r="I4726" i="6"/>
  <c r="I4727" i="6"/>
  <c r="I4728" i="6"/>
  <c r="I4729" i="6"/>
  <c r="I4730" i="6"/>
  <c r="I4731" i="6"/>
  <c r="I4732" i="6"/>
  <c r="I4733" i="6"/>
  <c r="I4734" i="6"/>
  <c r="I4735" i="6"/>
  <c r="I4736" i="6"/>
  <c r="I4737" i="6"/>
  <c r="I4738" i="6"/>
  <c r="I4739" i="6"/>
  <c r="I4740" i="6"/>
  <c r="I4741" i="6"/>
  <c r="I4742" i="6"/>
  <c r="I4743" i="6"/>
  <c r="I4744" i="6"/>
  <c r="I4745" i="6"/>
  <c r="I4746" i="6"/>
  <c r="I4747" i="6"/>
  <c r="I4748" i="6"/>
  <c r="I4749" i="6"/>
  <c r="I4750" i="6"/>
  <c r="I4751" i="6"/>
  <c r="I4752" i="6"/>
  <c r="I4753" i="6"/>
  <c r="I4754" i="6"/>
  <c r="I4755" i="6"/>
  <c r="I4756" i="6"/>
  <c r="I4757" i="6"/>
  <c r="I4758" i="6"/>
  <c r="I4759" i="6"/>
  <c r="I4760" i="6"/>
  <c r="I4761" i="6"/>
  <c r="I4762" i="6"/>
  <c r="I4763" i="6"/>
  <c r="I4764" i="6"/>
  <c r="I4765" i="6"/>
  <c r="I4766" i="6"/>
  <c r="I4767" i="6"/>
  <c r="I4768" i="6"/>
  <c r="I4769" i="6"/>
  <c r="I4770" i="6"/>
  <c r="I4771" i="6"/>
  <c r="I4772" i="6"/>
  <c r="I4773" i="6"/>
  <c r="I4774" i="6"/>
  <c r="I4775" i="6"/>
  <c r="I4776" i="6"/>
  <c r="I4777" i="6"/>
  <c r="I4778" i="6"/>
  <c r="I4779" i="6"/>
  <c r="I4780" i="6"/>
  <c r="I4781" i="6"/>
  <c r="I4782" i="6"/>
  <c r="I4783" i="6"/>
  <c r="I4784" i="6"/>
  <c r="I4785" i="6"/>
  <c r="I4786" i="6"/>
  <c r="I4787" i="6"/>
  <c r="I4788" i="6"/>
  <c r="I4789" i="6"/>
  <c r="I4790" i="6"/>
  <c r="I4791" i="6"/>
  <c r="I4792" i="6"/>
  <c r="I4793" i="6"/>
  <c r="I4794" i="6"/>
  <c r="I4795" i="6"/>
  <c r="I4796" i="6"/>
  <c r="I4797" i="6"/>
  <c r="I4798" i="6"/>
  <c r="I4799" i="6"/>
  <c r="I4800" i="6"/>
  <c r="I4801" i="6"/>
  <c r="I4802" i="6"/>
  <c r="I4803" i="6"/>
  <c r="I4804" i="6"/>
  <c r="I4805" i="6"/>
  <c r="I4806" i="6"/>
  <c r="I4807" i="6"/>
  <c r="I4808" i="6"/>
  <c r="I4809" i="6"/>
  <c r="I4810" i="6"/>
  <c r="I4811" i="6"/>
  <c r="I4812" i="6"/>
  <c r="I4813" i="6"/>
  <c r="I4814" i="6"/>
  <c r="I4815" i="6"/>
  <c r="I4816" i="6"/>
  <c r="I4817" i="6"/>
  <c r="I4818" i="6"/>
  <c r="I4819" i="6"/>
  <c r="I4820" i="6"/>
  <c r="I4821" i="6"/>
  <c r="I4822" i="6"/>
  <c r="I4823" i="6"/>
  <c r="I4824" i="6"/>
  <c r="I4825" i="6"/>
  <c r="I4826" i="6"/>
  <c r="I4827" i="6"/>
  <c r="I4828" i="6"/>
  <c r="I4829" i="6"/>
  <c r="I4830" i="6"/>
  <c r="I4831" i="6"/>
  <c r="I4832" i="6"/>
  <c r="I4833" i="6"/>
  <c r="I4834" i="6"/>
  <c r="I4835" i="6"/>
  <c r="I4836" i="6"/>
  <c r="I4837" i="6"/>
  <c r="I4838" i="6"/>
  <c r="I4839" i="6"/>
  <c r="I4840" i="6"/>
  <c r="I4841" i="6"/>
  <c r="I4842" i="6"/>
  <c r="I4843" i="6"/>
  <c r="I4844" i="6"/>
  <c r="I4845" i="6"/>
  <c r="I4846" i="6"/>
  <c r="I4847" i="6"/>
  <c r="I4848" i="6"/>
  <c r="I4849" i="6"/>
  <c r="I4850" i="6"/>
  <c r="I4851" i="6"/>
  <c r="I4852" i="6"/>
  <c r="I4853" i="6"/>
  <c r="I4854" i="6"/>
  <c r="I4855" i="6"/>
  <c r="I4856" i="6"/>
  <c r="I4857" i="6"/>
  <c r="I4858" i="6"/>
  <c r="I4859" i="6"/>
  <c r="I4860" i="6"/>
  <c r="I4861" i="6"/>
  <c r="I4862" i="6"/>
  <c r="I4863" i="6"/>
  <c r="I4864" i="6"/>
  <c r="I4865" i="6"/>
  <c r="I4866" i="6"/>
  <c r="I4867" i="6"/>
  <c r="I4868" i="6"/>
  <c r="I4869" i="6"/>
  <c r="I4870" i="6"/>
  <c r="I4871" i="6"/>
  <c r="I4872" i="6"/>
  <c r="I4873" i="6"/>
  <c r="I4874" i="6"/>
  <c r="I4875" i="6"/>
  <c r="I4876" i="6"/>
  <c r="I4877" i="6"/>
  <c r="I4878" i="6"/>
  <c r="I4879" i="6"/>
  <c r="I4880" i="6"/>
  <c r="I4881" i="6"/>
  <c r="I4882" i="6"/>
  <c r="I4883" i="6"/>
  <c r="I4884" i="6"/>
  <c r="I4885" i="6"/>
  <c r="I4886" i="6"/>
  <c r="I4887" i="6"/>
  <c r="I4888" i="6"/>
  <c r="I4889" i="6"/>
  <c r="I4890" i="6"/>
  <c r="I4891" i="6"/>
  <c r="I4892" i="6"/>
  <c r="I4893" i="6"/>
  <c r="I4894" i="6"/>
  <c r="I4895" i="6"/>
  <c r="I4896" i="6"/>
  <c r="I4897" i="6"/>
  <c r="I4898" i="6"/>
  <c r="I4899" i="6"/>
  <c r="I4900" i="6"/>
  <c r="I4901" i="6"/>
  <c r="I4902" i="6"/>
  <c r="I4903" i="6"/>
  <c r="I4904" i="6"/>
  <c r="I4905" i="6"/>
  <c r="I4906" i="6"/>
  <c r="I4907" i="6"/>
  <c r="I4908" i="6"/>
  <c r="I4909" i="6"/>
  <c r="I4910" i="6"/>
  <c r="I4911" i="6"/>
  <c r="I4912" i="6"/>
  <c r="I4913" i="6"/>
  <c r="I4914" i="6"/>
  <c r="I4915" i="6"/>
  <c r="I4916" i="6"/>
  <c r="I4917" i="6"/>
  <c r="I4918" i="6"/>
  <c r="I4919" i="6"/>
  <c r="I4920" i="6"/>
  <c r="I4921" i="6"/>
  <c r="I4922" i="6"/>
  <c r="I4923" i="6"/>
  <c r="I4924" i="6"/>
  <c r="I4925" i="6"/>
  <c r="I4926" i="6"/>
  <c r="I4927" i="6"/>
  <c r="I4928" i="6"/>
  <c r="I4929" i="6"/>
  <c r="I4930" i="6"/>
  <c r="I4931" i="6"/>
  <c r="I4932" i="6"/>
  <c r="I4933" i="6"/>
  <c r="I4934" i="6"/>
  <c r="I4935" i="6"/>
  <c r="I4936" i="6"/>
  <c r="I4937" i="6"/>
  <c r="I4938" i="6"/>
  <c r="I4939" i="6"/>
  <c r="I4940" i="6"/>
  <c r="I4941" i="6"/>
  <c r="I4942" i="6"/>
  <c r="I4943" i="6"/>
  <c r="I4944" i="6"/>
  <c r="I4945" i="6"/>
  <c r="I4946" i="6"/>
  <c r="I4947" i="6"/>
  <c r="I4948" i="6"/>
  <c r="I4949" i="6"/>
  <c r="I4950" i="6"/>
  <c r="I4951" i="6"/>
  <c r="I4952" i="6"/>
  <c r="I4953" i="6"/>
  <c r="I4954" i="6"/>
  <c r="I4955" i="6"/>
  <c r="I4956" i="6"/>
  <c r="I4957" i="6"/>
  <c r="I4958" i="6"/>
  <c r="I4959" i="6"/>
  <c r="I4960" i="6"/>
  <c r="I4961" i="6"/>
  <c r="I4962" i="6"/>
  <c r="I4963" i="6"/>
  <c r="I4964" i="6"/>
  <c r="I4965" i="6"/>
  <c r="I4966" i="6"/>
  <c r="I4967" i="6"/>
  <c r="I4968" i="6"/>
  <c r="I4969" i="6"/>
  <c r="I4970" i="6"/>
  <c r="I4971" i="6"/>
  <c r="I4972" i="6"/>
  <c r="I4973" i="6"/>
  <c r="I4974" i="6"/>
  <c r="I4975" i="6"/>
  <c r="I4976" i="6"/>
  <c r="I4977" i="6"/>
  <c r="I4978" i="6"/>
  <c r="I4979" i="6"/>
  <c r="I4980" i="6"/>
  <c r="I4981" i="6"/>
  <c r="I4982" i="6"/>
  <c r="I4983" i="6"/>
  <c r="I4984" i="6"/>
  <c r="I4985" i="6"/>
  <c r="I4986" i="6"/>
  <c r="I4987" i="6"/>
  <c r="I4988" i="6"/>
  <c r="I4989" i="6"/>
  <c r="I4990" i="6"/>
  <c r="I4991" i="6"/>
  <c r="I4992" i="6"/>
  <c r="I4993" i="6"/>
  <c r="I4994" i="6"/>
  <c r="I4995" i="6"/>
  <c r="I4996" i="6"/>
  <c r="I4997" i="6"/>
  <c r="I4998" i="6"/>
  <c r="I4999" i="6"/>
  <c r="I5000" i="6"/>
  <c r="I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F433" i="6"/>
  <c r="F589" i="6"/>
  <c r="F726" i="6"/>
  <c r="F1021" i="6"/>
  <c r="F1420" i="6"/>
  <c r="F1593" i="6"/>
  <c r="F2029" i="6"/>
  <c r="F2345" i="6"/>
  <c r="F2357" i="6"/>
  <c r="F2515" i="6"/>
  <c r="F2625" i="6"/>
  <c r="F2813" i="6"/>
  <c r="F3568" i="6"/>
  <c r="F3581" i="6"/>
  <c r="F3918" i="6"/>
  <c r="F3928" i="6"/>
  <c r="F3966" i="6"/>
  <c r="F4349" i="6"/>
  <c r="F4711" i="6"/>
  <c r="E25" i="6"/>
  <c r="F25" i="6" s="1"/>
  <c r="E48" i="6"/>
  <c r="F48" i="6" s="1"/>
  <c r="E169" i="6"/>
  <c r="F169" i="6" s="1"/>
  <c r="E193" i="6"/>
  <c r="F193" i="6" s="1"/>
  <c r="E201" i="6"/>
  <c r="F201" i="6" s="1"/>
  <c r="E213" i="6"/>
  <c r="F213" i="6" s="1"/>
  <c r="E277" i="6"/>
  <c r="F277" i="6" s="1"/>
  <c r="E349" i="6"/>
  <c r="F349" i="6" s="1"/>
  <c r="E365" i="6"/>
  <c r="F365" i="6" s="1"/>
  <c r="E397" i="6"/>
  <c r="F397" i="6" s="1"/>
  <c r="E405" i="6"/>
  <c r="F405" i="6" s="1"/>
  <c r="E509" i="6"/>
  <c r="F509" i="6" s="1"/>
  <c r="E517" i="6"/>
  <c r="F517" i="6" s="1"/>
  <c r="E529" i="6"/>
  <c r="F529" i="6" s="1"/>
  <c r="E545" i="6"/>
  <c r="F545" i="6" s="1"/>
  <c r="E601" i="6"/>
  <c r="F601" i="6" s="1"/>
  <c r="E617" i="6"/>
  <c r="F617" i="6" s="1"/>
  <c r="E624" i="6"/>
  <c r="F624" i="6" s="1"/>
  <c r="E650" i="6"/>
  <c r="F650" i="6" s="1"/>
  <c r="E657" i="6"/>
  <c r="F657" i="6" s="1"/>
  <c r="E697" i="6"/>
  <c r="F697" i="6" s="1"/>
  <c r="E841" i="6"/>
  <c r="F841" i="6" s="1"/>
  <c r="E842" i="6"/>
  <c r="F842" i="6" s="1"/>
  <c r="E843" i="6"/>
  <c r="F843" i="6" s="1"/>
  <c r="E925" i="6"/>
  <c r="F925" i="6" s="1"/>
  <c r="E949" i="6"/>
  <c r="F949" i="6" s="1"/>
  <c r="E997" i="6"/>
  <c r="F997" i="6" s="1"/>
  <c r="E1033" i="6"/>
  <c r="F1033" i="6" s="1"/>
  <c r="E1155" i="6"/>
  <c r="F1155" i="6" s="1"/>
  <c r="E1177" i="6"/>
  <c r="F1177" i="6" s="1"/>
  <c r="E1204" i="6"/>
  <c r="F1204" i="6" s="1"/>
  <c r="E1206" i="6"/>
  <c r="F1206" i="6" s="1"/>
  <c r="E1237" i="6"/>
  <c r="F1237" i="6" s="1"/>
  <c r="E1309" i="6"/>
  <c r="F1309" i="6" s="1"/>
  <c r="E1369" i="6"/>
  <c r="F1369" i="6" s="1"/>
  <c r="E1405" i="6"/>
  <c r="F1405" i="6" s="1"/>
  <c r="E1453" i="6"/>
  <c r="F1453" i="6" s="1"/>
  <c r="E1457" i="6"/>
  <c r="F1457" i="6" s="1"/>
  <c r="E1513" i="6"/>
  <c r="F1513" i="6" s="1"/>
  <c r="E1525" i="6"/>
  <c r="F1525" i="6" s="1"/>
  <c r="E1561" i="6"/>
  <c r="F1561" i="6" s="1"/>
  <c r="E1669" i="6"/>
  <c r="F1669" i="6" s="1"/>
  <c r="E1680" i="6"/>
  <c r="F1680" i="6" s="1"/>
  <c r="E1753" i="6"/>
  <c r="F1753" i="6" s="1"/>
  <c r="E1758" i="6"/>
  <c r="F1758" i="6" s="1"/>
  <c r="E1785" i="6"/>
  <c r="F1785" i="6" s="1"/>
  <c r="E1861" i="6"/>
  <c r="F1861" i="6" s="1"/>
  <c r="E1897" i="6"/>
  <c r="F1897" i="6" s="1"/>
  <c r="E1921" i="6"/>
  <c r="F1921" i="6" s="1"/>
  <c r="E1933" i="6"/>
  <c r="F1933" i="6" s="1"/>
  <c r="E1961" i="6"/>
  <c r="F1961" i="6" s="1"/>
  <c r="E2029" i="6"/>
  <c r="E2053" i="6"/>
  <c r="F2053" i="6" s="1"/>
  <c r="E2077" i="6"/>
  <c r="F2077" i="6" s="1"/>
  <c r="E2089" i="6"/>
  <c r="F2089" i="6" s="1"/>
  <c r="E2101" i="6"/>
  <c r="F2101" i="6" s="1"/>
  <c r="E2118" i="6"/>
  <c r="F2118" i="6" s="1"/>
  <c r="E2185" i="6"/>
  <c r="F2185" i="6" s="1"/>
  <c r="E2209" i="6"/>
  <c r="F2209" i="6" s="1"/>
  <c r="E2257" i="6"/>
  <c r="F2257" i="6" s="1"/>
  <c r="E2258" i="6"/>
  <c r="F2258" i="6" s="1"/>
  <c r="E2260" i="6"/>
  <c r="F2260" i="6" s="1"/>
  <c r="E2281" i="6"/>
  <c r="F2281" i="6" s="1"/>
  <c r="E2353" i="6"/>
  <c r="F2353" i="6" s="1"/>
  <c r="E2389" i="6"/>
  <c r="F2389" i="6" s="1"/>
  <c r="E2432" i="6"/>
  <c r="F2432" i="6" s="1"/>
  <c r="E2452" i="6"/>
  <c r="F2452" i="6" s="1"/>
  <c r="E2633" i="6"/>
  <c r="F2633" i="6" s="1"/>
  <c r="E2766" i="6"/>
  <c r="F2766" i="6" s="1"/>
  <c r="E2786" i="6"/>
  <c r="F2786" i="6" s="1"/>
  <c r="E3066" i="6"/>
  <c r="F3066" i="6" s="1"/>
  <c r="E3069" i="6"/>
  <c r="F3069" i="6" s="1"/>
  <c r="E3082" i="6"/>
  <c r="F3082" i="6" s="1"/>
  <c r="E3149" i="6"/>
  <c r="F3149" i="6" s="1"/>
  <c r="E3366" i="6"/>
  <c r="F3366" i="6" s="1"/>
  <c r="E3416" i="6"/>
  <c r="F3416" i="6" s="1"/>
  <c r="E3533" i="6"/>
  <c r="F3533" i="6" s="1"/>
  <c r="E3591" i="6"/>
  <c r="F3591" i="6" s="1"/>
  <c r="E3593" i="6"/>
  <c r="F3593" i="6" s="1"/>
  <c r="E3604" i="6"/>
  <c r="F3604" i="6" s="1"/>
  <c r="E3808" i="6"/>
  <c r="F3808" i="6" s="1"/>
  <c r="E3821" i="6"/>
  <c r="F3821" i="6" s="1"/>
  <c r="E3832" i="6"/>
  <c r="F3832" i="6" s="1"/>
  <c r="E3894" i="6"/>
  <c r="F3894" i="6" s="1"/>
  <c r="E3904" i="6"/>
  <c r="F3904" i="6" s="1"/>
  <c r="E4001" i="6"/>
  <c r="F4001" i="6" s="1"/>
  <c r="E4172" i="6"/>
  <c r="F4172" i="6" s="1"/>
  <c r="E4181" i="6"/>
  <c r="F4181" i="6" s="1"/>
  <c r="E4183" i="6"/>
  <c r="F4183" i="6" s="1"/>
  <c r="E4423" i="6"/>
  <c r="F4423" i="6" s="1"/>
  <c r="E4433" i="6"/>
  <c r="F4433" i="6" s="1"/>
  <c r="E4493" i="6"/>
  <c r="F4493" i="6" s="1"/>
  <c r="E4589" i="6"/>
  <c r="F4589" i="6" s="1"/>
  <c r="E4651" i="6"/>
  <c r="F4651" i="6" s="1"/>
  <c r="E4661" i="6"/>
  <c r="F4661" i="6" s="1"/>
  <c r="E4663" i="6"/>
  <c r="F4663" i="6" s="1"/>
  <c r="E4721" i="6"/>
  <c r="F4721" i="6" s="1"/>
  <c r="E4888" i="6"/>
  <c r="F4888" i="6" s="1"/>
  <c r="E4889" i="6"/>
  <c r="F4889" i="6" s="1"/>
  <c r="E4904" i="6"/>
  <c r="F4904" i="6" s="1"/>
  <c r="E4970" i="6"/>
  <c r="F4970" i="6" s="1"/>
  <c r="E4997" i="6"/>
  <c r="F4997" i="6" s="1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C25" i="6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C48" i="6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C167" i="6"/>
  <c r="E167" i="6" s="1"/>
  <c r="F167" i="6" s="1"/>
  <c r="C168" i="6"/>
  <c r="E168" i="6" s="1"/>
  <c r="F168" i="6" s="1"/>
  <c r="C169" i="6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C202" i="6"/>
  <c r="E202" i="6" s="1"/>
  <c r="F202" i="6" s="1"/>
  <c r="C203" i="6"/>
  <c r="E203" i="6" s="1"/>
  <c r="F203" i="6" s="1"/>
  <c r="C204" i="6"/>
  <c r="E204" i="6" s="1"/>
  <c r="F204" i="6" s="1"/>
  <c r="C205" i="6"/>
  <c r="E205" i="6" s="1"/>
  <c r="F205" i="6" s="1"/>
  <c r="C206" i="6"/>
  <c r="E206" i="6" s="1"/>
  <c r="F206" i="6" s="1"/>
  <c r="C207" i="6"/>
  <c r="E207" i="6" s="1"/>
  <c r="F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C278" i="6"/>
  <c r="E278" i="6" s="1"/>
  <c r="F278" i="6" s="1"/>
  <c r="C279" i="6"/>
  <c r="E279" i="6" s="1"/>
  <c r="F279" i="6" s="1"/>
  <c r="C280" i="6"/>
  <c r="E280" i="6" s="1"/>
  <c r="F280" i="6" s="1"/>
  <c r="C281" i="6"/>
  <c r="E281" i="6" s="1"/>
  <c r="F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C364" i="6"/>
  <c r="E364" i="6" s="1"/>
  <c r="F364" i="6" s="1"/>
  <c r="C365" i="6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C406" i="6"/>
  <c r="E406" i="6" s="1"/>
  <c r="F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C555" i="6"/>
  <c r="E555" i="6" s="1"/>
  <c r="F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C842" i="6"/>
  <c r="C843" i="6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C863" i="6"/>
  <c r="E863" i="6" s="1"/>
  <c r="F863" i="6" s="1"/>
  <c r="C864" i="6"/>
  <c r="E864" i="6" s="1"/>
  <c r="F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C926" i="6"/>
  <c r="E926" i="6" s="1"/>
  <c r="F926" i="6" s="1"/>
  <c r="C927" i="6"/>
  <c r="E927" i="6" s="1"/>
  <c r="F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C950" i="6"/>
  <c r="E950" i="6" s="1"/>
  <c r="F950" i="6" s="1"/>
  <c r="C951" i="6"/>
  <c r="E951" i="6" s="1"/>
  <c r="F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C1019" i="6"/>
  <c r="E1019" i="6" s="1"/>
  <c r="F1019" i="6" s="1"/>
  <c r="C1020" i="6"/>
  <c r="E1020" i="6" s="1"/>
  <c r="F1020" i="6" s="1"/>
  <c r="C1021" i="6"/>
  <c r="E1021" i="6" s="1"/>
  <c r="C1022" i="6"/>
  <c r="E1022" i="6" s="1"/>
  <c r="F1022" i="6" s="1"/>
  <c r="C1023" i="6"/>
  <c r="E1023" i="6" s="1"/>
  <c r="F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C1081" i="6"/>
  <c r="E1081" i="6" s="1"/>
  <c r="F1081" i="6" s="1"/>
  <c r="C1082" i="6"/>
  <c r="E1082" i="6" s="1"/>
  <c r="F1082" i="6" s="1"/>
  <c r="C1083" i="6"/>
  <c r="E1083" i="6" s="1"/>
  <c r="F1083" i="6" s="1"/>
  <c r="C1084" i="6"/>
  <c r="E1084" i="6" s="1"/>
  <c r="F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C1178" i="6"/>
  <c r="E1178" i="6" s="1"/>
  <c r="F1178" i="6" s="1"/>
  <c r="C1179" i="6"/>
  <c r="E1179" i="6" s="1"/>
  <c r="F1179" i="6" s="1"/>
  <c r="C1180" i="6"/>
  <c r="E1180" i="6" s="1"/>
  <c r="F1180" i="6" s="1"/>
  <c r="C1181" i="6"/>
  <c r="E1181" i="6" s="1"/>
  <c r="F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C1205" i="6"/>
  <c r="E1205" i="6" s="1"/>
  <c r="F1205" i="6" s="1"/>
  <c r="C1206" i="6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C1235" i="6"/>
  <c r="E1235" i="6" s="1"/>
  <c r="F1235" i="6" s="1"/>
  <c r="C1236" i="6"/>
  <c r="E1236" i="6" s="1"/>
  <c r="F1236" i="6" s="1"/>
  <c r="C1237" i="6"/>
  <c r="C1238" i="6"/>
  <c r="E1238" i="6" s="1"/>
  <c r="F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C1403" i="6"/>
  <c r="E1403" i="6" s="1"/>
  <c r="F1403" i="6" s="1"/>
  <c r="C1404" i="6"/>
  <c r="E1404" i="6" s="1"/>
  <c r="F1404" i="6" s="1"/>
  <c r="C1405" i="6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C1451" i="6"/>
  <c r="E1451" i="6" s="1"/>
  <c r="F1451" i="6" s="1"/>
  <c r="C1452" i="6"/>
  <c r="E1452" i="6" s="1"/>
  <c r="F1452" i="6" s="1"/>
  <c r="C1453" i="6"/>
  <c r="C1454" i="6"/>
  <c r="E1454" i="6" s="1"/>
  <c r="F1454" i="6" s="1"/>
  <c r="C1455" i="6"/>
  <c r="E1455" i="6" s="1"/>
  <c r="F1455" i="6" s="1"/>
  <c r="C1456" i="6"/>
  <c r="E1456" i="6" s="1"/>
  <c r="F1456" i="6" s="1"/>
  <c r="C1457" i="6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C1523" i="6"/>
  <c r="E1523" i="6" s="1"/>
  <c r="F1523" i="6" s="1"/>
  <c r="C1524" i="6"/>
  <c r="E1524" i="6" s="1"/>
  <c r="F1524" i="6" s="1"/>
  <c r="C1525" i="6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C1667" i="6"/>
  <c r="E1667" i="6" s="1"/>
  <c r="F1667" i="6" s="1"/>
  <c r="C1668" i="6"/>
  <c r="E1668" i="6" s="1"/>
  <c r="F1668" i="6" s="1"/>
  <c r="C1669" i="6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C1751" i="6"/>
  <c r="E1751" i="6" s="1"/>
  <c r="F1751" i="6" s="1"/>
  <c r="C1752" i="6"/>
  <c r="E1752" i="6" s="1"/>
  <c r="F1752" i="6" s="1"/>
  <c r="C1753" i="6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C1922" i="6"/>
  <c r="E1922" i="6" s="1"/>
  <c r="F1922" i="6" s="1"/>
  <c r="C1923" i="6"/>
  <c r="E1923" i="6" s="1"/>
  <c r="F1923" i="6" s="1"/>
  <c r="C1924" i="6"/>
  <c r="E1924" i="6" s="1"/>
  <c r="F1924" i="6" s="1"/>
  <c r="C1925" i="6"/>
  <c r="E1925" i="6" s="1"/>
  <c r="F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C2027" i="6"/>
  <c r="E2027" i="6" s="1"/>
  <c r="F2027" i="6" s="1"/>
  <c r="C2028" i="6"/>
  <c r="E2028" i="6" s="1"/>
  <c r="F2028" i="6" s="1"/>
  <c r="C2029" i="6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C2054" i="6"/>
  <c r="E2054" i="6" s="1"/>
  <c r="F2054" i="6" s="1"/>
  <c r="C2055" i="6"/>
  <c r="E2055" i="6" s="1"/>
  <c r="F2055" i="6" s="1"/>
  <c r="C2056" i="6"/>
  <c r="E2056" i="6" s="1"/>
  <c r="F2056" i="6" s="1"/>
  <c r="C2057" i="6"/>
  <c r="E2057" i="6" s="1"/>
  <c r="F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C2111" i="6"/>
  <c r="E2111" i="6" s="1"/>
  <c r="F2111" i="6" s="1"/>
  <c r="C2112" i="6"/>
  <c r="E2112" i="6" s="1"/>
  <c r="F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C2197" i="6"/>
  <c r="E2197" i="6" s="1"/>
  <c r="F2197" i="6" s="1"/>
  <c r="C2198" i="6"/>
  <c r="E2198" i="6" s="1"/>
  <c r="F2198" i="6" s="1"/>
  <c r="C2199" i="6"/>
  <c r="E2199" i="6" s="1"/>
  <c r="F2199" i="6" s="1"/>
  <c r="C2200" i="6"/>
  <c r="E2200" i="6" s="1"/>
  <c r="F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C2258" i="6"/>
  <c r="C2259" i="6"/>
  <c r="E2259" i="6" s="1"/>
  <c r="F2259" i="6" s="1"/>
  <c r="C2260" i="6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C2282" i="6"/>
  <c r="E2282" i="6" s="1"/>
  <c r="F2282" i="6" s="1"/>
  <c r="C2283" i="6"/>
  <c r="E2283" i="6" s="1"/>
  <c r="F2283" i="6" s="1"/>
  <c r="C2284" i="6"/>
  <c r="E2284" i="6" s="1"/>
  <c r="F2284" i="6" s="1"/>
  <c r="C2285" i="6"/>
  <c r="E2285" i="6" s="1"/>
  <c r="F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C2352" i="6"/>
  <c r="E2352" i="6" s="1"/>
  <c r="F2352" i="6" s="1"/>
  <c r="C2353" i="6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C2516" i="6"/>
  <c r="E2516" i="6" s="1"/>
  <c r="F2516" i="6" s="1"/>
  <c r="C2517" i="6"/>
  <c r="E2517" i="6" s="1"/>
  <c r="F2517" i="6" s="1"/>
  <c r="C2518" i="6"/>
  <c r="E2518" i="6" s="1"/>
  <c r="F2518" i="6" s="1"/>
  <c r="C2519" i="6"/>
  <c r="E2519" i="6" s="1"/>
  <c r="F2519" i="6" s="1"/>
  <c r="C2520" i="6"/>
  <c r="E2520" i="6" s="1"/>
  <c r="F2520" i="6" s="1"/>
  <c r="C2521" i="6"/>
  <c r="E2521" i="6" s="1"/>
  <c r="F2521" i="6" s="1"/>
  <c r="C2522" i="6"/>
  <c r="E2522" i="6" s="1"/>
  <c r="F2522" i="6" s="1"/>
  <c r="C2523" i="6"/>
  <c r="E2523" i="6" s="1"/>
  <c r="F2523" i="6" s="1"/>
  <c r="C2524" i="6"/>
  <c r="E2524" i="6" s="1"/>
  <c r="F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C2555" i="6"/>
  <c r="E2555" i="6" s="1"/>
  <c r="F2555" i="6" s="1"/>
  <c r="C2556" i="6"/>
  <c r="E2556" i="6" s="1"/>
  <c r="F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C2626" i="6"/>
  <c r="E2626" i="6" s="1"/>
  <c r="F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C2645" i="6"/>
  <c r="E2645" i="6" s="1"/>
  <c r="F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C2675" i="6"/>
  <c r="E2675" i="6" s="1"/>
  <c r="F2675" i="6" s="1"/>
  <c r="C2676" i="6"/>
  <c r="E2676" i="6" s="1"/>
  <c r="F2676" i="6" s="1"/>
  <c r="C2677" i="6"/>
  <c r="E2677" i="6" s="1"/>
  <c r="F2677" i="6" s="1"/>
  <c r="C2678" i="6"/>
  <c r="E2678" i="6" s="1"/>
  <c r="F2678" i="6" s="1"/>
  <c r="C2679" i="6"/>
  <c r="E2679" i="6" s="1"/>
  <c r="F2679" i="6" s="1"/>
  <c r="C2680" i="6"/>
  <c r="E2680" i="6" s="1"/>
  <c r="F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C2785" i="6"/>
  <c r="E2785" i="6" s="1"/>
  <c r="F2785" i="6" s="1"/>
  <c r="C2786" i="6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C2869" i="6"/>
  <c r="E2869" i="6" s="1"/>
  <c r="F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C2941" i="6"/>
  <c r="E2941" i="6" s="1"/>
  <c r="F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C2968" i="6"/>
  <c r="E2968" i="6" s="1"/>
  <c r="F2968" i="6" s="1"/>
  <c r="C2969" i="6"/>
  <c r="E2969" i="6" s="1"/>
  <c r="F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C3023" i="6"/>
  <c r="E3023" i="6" s="1"/>
  <c r="F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C3041" i="6"/>
  <c r="E3041" i="6" s="1"/>
  <c r="F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C3067" i="6"/>
  <c r="E3067" i="6" s="1"/>
  <c r="F3067" i="6" s="1"/>
  <c r="C3068" i="6"/>
  <c r="E3068" i="6" s="1"/>
  <c r="F3068" i="6" s="1"/>
  <c r="C3069" i="6"/>
  <c r="C3070" i="6"/>
  <c r="E3070" i="6" s="1"/>
  <c r="F3070" i="6" s="1"/>
  <c r="C3071" i="6"/>
  <c r="E3071" i="6" s="1"/>
  <c r="F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C3125" i="6"/>
  <c r="E3125" i="6" s="1"/>
  <c r="F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C3197" i="6"/>
  <c r="E3197" i="6" s="1"/>
  <c r="F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C3299" i="6"/>
  <c r="E3299" i="6" s="1"/>
  <c r="F3299" i="6" s="1"/>
  <c r="C3300" i="6"/>
  <c r="E3300" i="6" s="1"/>
  <c r="F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C3349" i="6"/>
  <c r="E3349" i="6" s="1"/>
  <c r="F3349" i="6" s="1"/>
  <c r="C3350" i="6"/>
  <c r="E3350" i="6" s="1"/>
  <c r="F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C3373" i="6"/>
  <c r="E3373" i="6" s="1"/>
  <c r="F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C3417" i="6"/>
  <c r="E3417" i="6" s="1"/>
  <c r="F3417" i="6" s="1"/>
  <c r="C3418" i="6"/>
  <c r="E3418" i="6" s="1"/>
  <c r="F3418" i="6" s="1"/>
  <c r="C3419" i="6"/>
  <c r="E3419" i="6" s="1"/>
  <c r="F3419" i="6" s="1"/>
  <c r="C3420" i="6"/>
  <c r="E3420" i="6" s="1"/>
  <c r="F3420" i="6" s="1"/>
  <c r="C3421" i="6"/>
  <c r="E3421" i="6" s="1"/>
  <c r="F3421" i="6" s="1"/>
  <c r="C3422" i="6"/>
  <c r="E3422" i="6" s="1"/>
  <c r="F3422" i="6" s="1"/>
  <c r="C3423" i="6"/>
  <c r="E3423" i="6" s="1"/>
  <c r="F3423" i="6" s="1"/>
  <c r="C3424" i="6"/>
  <c r="E3424" i="6" s="1"/>
  <c r="F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C3443" i="6"/>
  <c r="E3443" i="6" s="1"/>
  <c r="F3443" i="6" s="1"/>
  <c r="C3444" i="6"/>
  <c r="E3444" i="6" s="1"/>
  <c r="F3444" i="6" s="1"/>
  <c r="C3445" i="6"/>
  <c r="E3445" i="6" s="1"/>
  <c r="F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C3495" i="6"/>
  <c r="E3495" i="6" s="1"/>
  <c r="F3495" i="6" s="1"/>
  <c r="C3496" i="6"/>
  <c r="E3496" i="6" s="1"/>
  <c r="F3496" i="6" s="1"/>
  <c r="C3497" i="6"/>
  <c r="E3497" i="6" s="1"/>
  <c r="F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C3567" i="6"/>
  <c r="E3567" i="6" s="1"/>
  <c r="F3567" i="6" s="1"/>
  <c r="C3568" i="6"/>
  <c r="E3568" i="6" s="1"/>
  <c r="C3569" i="6"/>
  <c r="E3569" i="6" s="1"/>
  <c r="F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C3588" i="6"/>
  <c r="E3588" i="6" s="1"/>
  <c r="F3588" i="6" s="1"/>
  <c r="C3589" i="6"/>
  <c r="E3589" i="6" s="1"/>
  <c r="F3589" i="6" s="1"/>
  <c r="C3590" i="6"/>
  <c r="E3590" i="6" s="1"/>
  <c r="F3590" i="6" s="1"/>
  <c r="C3591" i="6"/>
  <c r="C3592" i="6"/>
  <c r="E3592" i="6" s="1"/>
  <c r="F3592" i="6" s="1"/>
  <c r="C3593" i="6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C3639" i="6"/>
  <c r="E3639" i="6" s="1"/>
  <c r="F3639" i="6" s="1"/>
  <c r="C3640" i="6"/>
  <c r="E3640" i="6" s="1"/>
  <c r="F3640" i="6" s="1"/>
  <c r="C3641" i="6"/>
  <c r="E3641" i="6" s="1"/>
  <c r="F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C3713" i="6"/>
  <c r="E3713" i="6" s="1"/>
  <c r="F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C3719" i="6"/>
  <c r="E3719" i="6" s="1"/>
  <c r="F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C3767" i="6"/>
  <c r="E3767" i="6" s="1"/>
  <c r="F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C3782" i="6"/>
  <c r="E3782" i="6" s="1"/>
  <c r="F3782" i="6" s="1"/>
  <c r="C3783" i="6"/>
  <c r="E3783" i="6" s="1"/>
  <c r="F3783" i="6" s="1"/>
  <c r="C3784" i="6"/>
  <c r="E3784" i="6" s="1"/>
  <c r="F3784" i="6" s="1"/>
  <c r="C3785" i="6"/>
  <c r="E3785" i="6" s="1"/>
  <c r="F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C3809" i="6"/>
  <c r="E3809" i="6" s="1"/>
  <c r="F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C3915" i="6"/>
  <c r="E3915" i="6" s="1"/>
  <c r="F3915" i="6" s="1"/>
  <c r="C3916" i="6"/>
  <c r="E3916" i="6" s="1"/>
  <c r="F3916" i="6" s="1"/>
  <c r="C3917" i="6"/>
  <c r="E3917" i="6" s="1"/>
  <c r="F3917" i="6" s="1"/>
  <c r="C3918" i="6"/>
  <c r="E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C3923" i="6"/>
  <c r="E3923" i="6" s="1"/>
  <c r="F3923" i="6" s="1"/>
  <c r="C3924" i="6"/>
  <c r="E3924" i="6" s="1"/>
  <c r="F3924" i="6" s="1"/>
  <c r="C3925" i="6"/>
  <c r="E3925" i="6" s="1"/>
  <c r="F3925" i="6" s="1"/>
  <c r="C3926" i="6"/>
  <c r="E3926" i="6" s="1"/>
  <c r="F3926" i="6" s="1"/>
  <c r="C3927" i="6"/>
  <c r="E3927" i="6" s="1"/>
  <c r="F3927" i="6" s="1"/>
  <c r="C3928" i="6"/>
  <c r="E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C3988" i="6"/>
  <c r="E3988" i="6" s="1"/>
  <c r="F3988" i="6" s="1"/>
  <c r="C3989" i="6"/>
  <c r="E3989" i="6" s="1"/>
  <c r="F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C4007" i="6"/>
  <c r="E4007" i="6" s="1"/>
  <c r="F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C4032" i="6"/>
  <c r="E4032" i="6" s="1"/>
  <c r="F4032" i="6" s="1"/>
  <c r="C4033" i="6"/>
  <c r="E4033" i="6" s="1"/>
  <c r="F4033" i="6" s="1"/>
  <c r="C4034" i="6"/>
  <c r="E4034" i="6" s="1"/>
  <c r="F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C4047" i="6"/>
  <c r="E4047" i="6" s="1"/>
  <c r="F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C4057" i="6"/>
  <c r="E4057" i="6" s="1"/>
  <c r="F4057" i="6" s="1"/>
  <c r="C4058" i="6"/>
  <c r="E4058" i="6" s="1"/>
  <c r="F4058" i="6" s="1"/>
  <c r="C4059" i="6"/>
  <c r="E4059" i="6" s="1"/>
  <c r="F4059" i="6" s="1"/>
  <c r="C4060" i="6"/>
  <c r="E4060" i="6" s="1"/>
  <c r="F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C4119" i="6"/>
  <c r="E4119" i="6" s="1"/>
  <c r="F4119" i="6" s="1"/>
  <c r="C4120" i="6"/>
  <c r="E4120" i="6" s="1"/>
  <c r="F4120" i="6" s="1"/>
  <c r="C4121" i="6"/>
  <c r="E4121" i="6" s="1"/>
  <c r="F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C4163" i="6"/>
  <c r="E4163" i="6" s="1"/>
  <c r="F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C4173" i="6"/>
  <c r="E4173" i="6" s="1"/>
  <c r="F4173" i="6" s="1"/>
  <c r="C4174" i="6"/>
  <c r="E4174" i="6" s="1"/>
  <c r="F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C4182" i="6"/>
  <c r="E4182" i="6" s="1"/>
  <c r="F4182" i="6" s="1"/>
  <c r="C4183" i="6"/>
  <c r="C4184" i="6"/>
  <c r="E4184" i="6" s="1"/>
  <c r="F4184" i="6" s="1"/>
  <c r="C4185" i="6"/>
  <c r="E4185" i="6" s="1"/>
  <c r="F4185" i="6" s="1"/>
  <c r="C4186" i="6"/>
  <c r="E4186" i="6" s="1"/>
  <c r="F4186" i="6" s="1"/>
  <c r="C4187" i="6"/>
  <c r="E4187" i="6" s="1"/>
  <c r="F4187" i="6" s="1"/>
  <c r="C4188" i="6"/>
  <c r="E4188" i="6" s="1"/>
  <c r="F4188" i="6" s="1"/>
  <c r="C4189" i="6"/>
  <c r="E4189" i="6" s="1"/>
  <c r="F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C4228" i="6"/>
  <c r="E4228" i="6" s="1"/>
  <c r="F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C4237" i="6"/>
  <c r="E4237" i="6" s="1"/>
  <c r="F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C4252" i="6"/>
  <c r="E4252" i="6" s="1"/>
  <c r="F4252" i="6" s="1"/>
  <c r="C4253" i="6"/>
  <c r="E4253" i="6" s="1"/>
  <c r="F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C4319" i="6"/>
  <c r="E4319" i="6" s="1"/>
  <c r="F4319" i="6" s="1"/>
  <c r="C4320" i="6"/>
  <c r="E4320" i="6" s="1"/>
  <c r="F4320" i="6" s="1"/>
  <c r="C4321" i="6"/>
  <c r="E4321" i="6" s="1"/>
  <c r="F4321" i="6" s="1"/>
  <c r="C4322" i="6"/>
  <c r="E4322" i="6" s="1"/>
  <c r="F4322" i="6" s="1"/>
  <c r="C4323" i="6"/>
  <c r="E4323" i="6" s="1"/>
  <c r="F4323" i="6" s="1"/>
  <c r="C4324" i="6"/>
  <c r="E4324" i="6" s="1"/>
  <c r="F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C4360" i="6"/>
  <c r="E4360" i="6" s="1"/>
  <c r="F4360" i="6" s="1"/>
  <c r="C4361" i="6"/>
  <c r="E4361" i="6" s="1"/>
  <c r="F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C4385" i="6"/>
  <c r="E4385" i="6" s="1"/>
  <c r="F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C4424" i="6"/>
  <c r="E4424" i="6" s="1"/>
  <c r="F4424" i="6" s="1"/>
  <c r="C4425" i="6"/>
  <c r="E4425" i="6" s="1"/>
  <c r="F4425" i="6" s="1"/>
  <c r="C4426" i="6"/>
  <c r="E4426" i="6" s="1"/>
  <c r="F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C4433" i="6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C4453" i="6"/>
  <c r="E4453" i="6" s="1"/>
  <c r="F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C4463" i="6"/>
  <c r="E4463" i="6" s="1"/>
  <c r="F4463" i="6" s="1"/>
  <c r="C4464" i="6"/>
  <c r="E4464" i="6" s="1"/>
  <c r="F4464" i="6" s="1"/>
  <c r="C4465" i="6"/>
  <c r="E4465" i="6" s="1"/>
  <c r="F4465" i="6" s="1"/>
  <c r="C4466" i="6"/>
  <c r="E4466" i="6" s="1"/>
  <c r="F4466" i="6" s="1"/>
  <c r="C4467" i="6"/>
  <c r="E4467" i="6" s="1"/>
  <c r="F4467" i="6" s="1"/>
  <c r="C4468" i="6"/>
  <c r="E4468" i="6" s="1"/>
  <c r="F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C4493" i="6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C4499" i="6"/>
  <c r="E4499" i="6" s="1"/>
  <c r="F4499" i="6" s="1"/>
  <c r="C4500" i="6"/>
  <c r="E4500" i="6" s="1"/>
  <c r="F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C4564" i="6"/>
  <c r="E4564" i="6" s="1"/>
  <c r="F4564" i="6" s="1"/>
  <c r="C4565" i="6"/>
  <c r="E4565" i="6" s="1"/>
  <c r="F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C4619" i="6"/>
  <c r="E4619" i="6" s="1"/>
  <c r="F4619" i="6" s="1"/>
  <c r="C4620" i="6"/>
  <c r="E4620" i="6" s="1"/>
  <c r="F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C4633" i="6"/>
  <c r="E4633" i="6" s="1"/>
  <c r="F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C4662" i="6"/>
  <c r="E4662" i="6" s="1"/>
  <c r="F4662" i="6" s="1"/>
  <c r="C4663" i="6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C4681" i="6"/>
  <c r="E4681" i="6" s="1"/>
  <c r="F4681" i="6" s="1"/>
  <c r="C4682" i="6"/>
  <c r="E4682" i="6" s="1"/>
  <c r="F4682" i="6" s="1"/>
  <c r="C4683" i="6"/>
  <c r="E4683" i="6" s="1"/>
  <c r="F4683" i="6" s="1"/>
  <c r="C4684" i="6"/>
  <c r="E4684" i="6" s="1"/>
  <c r="F4684" i="6" s="1"/>
  <c r="C4685" i="6"/>
  <c r="E4685" i="6" s="1"/>
  <c r="F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C4727" i="6"/>
  <c r="E4727" i="6" s="1"/>
  <c r="F4727" i="6" s="1"/>
  <c r="C4728" i="6"/>
  <c r="E4728" i="6" s="1"/>
  <c r="F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C4753" i="6"/>
  <c r="E4753" i="6" s="1"/>
  <c r="F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C4792" i="6"/>
  <c r="E4792" i="6" s="1"/>
  <c r="F4792" i="6" s="1"/>
  <c r="C4793" i="6"/>
  <c r="E4793" i="6" s="1"/>
  <c r="F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C4816" i="6"/>
  <c r="E4816" i="6" s="1"/>
  <c r="F4816" i="6" s="1"/>
  <c r="C4817" i="6"/>
  <c r="E4817" i="6" s="1"/>
  <c r="F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C4883" i="6"/>
  <c r="E4883" i="6" s="1"/>
  <c r="F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C4889" i="6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C4905" i="6"/>
  <c r="E4905" i="6" s="1"/>
  <c r="F4905" i="6" s="1"/>
  <c r="C4906" i="6"/>
  <c r="E4906" i="6" s="1"/>
  <c r="F4906" i="6" s="1"/>
  <c r="C4907" i="6"/>
  <c r="E4907" i="6" s="1"/>
  <c r="F4907" i="6" s="1"/>
  <c r="C4908" i="6"/>
  <c r="E4908" i="6" s="1"/>
  <c r="F4908" i="6" s="1"/>
  <c r="C4909" i="6"/>
  <c r="E4909" i="6" s="1"/>
  <c r="F4909" i="6" s="1"/>
  <c r="C4910" i="6"/>
  <c r="E4910" i="6" s="1"/>
  <c r="F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C4923" i="6"/>
  <c r="E4923" i="6" s="1"/>
  <c r="F4923" i="6" s="1"/>
  <c r="C4924" i="6"/>
  <c r="E4924" i="6" s="1"/>
  <c r="F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C4970" i="6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C4996" i="6"/>
  <c r="E4996" i="6" s="1"/>
  <c r="F4996" i="6" s="1"/>
  <c r="C4997" i="6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J253" i="1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X103" i="11" s="1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X30" i="11" s="1"/>
  <c r="A29" i="8"/>
  <c r="A28" i="8"/>
  <c r="A27" i="8"/>
  <c r="A26" i="8"/>
  <c r="A25" i="8"/>
  <c r="A24" i="8"/>
  <c r="A23" i="8"/>
  <c r="A22" i="8"/>
  <c r="A21" i="8"/>
  <c r="A20" i="8"/>
  <c r="A19" i="8"/>
  <c r="X19" i="11" s="1"/>
  <c r="A18" i="8"/>
  <c r="A17" i="8"/>
  <c r="A16" i="8"/>
  <c r="A15" i="8"/>
  <c r="X15" i="11" s="1"/>
  <c r="A14" i="8"/>
  <c r="A13" i="8"/>
  <c r="A12" i="8"/>
  <c r="A11" i="8"/>
  <c r="A10" i="8"/>
  <c r="A9" i="8"/>
  <c r="A8" i="8"/>
  <c r="A7" i="8"/>
  <c r="A6" i="8"/>
  <c r="A5" i="8"/>
  <c r="A4" i="8"/>
  <c r="A3" i="8"/>
  <c r="A2" i="8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Y30" i="11" l="1"/>
  <c r="B110" i="15"/>
  <c r="X108" i="11"/>
  <c r="Y108" i="11"/>
  <c r="X25" i="11"/>
  <c r="Y25" i="11"/>
  <c r="X50" i="11"/>
  <c r="Y50" i="11"/>
  <c r="B29" i="15"/>
  <c r="X27" i="11"/>
  <c r="Y27" i="11"/>
  <c r="B43" i="15"/>
  <c r="X41" i="11"/>
  <c r="Y41" i="11"/>
  <c r="Y149" i="11"/>
  <c r="X149" i="11"/>
  <c r="Y19" i="11"/>
  <c r="Y15" i="11"/>
  <c r="X24" i="11"/>
  <c r="Y24" i="11"/>
  <c r="X60" i="11"/>
  <c r="Y60" i="11"/>
  <c r="A86" i="15"/>
  <c r="X84" i="11"/>
  <c r="Y84" i="11"/>
  <c r="X120" i="11"/>
  <c r="Y120" i="11"/>
  <c r="X168" i="11"/>
  <c r="Y168" i="11"/>
  <c r="X49" i="11"/>
  <c r="Y49" i="11"/>
  <c r="B4" i="15"/>
  <c r="X2" i="11"/>
  <c r="Y2" i="11"/>
  <c r="X26" i="11"/>
  <c r="Y26" i="11"/>
  <c r="B76" i="15"/>
  <c r="X74" i="11"/>
  <c r="Y74" i="11"/>
  <c r="X98" i="11"/>
  <c r="Y98" i="11"/>
  <c r="X122" i="11"/>
  <c r="Y122" i="11"/>
  <c r="X134" i="11"/>
  <c r="Y134" i="11"/>
  <c r="B160" i="15"/>
  <c r="X158" i="11"/>
  <c r="Y158" i="11"/>
  <c r="X170" i="11"/>
  <c r="Y170" i="11"/>
  <c r="X182" i="11"/>
  <c r="Y182" i="11"/>
  <c r="A53" i="15"/>
  <c r="X51" i="11"/>
  <c r="Y51" i="11"/>
  <c r="B89" i="15"/>
  <c r="X87" i="11"/>
  <c r="Y87" i="11"/>
  <c r="X111" i="11"/>
  <c r="Y111" i="11"/>
  <c r="B137" i="15"/>
  <c r="X135" i="11"/>
  <c r="Y135" i="11"/>
  <c r="B185" i="15"/>
  <c r="X183" i="11"/>
  <c r="Y183" i="11"/>
  <c r="B6" i="15"/>
  <c r="X4" i="11"/>
  <c r="Y4" i="11"/>
  <c r="A30" i="15"/>
  <c r="X28" i="11"/>
  <c r="Y28" i="11"/>
  <c r="X64" i="11"/>
  <c r="Y64" i="11"/>
  <c r="X88" i="11"/>
  <c r="Y88" i="11"/>
  <c r="B126" i="15"/>
  <c r="X124" i="11"/>
  <c r="Y124" i="11"/>
  <c r="B150" i="15"/>
  <c r="X148" i="11"/>
  <c r="Y148" i="11"/>
  <c r="X160" i="11"/>
  <c r="Y160" i="11"/>
  <c r="B198" i="15"/>
  <c r="X196" i="11"/>
  <c r="Y196" i="11"/>
  <c r="Y5" i="11"/>
  <c r="X5" i="11"/>
  <c r="Y29" i="11"/>
  <c r="X29" i="11"/>
  <c r="Y65" i="11"/>
  <c r="X65" i="11"/>
  <c r="X101" i="11"/>
  <c r="Y101" i="11"/>
  <c r="Y125" i="11"/>
  <c r="X125" i="11"/>
  <c r="X161" i="11"/>
  <c r="Y161" i="11"/>
  <c r="X185" i="11"/>
  <c r="Y185" i="11"/>
  <c r="X36" i="11"/>
  <c r="Y36" i="11"/>
  <c r="X144" i="11"/>
  <c r="Y144" i="11"/>
  <c r="B123" i="15"/>
  <c r="X121" i="11"/>
  <c r="Y121" i="11"/>
  <c r="X38" i="11"/>
  <c r="Y38" i="11"/>
  <c r="B112" i="15"/>
  <c r="X110" i="11"/>
  <c r="Y110" i="11"/>
  <c r="B196" i="15"/>
  <c r="X194" i="11"/>
  <c r="Y194" i="11"/>
  <c r="A65" i="15"/>
  <c r="X63" i="11"/>
  <c r="Y63" i="11"/>
  <c r="X159" i="11"/>
  <c r="Y159" i="11"/>
  <c r="B42" i="15"/>
  <c r="X40" i="11"/>
  <c r="Y40" i="11"/>
  <c r="A114" i="15"/>
  <c r="X112" i="11"/>
  <c r="Y112" i="11"/>
  <c r="A186" i="15"/>
  <c r="X184" i="11"/>
  <c r="Y184" i="11"/>
  <c r="X12" i="11"/>
  <c r="Y12" i="11"/>
  <c r="X48" i="11"/>
  <c r="Y48" i="11"/>
  <c r="B74" i="15"/>
  <c r="X72" i="11"/>
  <c r="Y72" i="11"/>
  <c r="B98" i="15"/>
  <c r="X96" i="11"/>
  <c r="Y96" i="11"/>
  <c r="X132" i="11"/>
  <c r="Y132" i="11"/>
  <c r="X156" i="11"/>
  <c r="Y156" i="11"/>
  <c r="A182" i="15"/>
  <c r="X180" i="11"/>
  <c r="Y180" i="11"/>
  <c r="X192" i="11"/>
  <c r="Y192" i="11"/>
  <c r="C262" i="11"/>
  <c r="E23" i="17"/>
  <c r="D23" i="17"/>
  <c r="C23" i="17"/>
  <c r="B23" i="17"/>
  <c r="A23" i="17"/>
  <c r="X13" i="11"/>
  <c r="Y13" i="11"/>
  <c r="X37" i="11"/>
  <c r="Y37" i="11"/>
  <c r="X61" i="11"/>
  <c r="Y61" i="11"/>
  <c r="X73" i="11"/>
  <c r="Y73" i="11"/>
  <c r="X85" i="11"/>
  <c r="Y85" i="11"/>
  <c r="B99" i="15"/>
  <c r="X97" i="11"/>
  <c r="Y97" i="11"/>
  <c r="B111" i="15"/>
  <c r="X109" i="11"/>
  <c r="Y109" i="11"/>
  <c r="X133" i="11"/>
  <c r="Y133" i="11"/>
  <c r="B147" i="15"/>
  <c r="X145" i="11"/>
  <c r="Y145" i="11"/>
  <c r="X157" i="11"/>
  <c r="Y157" i="11"/>
  <c r="X169" i="11"/>
  <c r="Y169" i="11"/>
  <c r="X181" i="11"/>
  <c r="Y181" i="11"/>
  <c r="B195" i="15"/>
  <c r="X193" i="11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X14" i="11"/>
  <c r="Y14" i="11"/>
  <c r="X62" i="11"/>
  <c r="Y62" i="11"/>
  <c r="B88" i="15"/>
  <c r="X86" i="11"/>
  <c r="Y86" i="11"/>
  <c r="B148" i="15"/>
  <c r="X146" i="11"/>
  <c r="Y146" i="11"/>
  <c r="Y201" i="11"/>
  <c r="T26" i="11"/>
  <c r="X3" i="11"/>
  <c r="Y3" i="11"/>
  <c r="A41" i="15"/>
  <c r="X39" i="11"/>
  <c r="Y39" i="11"/>
  <c r="X75" i="11"/>
  <c r="Y75" i="11"/>
  <c r="B101" i="15"/>
  <c r="X99" i="11"/>
  <c r="Y99" i="11"/>
  <c r="X123" i="11"/>
  <c r="Y123" i="11"/>
  <c r="A149" i="15"/>
  <c r="X147" i="11"/>
  <c r="Y147" i="11"/>
  <c r="B173" i="15"/>
  <c r="X171" i="11"/>
  <c r="Y171" i="11"/>
  <c r="A197" i="15"/>
  <c r="X195" i="11"/>
  <c r="Y195" i="11"/>
  <c r="X16" i="11"/>
  <c r="Y16" i="11"/>
  <c r="X52" i="11"/>
  <c r="Y52" i="11"/>
  <c r="X76" i="11"/>
  <c r="Y76" i="11"/>
  <c r="X100" i="11"/>
  <c r="Y100" i="11"/>
  <c r="X136" i="11"/>
  <c r="Y136" i="11"/>
  <c r="A174" i="15"/>
  <c r="X172" i="11"/>
  <c r="Y172" i="11"/>
  <c r="Y17" i="11"/>
  <c r="X17" i="11"/>
  <c r="X53" i="11"/>
  <c r="Y53" i="11"/>
  <c r="X77" i="11"/>
  <c r="Y77" i="11"/>
  <c r="Y89" i="11"/>
  <c r="X89" i="11"/>
  <c r="A115" i="15"/>
  <c r="X113" i="11"/>
  <c r="Y113" i="11"/>
  <c r="X137" i="11"/>
  <c r="Y137" i="11"/>
  <c r="B175" i="15"/>
  <c r="Y173" i="11"/>
  <c r="X173" i="11"/>
  <c r="A199" i="15"/>
  <c r="X197" i="11"/>
  <c r="Y197" i="11"/>
  <c r="X102" i="11"/>
  <c r="Y102" i="11"/>
  <c r="A9" i="15"/>
  <c r="X7" i="11"/>
  <c r="X31" i="11"/>
  <c r="Y31" i="11"/>
  <c r="Y43" i="11"/>
  <c r="X43" i="11"/>
  <c r="A57" i="15"/>
  <c r="X55" i="11"/>
  <c r="Y55" i="11"/>
  <c r="A69" i="15"/>
  <c r="Y67" i="11"/>
  <c r="X67" i="11"/>
  <c r="A81" i="15"/>
  <c r="Y79" i="11"/>
  <c r="X79" i="11"/>
  <c r="X91" i="11"/>
  <c r="Y91" i="11"/>
  <c r="Y103" i="11"/>
  <c r="X115" i="11"/>
  <c r="Y115" i="11"/>
  <c r="Y127" i="11"/>
  <c r="X127" i="11"/>
  <c r="A141" i="15"/>
  <c r="Y139" i="11"/>
  <c r="X139" i="11"/>
  <c r="Y151" i="11"/>
  <c r="X151" i="11"/>
  <c r="X163" i="11"/>
  <c r="Y163" i="11"/>
  <c r="X175" i="11"/>
  <c r="Y175" i="11"/>
  <c r="Y187" i="11"/>
  <c r="X187" i="11"/>
  <c r="A201" i="15"/>
  <c r="X199" i="11"/>
  <c r="Y199" i="11"/>
  <c r="Y7" i="11"/>
  <c r="A56" i="15"/>
  <c r="X54" i="11"/>
  <c r="Y54" i="11"/>
  <c r="Y90" i="11"/>
  <c r="X90" i="11"/>
  <c r="A140" i="15"/>
  <c r="X138" i="11"/>
  <c r="Y138" i="11"/>
  <c r="Y32" i="11"/>
  <c r="X32" i="11"/>
  <c r="A70" i="15"/>
  <c r="Y68" i="11"/>
  <c r="X68" i="11"/>
  <c r="Y92" i="11"/>
  <c r="X92" i="11"/>
  <c r="Y116" i="11"/>
  <c r="X116" i="11"/>
  <c r="Y152" i="11"/>
  <c r="X152" i="11"/>
  <c r="Y188" i="11"/>
  <c r="X188" i="11"/>
  <c r="Y9" i="11"/>
  <c r="X9" i="11"/>
  <c r="Y21" i="11"/>
  <c r="X21" i="11"/>
  <c r="Y33" i="11"/>
  <c r="X33" i="11"/>
  <c r="Y45" i="11"/>
  <c r="X45" i="11"/>
  <c r="Y57" i="11"/>
  <c r="X57" i="11"/>
  <c r="A71" i="15"/>
  <c r="Y69" i="11"/>
  <c r="X69" i="11"/>
  <c r="Y81" i="11"/>
  <c r="X81" i="11"/>
  <c r="Y93" i="11"/>
  <c r="X93" i="11"/>
  <c r="Y105" i="11"/>
  <c r="X105" i="11"/>
  <c r="Y117" i="11"/>
  <c r="X117" i="11"/>
  <c r="Y129" i="11"/>
  <c r="X129" i="11"/>
  <c r="Y141" i="11"/>
  <c r="X141" i="11"/>
  <c r="A155" i="15"/>
  <c r="Y153" i="11"/>
  <c r="X153" i="11"/>
  <c r="Y165" i="11"/>
  <c r="X165" i="11"/>
  <c r="Y177" i="11"/>
  <c r="X177" i="11"/>
  <c r="Y189" i="11"/>
  <c r="X189" i="11"/>
  <c r="Y6" i="11"/>
  <c r="X6" i="11"/>
  <c r="B44" i="15"/>
  <c r="Y42" i="11"/>
  <c r="X42" i="11"/>
  <c r="A68" i="15"/>
  <c r="Y66" i="11"/>
  <c r="X66" i="11"/>
  <c r="Y78" i="11"/>
  <c r="X78" i="11"/>
  <c r="A116" i="15"/>
  <c r="X114" i="11"/>
  <c r="Y114" i="11"/>
  <c r="A128" i="15"/>
  <c r="Y126" i="11"/>
  <c r="X126" i="11"/>
  <c r="X162" i="11"/>
  <c r="Y162" i="11"/>
  <c r="X174" i="11"/>
  <c r="Y174" i="11"/>
  <c r="Y186" i="11"/>
  <c r="X186" i="11"/>
  <c r="A200" i="15"/>
  <c r="X198" i="11"/>
  <c r="Y198" i="11"/>
  <c r="A10" i="15"/>
  <c r="Y8" i="11"/>
  <c r="X8" i="11"/>
  <c r="B46" i="15"/>
  <c r="Y44" i="11"/>
  <c r="X44" i="11"/>
  <c r="Y80" i="11"/>
  <c r="X80" i="11"/>
  <c r="Y128" i="11"/>
  <c r="X128" i="11"/>
  <c r="Y176" i="11"/>
  <c r="X176" i="11"/>
  <c r="A12" i="15"/>
  <c r="Y10" i="11"/>
  <c r="X10" i="11"/>
  <c r="Y22" i="11"/>
  <c r="X22" i="11"/>
  <c r="Y34" i="11"/>
  <c r="X34" i="11"/>
  <c r="Y46" i="11"/>
  <c r="X46" i="11"/>
  <c r="Y58" i="11"/>
  <c r="X58" i="11"/>
  <c r="Y70" i="11"/>
  <c r="X70" i="11"/>
  <c r="Y82" i="11"/>
  <c r="X82" i="11"/>
  <c r="Y94" i="11"/>
  <c r="X94" i="11"/>
  <c r="Y106" i="11"/>
  <c r="X106" i="11"/>
  <c r="Y118" i="11"/>
  <c r="X118" i="11"/>
  <c r="Y130" i="11"/>
  <c r="X130" i="11"/>
  <c r="Y142" i="11"/>
  <c r="X142" i="11"/>
  <c r="A156" i="15"/>
  <c r="Y154" i="11"/>
  <c r="X154" i="11"/>
  <c r="Y166" i="11"/>
  <c r="X166" i="11"/>
  <c r="Y178" i="11"/>
  <c r="X178" i="11"/>
  <c r="Y190" i="11"/>
  <c r="X190" i="11"/>
  <c r="Y18" i="11"/>
  <c r="X18" i="11"/>
  <c r="Y150" i="11"/>
  <c r="X150" i="11"/>
  <c r="Y20" i="11"/>
  <c r="X20" i="11"/>
  <c r="Y56" i="11"/>
  <c r="X56" i="11"/>
  <c r="Y104" i="11"/>
  <c r="X104" i="11"/>
  <c r="Y140" i="11"/>
  <c r="X140" i="11"/>
  <c r="Y164" i="11"/>
  <c r="X164" i="11"/>
  <c r="Y200" i="11"/>
  <c r="X200" i="11"/>
  <c r="Y11" i="11"/>
  <c r="X11" i="11"/>
  <c r="B25" i="15"/>
  <c r="Y23" i="11"/>
  <c r="X23" i="11"/>
  <c r="Y35" i="11"/>
  <c r="X35" i="11"/>
  <c r="Y47" i="11"/>
  <c r="X47" i="11"/>
  <c r="Y59" i="11"/>
  <c r="X59" i="11"/>
  <c r="Y71" i="11"/>
  <c r="X71" i="11"/>
  <c r="Y83" i="11"/>
  <c r="X83" i="11"/>
  <c r="A97" i="15"/>
  <c r="Y95" i="11"/>
  <c r="X95" i="11"/>
  <c r="Y107" i="11"/>
  <c r="X107" i="11"/>
  <c r="Y119" i="11"/>
  <c r="X119" i="11"/>
  <c r="Y131" i="11"/>
  <c r="X131" i="11"/>
  <c r="Y143" i="11"/>
  <c r="X143" i="11"/>
  <c r="Y155" i="11"/>
  <c r="X155" i="11"/>
  <c r="A169" i="15"/>
  <c r="Y167" i="11"/>
  <c r="X167" i="11"/>
  <c r="Y179" i="11"/>
  <c r="X179" i="11"/>
  <c r="Y191" i="11"/>
  <c r="X191" i="11"/>
  <c r="D45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O177" i="8" s="1"/>
  <c r="B179" i="15"/>
  <c r="A179" i="15"/>
  <c r="D258" i="11"/>
  <c r="C258" i="11"/>
  <c r="A11" i="15"/>
  <c r="N68" i="8"/>
  <c r="O68" i="8" s="1"/>
  <c r="B70" i="15"/>
  <c r="B94" i="15"/>
  <c r="A94" i="15"/>
  <c r="B106" i="15"/>
  <c r="A106" i="15"/>
  <c r="V140" i="8"/>
  <c r="W140" i="8" s="1"/>
  <c r="C153" i="9"/>
  <c r="B154" i="15"/>
  <c r="P164" i="8"/>
  <c r="B166" i="15"/>
  <c r="A166" i="15"/>
  <c r="I189" i="9"/>
  <c r="A190" i="15"/>
  <c r="I200" i="8"/>
  <c r="B202" i="15"/>
  <c r="B130" i="15"/>
  <c r="R21" i="8"/>
  <c r="S21" i="8" s="1"/>
  <c r="L82" i="9"/>
  <c r="B143" i="15"/>
  <c r="J154" i="8"/>
  <c r="K154" i="8" s="1"/>
  <c r="B156" i="15"/>
  <c r="D262" i="11"/>
  <c r="A154" i="15"/>
  <c r="V20" i="8"/>
  <c r="W20" i="8" s="1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F82" i="8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A62" i="15"/>
  <c r="X96" i="8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B95" i="10"/>
  <c r="U131" i="8"/>
  <c r="B133" i="15"/>
  <c r="A133" i="15"/>
  <c r="V155" i="8"/>
  <c r="W155" i="8" s="1"/>
  <c r="B157" i="15"/>
  <c r="L179" i="8"/>
  <c r="B181" i="15"/>
  <c r="B193" i="15"/>
  <c r="A193" i="15"/>
  <c r="H12" i="8"/>
  <c r="B14" i="15"/>
  <c r="A14" i="15"/>
  <c r="B50" i="15"/>
  <c r="A50" i="15"/>
  <c r="X84" i="8"/>
  <c r="B86" i="15"/>
  <c r="V108" i="8"/>
  <c r="J120" i="8"/>
  <c r="K120" i="8" s="1"/>
  <c r="B122" i="15"/>
  <c r="A122" i="15"/>
  <c r="L144" i="8"/>
  <c r="A146" i="15"/>
  <c r="B170" i="15"/>
  <c r="C193" i="9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O24" i="8" s="1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K23" i="8" s="1"/>
  <c r="I72" i="9"/>
  <c r="A73" i="15"/>
  <c r="B73" i="15"/>
  <c r="Q107" i="8"/>
  <c r="B109" i="15"/>
  <c r="F168" i="9"/>
  <c r="B169" i="15"/>
  <c r="A181" i="15"/>
  <c r="B97" i="15"/>
  <c r="L262" i="11"/>
  <c r="C4" i="8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K136" i="8" s="1"/>
  <c r="B138" i="15"/>
  <c r="A138" i="15"/>
  <c r="J148" i="8"/>
  <c r="K148" i="8" s="1"/>
  <c r="A150" i="15"/>
  <c r="A162" i="15"/>
  <c r="F172" i="8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G53" i="8"/>
  <c r="B55" i="15"/>
  <c r="B67" i="15"/>
  <c r="B79" i="15"/>
  <c r="A79" i="15"/>
  <c r="B91" i="15"/>
  <c r="A91" i="15"/>
  <c r="F101" i="8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G18" i="8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S114" i="8" s="1"/>
  <c r="B116" i="15"/>
  <c r="B140" i="15"/>
  <c r="V150" i="8"/>
  <c r="W150" i="8" s="1"/>
  <c r="B152" i="15"/>
  <c r="A152" i="15"/>
  <c r="D162" i="8"/>
  <c r="A164" i="15"/>
  <c r="A176" i="15"/>
  <c r="B188" i="15"/>
  <c r="R198" i="8"/>
  <c r="B200" i="15"/>
  <c r="C261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K151" i="8" s="1"/>
  <c r="B153" i="15"/>
  <c r="O164" i="9"/>
  <c r="A165" i="15"/>
  <c r="A177" i="15"/>
  <c r="F187" i="8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A4" i="15"/>
  <c r="L15" i="9"/>
  <c r="A16" i="15"/>
  <c r="V26" i="8"/>
  <c r="W26" i="8" s="1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W63" i="8" s="1"/>
  <c r="B65" i="15"/>
  <c r="B111" i="10"/>
  <c r="L123" i="8"/>
  <c r="B135" i="10"/>
  <c r="X147" i="8"/>
  <c r="N159" i="8"/>
  <c r="L172" i="9"/>
  <c r="H183" i="8"/>
  <c r="G195" i="8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J59" i="7"/>
  <c r="J71" i="7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F156" i="8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F143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F7" i="8"/>
  <c r="U30" i="8"/>
  <c r="U59" i="8"/>
  <c r="R68" i="8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N119" i="11"/>
  <c r="L126" i="11"/>
  <c r="L192" i="11"/>
  <c r="K192" i="11"/>
  <c r="N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X177" i="8"/>
  <c r="I200" i="9"/>
  <c r="V159" i="10"/>
  <c r="L63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E68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L58" i="11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C23" i="8"/>
  <c r="I23" i="8"/>
  <c r="D23" i="8"/>
  <c r="F23" i="8"/>
  <c r="E23" i="8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C22" i="9"/>
  <c r="O25" i="9"/>
  <c r="X24" i="8"/>
  <c r="L24" i="8"/>
  <c r="V24" i="8"/>
  <c r="W24" i="8" s="1"/>
  <c r="I24" i="8"/>
  <c r="L25" i="9"/>
  <c r="Q24" i="8"/>
  <c r="F25" i="9"/>
  <c r="P24" i="8"/>
  <c r="B24" i="8"/>
  <c r="F24" i="8"/>
  <c r="I25" i="9"/>
  <c r="J24" i="8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L149" i="9"/>
  <c r="M148" i="8"/>
  <c r="O149" i="9"/>
  <c r="L148" i="8"/>
  <c r="U148" i="8"/>
  <c r="T148" i="8"/>
  <c r="B148" i="10"/>
  <c r="N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L120" i="8"/>
  <c r="H120" i="8"/>
  <c r="L121" i="9"/>
  <c r="V120" i="8"/>
  <c r="W120" i="8" s="1"/>
  <c r="U120" i="8"/>
  <c r="F120" i="8"/>
  <c r="E120" i="8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H30" i="9"/>
  <c r="H122" i="9"/>
  <c r="H189" i="9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H164" i="11"/>
  <c r="D164" i="11"/>
  <c r="C164" i="11"/>
  <c r="G164" i="11"/>
  <c r="E164" i="11"/>
  <c r="B164" i="11"/>
  <c r="F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H167" i="11"/>
  <c r="B167" i="11"/>
  <c r="D167" i="11"/>
  <c r="E167" i="11"/>
  <c r="C167" i="11"/>
  <c r="F167" i="11"/>
  <c r="M207" i="11"/>
  <c r="N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M167" i="11"/>
  <c r="L167" i="11"/>
  <c r="N167" i="11"/>
  <c r="K167" i="11"/>
  <c r="M204" i="11"/>
  <c r="L204" i="11"/>
  <c r="N204" i="11"/>
  <c r="K204" i="11"/>
  <c r="H218" i="11"/>
  <c r="F218" i="11"/>
  <c r="C218" i="11"/>
  <c r="E218" i="11"/>
  <c r="G218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D68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C114" i="8"/>
  <c r="T114" i="8"/>
  <c r="G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D224" i="11"/>
  <c r="G224" i="11"/>
  <c r="E224" i="11"/>
  <c r="H224" i="11"/>
  <c r="K234" i="11"/>
  <c r="M234" i="11"/>
  <c r="M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B224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N253" i="11"/>
  <c r="M253" i="11"/>
  <c r="L253" i="11"/>
  <c r="K253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F159" i="15" l="1"/>
  <c r="M103" i="9"/>
  <c r="O181" i="4"/>
  <c r="AY181" i="4" s="1"/>
  <c r="J189" i="9"/>
  <c r="M148" i="4"/>
  <c r="N148" i="4" s="1"/>
  <c r="B20" i="17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F144" i="15"/>
  <c r="G187" i="15"/>
  <c r="J35" i="9"/>
  <c r="D20" i="17"/>
  <c r="C20" i="17" s="1"/>
  <c r="M120" i="4"/>
  <c r="AT120" i="4" s="1"/>
  <c r="E165" i="15"/>
  <c r="G141" i="15"/>
  <c r="G65" i="15"/>
  <c r="F156" i="15"/>
  <c r="M33" i="9"/>
  <c r="C126" i="15"/>
  <c r="M24" i="4"/>
  <c r="F198" i="15"/>
  <c r="AB120" i="4"/>
  <c r="AC120" i="4" s="1"/>
  <c r="O114" i="4"/>
  <c r="AY114" i="4" s="1"/>
  <c r="G74" i="9"/>
  <c r="G162" i="15"/>
  <c r="J72" i="9"/>
  <c r="F35" i="15"/>
  <c r="C191" i="15"/>
  <c r="J128" i="9"/>
  <c r="D196" i="15"/>
  <c r="AB2" i="4"/>
  <c r="AQ2" i="4" s="1"/>
  <c r="G60" i="15"/>
  <c r="Q150" i="4"/>
  <c r="BB150" i="4" s="1"/>
  <c r="F174" i="15"/>
  <c r="E147" i="15"/>
  <c r="E59" i="15"/>
  <c r="G175" i="15"/>
  <c r="G46" i="15"/>
  <c r="G177" i="9"/>
  <c r="M15" i="9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X181" i="4"/>
  <c r="AZ181" i="4" s="1"/>
  <c r="AT24" i="4"/>
  <c r="AC154" i="4"/>
  <c r="AP154" i="4"/>
  <c r="AR154" i="4" s="1"/>
  <c r="AQ154" i="4"/>
  <c r="AC80" i="4"/>
  <c r="D11" i="11"/>
  <c r="F11" i="11" s="1"/>
  <c r="I259" i="11"/>
  <c r="AC111" i="4"/>
  <c r="AQ111" i="4"/>
  <c r="AP111" i="4"/>
  <c r="AR111" i="4" s="1"/>
  <c r="AY139" i="4"/>
  <c r="AX139" i="4"/>
  <c r="AZ139" i="4" s="1"/>
  <c r="L258" i="11"/>
  <c r="BB181" i="4"/>
  <c r="AC13" i="4"/>
  <c r="AQ13" i="4"/>
  <c r="AP13" i="4"/>
  <c r="AR13" i="4" s="1"/>
  <c r="AP23" i="4"/>
  <c r="AR23" i="4" s="1"/>
  <c r="AC148" i="4"/>
  <c r="AQ148" i="4"/>
  <c r="AP148" i="4"/>
  <c r="AR148" i="4" s="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Q197" i="4"/>
  <c r="S197" i="8"/>
  <c r="J197" i="4" s="1"/>
  <c r="M125" i="4"/>
  <c r="K125" i="8"/>
  <c r="F125" i="4" s="1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C2" i="4" l="1"/>
  <c r="AP136" i="4"/>
  <c r="AR136" i="4" s="1"/>
  <c r="AQ136" i="4"/>
  <c r="AT148" i="4"/>
  <c r="AP2" i="4"/>
  <c r="AR2" i="4" s="1"/>
  <c r="B22" i="17"/>
  <c r="T27" i="11"/>
  <c r="T25" i="11" s="1"/>
  <c r="R150" i="4"/>
  <c r="P114" i="4"/>
  <c r="N22" i="4"/>
  <c r="AU24" i="4"/>
  <c r="AX114" i="4"/>
  <c r="AZ114" i="4" s="1"/>
  <c r="AQ120" i="4"/>
  <c r="AP120" i="4"/>
  <c r="AR120" i="4" s="1"/>
  <c r="B29" i="11"/>
  <c r="B11" i="17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l="1"/>
  <c r="H14" i="17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38" i="17" l="1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B10" i="17" l="1"/>
  <c r="H8" i="17"/>
  <c r="B3" i="17" s="1"/>
  <c r="B207" i="15"/>
  <c r="B28" i="11"/>
</calcChain>
</file>

<file path=xl/sharedStrings.xml><?xml version="1.0" encoding="utf-8"?>
<sst xmlns="http://schemas.openxmlformats.org/spreadsheetml/2006/main" count="40534" uniqueCount="400">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</sst>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05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35" fillId="52" borderId="36" xfId="0" applyFont="1" applyFill="1" applyBorder="1" applyAlignment="1">
      <alignment horizontal="center" vertical="center"/>
    </xf>
    <xf numFmtId="0" fontId="41" fillId="53" borderId="35" xfId="0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Border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</cellXfs>
  <cellStyles count="1">
    <cellStyle name="Normal" xfId="0" builtinId="0"/>
  </cellStyles>
  <dxfs count="38"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333</v>
      </c>
    </row>
    <row r="2" spans="1:7" x14ac:dyDescent="0.35">
      <c r="A2" t="s">
        <v>334</v>
      </c>
    </row>
    <row r="3" spans="1:7" x14ac:dyDescent="0.35">
      <c r="A3" t="s">
        <v>68</v>
      </c>
      <c r="B3" t="s">
        <v>70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335</v>
      </c>
    </row>
    <row r="207" spans="1:7" x14ac:dyDescent="0.35">
      <c r="A207" t="s">
        <v>336</v>
      </c>
      <c r="B207" s="213" t="str">
        <f>MEMORIA_RESULTADOS!$B$26</f>
        <v/>
      </c>
    </row>
    <row r="208" spans="1:7" x14ac:dyDescent="0.35">
      <c r="A208" t="s">
        <v>337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323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347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348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46231.873260995373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222</v>
      </c>
      <c r="J1" s="68" t="s">
        <v>11</v>
      </c>
      <c r="K1" s="68" t="s">
        <v>224</v>
      </c>
      <c r="L1" s="68" t="s">
        <v>225</v>
      </c>
      <c r="M1" s="68" t="s">
        <v>63</v>
      </c>
      <c r="N1" s="68" t="s">
        <v>226</v>
      </c>
      <c r="O1" s="68" t="s">
        <v>227</v>
      </c>
      <c r="P1" s="68" t="s">
        <v>4</v>
      </c>
      <c r="Q1" s="68" t="s">
        <v>228</v>
      </c>
      <c r="R1" s="68" t="s">
        <v>229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292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343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65" t="s">
        <v>55</v>
      </c>
      <c r="B9" s="266"/>
      <c r="C9" s="266"/>
      <c r="D9" s="266"/>
      <c r="E9" s="266"/>
      <c r="F9" s="267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230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7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6" priority="1" stopIfTrue="1">
      <formula>AND($C2&lt;&gt;"",$G2="")</formula>
    </cfRule>
    <cfRule type="expression" dxfId="3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295</v>
      </c>
      <c r="B1" s="39" t="s">
        <v>69</v>
      </c>
      <c r="C1" s="39" t="s">
        <v>70</v>
      </c>
      <c r="D1" s="39" t="s">
        <v>71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72</v>
      </c>
      <c r="V1" s="39" t="s">
        <v>73</v>
      </c>
      <c r="W1" s="42" t="s">
        <v>11</v>
      </c>
      <c r="X1" s="42" t="s">
        <v>50</v>
      </c>
      <c r="Y1" s="42" t="s">
        <v>74</v>
      </c>
      <c r="Z1" s="42" t="s">
        <v>4</v>
      </c>
      <c r="AA1" s="20" t="s">
        <v>75</v>
      </c>
      <c r="AB1" s="21" t="s">
        <v>76</v>
      </c>
      <c r="AC1" s="21" t="s">
        <v>77</v>
      </c>
      <c r="AD1" s="68" t="s">
        <v>78</v>
      </c>
      <c r="AE1" s="68" t="s">
        <v>79</v>
      </c>
      <c r="AF1" s="68" t="s">
        <v>80</v>
      </c>
      <c r="AG1" s="68" t="s">
        <v>81</v>
      </c>
      <c r="AH1" s="68" t="s">
        <v>82</v>
      </c>
      <c r="AI1" s="68" t="s">
        <v>83</v>
      </c>
      <c r="AJ1" s="68" t="s">
        <v>84</v>
      </c>
      <c r="AK1" s="68" t="s">
        <v>85</v>
      </c>
      <c r="AL1" s="68" t="s">
        <v>86</v>
      </c>
      <c r="AM1" s="68" t="s">
        <v>87</v>
      </c>
      <c r="AN1" s="68" t="s">
        <v>88</v>
      </c>
      <c r="AO1" s="42" t="s">
        <v>249</v>
      </c>
      <c r="AP1" s="42" t="s">
        <v>250</v>
      </c>
      <c r="AQ1" s="42" t="s">
        <v>251</v>
      </c>
      <c r="AR1" s="42" t="s">
        <v>252</v>
      </c>
      <c r="AS1" s="42" t="s">
        <v>253</v>
      </c>
      <c r="AT1" s="42" t="s">
        <v>254</v>
      </c>
      <c r="AU1" s="42" t="s">
        <v>255</v>
      </c>
      <c r="AV1" s="42" t="s">
        <v>256</v>
      </c>
      <c r="AW1" s="42" t="s">
        <v>257</v>
      </c>
      <c r="AX1" s="42" t="s">
        <v>258</v>
      </c>
      <c r="AY1" s="42" t="s">
        <v>259</v>
      </c>
      <c r="AZ1" s="42" t="s">
        <v>260</v>
      </c>
      <c r="BA1" s="42" t="s">
        <v>261</v>
      </c>
      <c r="BB1" s="42" t="s">
        <v>262</v>
      </c>
      <c r="BC1" s="42" t="s">
        <v>263</v>
      </c>
      <c r="BD1" s="42" t="s">
        <v>264</v>
      </c>
      <c r="BE1" s="42" t="s">
        <v>265</v>
      </c>
      <c r="BF1" s="42" t="s">
        <v>266</v>
      </c>
      <c r="BG1" s="42" t="s">
        <v>267</v>
      </c>
      <c r="BH1" s="42" t="s">
        <v>268</v>
      </c>
    </row>
    <row r="2" spans="1:60" x14ac:dyDescent="0.35">
      <c r="A2" s="86"/>
      <c r="B2" s="87"/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/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/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/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/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/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/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/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/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/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/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/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/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/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/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/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/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/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/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/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/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/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/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/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/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/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/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/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/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/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/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/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/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/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/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/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/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/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/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/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/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/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/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/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/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/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/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/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/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/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/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/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/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/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/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/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/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/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/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/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/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/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/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/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/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/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/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/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/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/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/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/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/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/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/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/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/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/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/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/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/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/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/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/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/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/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/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/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/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/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/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/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/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/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/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/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/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/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/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/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/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/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/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/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/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/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/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/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/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/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/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/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/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/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/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/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/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/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/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/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/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/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/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/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/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/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/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/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/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/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/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/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/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/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/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/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/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/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/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/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/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/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/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/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/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/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/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/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/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/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/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/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/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/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/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/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/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/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/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/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/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/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/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/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/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/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/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/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/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/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/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/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/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/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/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/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/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/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/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/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/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/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/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/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/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/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/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/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/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/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/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/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/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/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/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/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/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/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/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IF(AND(A201="",A200&lt;&gt;"",COUNTIF(A$200:$A202,"&lt;&gt;")=0),ROUND(SUMIF($A$2:A200,"&lt;&gt;",$D$2:D200),2),IF(OR(A201="",B201="",C201=""),"",ROUND(B201*C201,2)))</f>
        <v/>
      </c>
      <c r="E201" s="26"/>
      <c r="F201" s="9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26"/>
      <c r="H201" s="9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26"/>
      <c r="J201" s="9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26"/>
      <c r="L201" s="9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26"/>
      <c r="N201" s="91" t="str">
        <f>IF(AND(A201="",A200&lt;&gt;"",COUNTIF(A$200:$A202,"&lt;&gt;")=0),ROUND(SUMIF($A$2:A200,"&lt;&gt;",$N$2:N200),2),IF(OR(M201="",C201="",NOT(ISNUMBER($Z$3))),"",ROUND(M201*C201*$Z$3,2)))</f>
        <v/>
      </c>
      <c r="O201" s="17"/>
      <c r="P201" s="91" t="str">
        <f>IF(AND(A201="",A200&lt;&gt;"",COUNTIF(A$200:$A202,"&lt;&gt;")=0),ROUND(SUMIF($A$2:A200,"&lt;&gt;",$P$2:P200),2),IF(OR(O201="",C201="",NOT(ISNUMBER($Z$4))),"",ROUND(O201*C201*$Z$4,2)))</f>
        <v/>
      </c>
      <c r="Q201" s="25"/>
      <c r="R201" s="91" t="str">
        <f>IF(AND(A201="",A200&lt;&gt;"",COUNTIF(A$200:$A202,"&lt;&gt;")=0),ROUND(SUMIF($A$2:A200,"&lt;&gt;",$R$2:R200),2),IF(OR(Q201="",C201="",NOT(ISNUMBER($Z$5))),"",ROUND(Q201*C201*$Z$5,2)))</f>
        <v/>
      </c>
      <c r="S201" s="25"/>
      <c r="T201" s="25"/>
      <c r="U201" s="17" t="str">
        <f>IF(AND(A201="",A200&lt;&gt;"",COUNTIF(A$200:$A202,"&lt;&gt;")=0),"TOTAL",IF(A201="","",posicao_contratual!X201))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4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89</v>
      </c>
      <c r="C1" s="47" t="s">
        <v>70</v>
      </c>
      <c r="D1" s="47" t="s">
        <v>71</v>
      </c>
      <c r="E1" s="48" t="s">
        <v>90</v>
      </c>
      <c r="F1" s="49" t="s">
        <v>91</v>
      </c>
      <c r="G1" s="50" t="s">
        <v>92</v>
      </c>
      <c r="H1" s="51" t="s">
        <v>93</v>
      </c>
      <c r="I1" s="48" t="s">
        <v>94</v>
      </c>
      <c r="J1" s="49" t="s">
        <v>95</v>
      </c>
      <c r="K1" s="50" t="s">
        <v>96</v>
      </c>
      <c r="L1" s="51" t="s">
        <v>97</v>
      </c>
      <c r="M1" s="48" t="s">
        <v>98</v>
      </c>
      <c r="N1" s="49" t="s">
        <v>99</v>
      </c>
      <c r="O1" s="46" t="s">
        <v>100</v>
      </c>
      <c r="P1" s="47" t="s">
        <v>101</v>
      </c>
      <c r="Q1" s="52" t="s">
        <v>72</v>
      </c>
      <c r="R1" s="53" t="s">
        <v>11</v>
      </c>
      <c r="S1" s="53" t="s">
        <v>50</v>
      </c>
      <c r="T1" s="53" t="s">
        <v>74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223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>
        <f t="shared" ref="I2:I65" si="2">IF(G2="Nao",IF(OR(F2="",L2=""),"",F2),0)</f>
        <v>0</v>
      </c>
      <c r="J2" s="96">
        <f t="shared" ref="J2:J65" si="3">IF(G2="Nao",IF(OR(F2="",D2="",L2=""),"",IF(L2="Sim",ROUND(F2-D2,2),0)),0)</f>
        <v>0</v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>
        <f t="shared" si="2"/>
        <v>0</v>
      </c>
      <c r="J3" s="96">
        <f t="shared" si="3"/>
        <v>0</v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>
        <f t="shared" si="2"/>
        <v>0</v>
      </c>
      <c r="J4" s="96">
        <f t="shared" si="3"/>
        <v>0</v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>
        <f t="shared" si="2"/>
        <v>0</v>
      </c>
      <c r="J5" s="96">
        <f t="shared" si="3"/>
        <v>0</v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>
        <f t="shared" si="2"/>
        <v>0</v>
      </c>
      <c r="J6" s="96">
        <f t="shared" si="3"/>
        <v>0</v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>
        <f t="shared" si="2"/>
        <v>0</v>
      </c>
      <c r="J7" s="96">
        <f t="shared" si="3"/>
        <v>0</v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>
        <f t="shared" si="2"/>
        <v>0</v>
      </c>
      <c r="J8" s="96">
        <f t="shared" si="3"/>
        <v>0</v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>
        <f t="shared" si="2"/>
        <v>0</v>
      </c>
      <c r="J9" s="96">
        <f t="shared" si="3"/>
        <v>0</v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>
        <f t="shared" si="2"/>
        <v>0</v>
      </c>
      <c r="J10" s="96">
        <f t="shared" si="3"/>
        <v>0</v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>
        <f t="shared" si="2"/>
        <v>0</v>
      </c>
      <c r="J11" s="96">
        <f t="shared" si="3"/>
        <v>0</v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>
        <f t="shared" si="2"/>
        <v>0</v>
      </c>
      <c r="J12" s="96">
        <f t="shared" si="3"/>
        <v>0</v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>
        <f t="shared" si="2"/>
        <v>0</v>
      </c>
      <c r="J13" s="96">
        <f t="shared" si="3"/>
        <v>0</v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>
        <f t="shared" si="2"/>
        <v>0</v>
      </c>
      <c r="J14" s="96">
        <f t="shared" si="3"/>
        <v>0</v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>
        <f t="shared" si="2"/>
        <v>0</v>
      </c>
      <c r="J15" s="96">
        <f t="shared" si="3"/>
        <v>0</v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>
        <f t="shared" si="2"/>
        <v>0</v>
      </c>
      <c r="J16" s="96">
        <f t="shared" si="3"/>
        <v>0</v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>
        <f t="shared" si="2"/>
        <v>0</v>
      </c>
      <c r="J17" s="96">
        <f t="shared" si="3"/>
        <v>0</v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>
        <f t="shared" si="2"/>
        <v>0</v>
      </c>
      <c r="J18" s="96">
        <f t="shared" si="3"/>
        <v>0</v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>
        <f t="shared" si="2"/>
        <v>0</v>
      </c>
      <c r="J19" s="96">
        <f t="shared" si="3"/>
        <v>0</v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>
        <f t="shared" si="2"/>
        <v>0</v>
      </c>
      <c r="J20" s="96">
        <f t="shared" si="3"/>
        <v>0</v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>
        <f t="shared" si="2"/>
        <v>0</v>
      </c>
      <c r="J21" s="96">
        <f t="shared" si="3"/>
        <v>0</v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>
        <f t="shared" si="2"/>
        <v>0</v>
      </c>
      <c r="J22" s="96">
        <f t="shared" si="3"/>
        <v>0</v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>
        <f t="shared" si="2"/>
        <v>0</v>
      </c>
      <c r="J23" s="96">
        <f t="shared" si="3"/>
        <v>0</v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>
        <f t="shared" si="2"/>
        <v>0</v>
      </c>
      <c r="J24" s="96">
        <f t="shared" si="3"/>
        <v>0</v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>
        <f t="shared" si="2"/>
        <v>0</v>
      </c>
      <c r="J25" s="96">
        <f t="shared" si="3"/>
        <v>0</v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>
        <f t="shared" si="2"/>
        <v>0</v>
      </c>
      <c r="J26" s="96">
        <f t="shared" si="3"/>
        <v>0</v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>
        <f t="shared" si="2"/>
        <v>0</v>
      </c>
      <c r="J27" s="96">
        <f t="shared" si="3"/>
        <v>0</v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>
        <f t="shared" si="2"/>
        <v>0</v>
      </c>
      <c r="J28" s="96">
        <f t="shared" si="3"/>
        <v>0</v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>
        <f t="shared" si="2"/>
        <v>0</v>
      </c>
      <c r="J29" s="96">
        <f t="shared" si="3"/>
        <v>0</v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>
        <f t="shared" si="2"/>
        <v>0</v>
      </c>
      <c r="J30" s="96">
        <f t="shared" si="3"/>
        <v>0</v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>
        <f t="shared" si="2"/>
        <v>0</v>
      </c>
      <c r="J31" s="96">
        <f t="shared" si="3"/>
        <v>0</v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>
        <f t="shared" si="2"/>
        <v>0</v>
      </c>
      <c r="J32" s="96">
        <f t="shared" si="3"/>
        <v>0</v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>
        <f t="shared" si="2"/>
        <v>0</v>
      </c>
      <c r="J33" s="96">
        <f t="shared" si="3"/>
        <v>0</v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>
        <f t="shared" si="2"/>
        <v>0</v>
      </c>
      <c r="J34" s="96">
        <f t="shared" si="3"/>
        <v>0</v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>
        <f t="shared" si="2"/>
        <v>0</v>
      </c>
      <c r="J35" s="96">
        <f t="shared" si="3"/>
        <v>0</v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>
        <f t="shared" si="2"/>
        <v>0</v>
      </c>
      <c r="J36" s="96">
        <f t="shared" si="3"/>
        <v>0</v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>
        <f t="shared" si="2"/>
        <v>0</v>
      </c>
      <c r="J37" s="96">
        <f t="shared" si="3"/>
        <v>0</v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>
        <f t="shared" si="2"/>
        <v>0</v>
      </c>
      <c r="J38" s="96">
        <f t="shared" si="3"/>
        <v>0</v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>
        <f t="shared" si="2"/>
        <v>0</v>
      </c>
      <c r="J39" s="96">
        <f t="shared" si="3"/>
        <v>0</v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>
        <f t="shared" si="2"/>
        <v>0</v>
      </c>
      <c r="J40" s="96">
        <f t="shared" si="3"/>
        <v>0</v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>
        <f t="shared" si="2"/>
        <v>0</v>
      </c>
      <c r="J41" s="96">
        <f t="shared" si="3"/>
        <v>0</v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>
        <f t="shared" si="2"/>
        <v>0</v>
      </c>
      <c r="J42" s="96">
        <f t="shared" si="3"/>
        <v>0</v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>
        <f t="shared" si="2"/>
        <v>0</v>
      </c>
      <c r="J43" s="96">
        <f t="shared" si="3"/>
        <v>0</v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>
        <f t="shared" si="2"/>
        <v>0</v>
      </c>
      <c r="J44" s="96">
        <f t="shared" si="3"/>
        <v>0</v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>
        <f t="shared" si="2"/>
        <v>0</v>
      </c>
      <c r="J45" s="96">
        <f t="shared" si="3"/>
        <v>0</v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>
        <f t="shared" si="2"/>
        <v>0</v>
      </c>
      <c r="J46" s="96">
        <f t="shared" si="3"/>
        <v>0</v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>
        <f t="shared" si="2"/>
        <v>0</v>
      </c>
      <c r="J47" s="96">
        <f t="shared" si="3"/>
        <v>0</v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>
        <f t="shared" si="2"/>
        <v>0</v>
      </c>
      <c r="J48" s="96">
        <f t="shared" si="3"/>
        <v>0</v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>
        <f t="shared" si="2"/>
        <v>0</v>
      </c>
      <c r="J49" s="96">
        <f t="shared" si="3"/>
        <v>0</v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>
        <f t="shared" si="2"/>
        <v>0</v>
      </c>
      <c r="J50" s="96">
        <f t="shared" si="3"/>
        <v>0</v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>
        <f t="shared" si="2"/>
        <v>0</v>
      </c>
      <c r="J51" s="96">
        <f t="shared" si="3"/>
        <v>0</v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>
        <f t="shared" si="2"/>
        <v>0</v>
      </c>
      <c r="J52" s="96">
        <f t="shared" si="3"/>
        <v>0</v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>
        <f t="shared" si="2"/>
        <v>0</v>
      </c>
      <c r="J53" s="96">
        <f t="shared" si="3"/>
        <v>0</v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>
        <f t="shared" si="2"/>
        <v>0</v>
      </c>
      <c r="J54" s="96">
        <f t="shared" si="3"/>
        <v>0</v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>
        <f t="shared" si="2"/>
        <v>0</v>
      </c>
      <c r="J55" s="96">
        <f t="shared" si="3"/>
        <v>0</v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>
        <f t="shared" si="2"/>
        <v>0</v>
      </c>
      <c r="J56" s="96">
        <f t="shared" si="3"/>
        <v>0</v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>
        <f t="shared" si="2"/>
        <v>0</v>
      </c>
      <c r="J57" s="96">
        <f t="shared" si="3"/>
        <v>0</v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>
        <f t="shared" si="2"/>
        <v>0</v>
      </c>
      <c r="J58" s="96">
        <f t="shared" si="3"/>
        <v>0</v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>
        <f t="shared" si="2"/>
        <v>0</v>
      </c>
      <c r="J59" s="96">
        <f t="shared" si="3"/>
        <v>0</v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>
        <f t="shared" si="2"/>
        <v>0</v>
      </c>
      <c r="J60" s="96">
        <f t="shared" si="3"/>
        <v>0</v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>
        <f t="shared" si="2"/>
        <v>0</v>
      </c>
      <c r="J61" s="96">
        <f t="shared" si="3"/>
        <v>0</v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>
        <f t="shared" si="2"/>
        <v>0</v>
      </c>
      <c r="J62" s="96">
        <f t="shared" si="3"/>
        <v>0</v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>
        <f t="shared" si="2"/>
        <v>0</v>
      </c>
      <c r="J63" s="96">
        <f t="shared" si="3"/>
        <v>0</v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>
        <f t="shared" si="2"/>
        <v>0</v>
      </c>
      <c r="J64" s="96">
        <f t="shared" si="3"/>
        <v>0</v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>
        <f t="shared" si="2"/>
        <v>0</v>
      </c>
      <c r="J65" s="96">
        <f t="shared" si="3"/>
        <v>0</v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>
        <f t="shared" ref="I66:I129" si="7">IF(G66="Nao",IF(OR(F66="",L66=""),"",F66),0)</f>
        <v>0</v>
      </c>
      <c r="J66" s="96">
        <f t="shared" ref="J66:J129" si="8">IF(G66="Nao",IF(OR(F66="",D66="",L66=""),"",IF(L66="Sim",ROUND(F66-D66,2),0)),0)</f>
        <v>0</v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>
        <f t="shared" si="7"/>
        <v>0</v>
      </c>
      <c r="J67" s="96">
        <f t="shared" si="8"/>
        <v>0</v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>
        <f t="shared" si="7"/>
        <v>0</v>
      </c>
      <c r="J68" s="96">
        <f t="shared" si="8"/>
        <v>0</v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>
        <f t="shared" si="7"/>
        <v>0</v>
      </c>
      <c r="J69" s="96">
        <f t="shared" si="8"/>
        <v>0</v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>
        <f t="shared" si="7"/>
        <v>0</v>
      </c>
      <c r="J70" s="96">
        <f t="shared" si="8"/>
        <v>0</v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>
        <f t="shared" si="7"/>
        <v>0</v>
      </c>
      <c r="J71" s="96">
        <f t="shared" si="8"/>
        <v>0</v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>
        <f t="shared" si="7"/>
        <v>0</v>
      </c>
      <c r="J72" s="96">
        <f t="shared" si="8"/>
        <v>0</v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>
        <f t="shared" si="7"/>
        <v>0</v>
      </c>
      <c r="J73" s="96">
        <f t="shared" si="8"/>
        <v>0</v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>
        <f t="shared" si="7"/>
        <v>0</v>
      </c>
      <c r="J74" s="96">
        <f t="shared" si="8"/>
        <v>0</v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>
        <f t="shared" si="7"/>
        <v>0</v>
      </c>
      <c r="J75" s="96">
        <f t="shared" si="8"/>
        <v>0</v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>
        <f t="shared" si="7"/>
        <v>0</v>
      </c>
      <c r="J76" s="96">
        <f t="shared" si="8"/>
        <v>0</v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>
        <f t="shared" si="7"/>
        <v>0</v>
      </c>
      <c r="J77" s="96">
        <f t="shared" si="8"/>
        <v>0</v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>
        <f t="shared" si="7"/>
        <v>0</v>
      </c>
      <c r="J78" s="96">
        <f t="shared" si="8"/>
        <v>0</v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>
        <f t="shared" si="7"/>
        <v>0</v>
      </c>
      <c r="J79" s="96">
        <f t="shared" si="8"/>
        <v>0</v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>
        <f t="shared" si="7"/>
        <v>0</v>
      </c>
      <c r="J80" s="96">
        <f t="shared" si="8"/>
        <v>0</v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>
        <f t="shared" si="7"/>
        <v>0</v>
      </c>
      <c r="J81" s="96">
        <f t="shared" si="8"/>
        <v>0</v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>
        <f t="shared" si="7"/>
        <v>0</v>
      </c>
      <c r="J82" s="96">
        <f t="shared" si="8"/>
        <v>0</v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>
        <f t="shared" si="7"/>
        <v>0</v>
      </c>
      <c r="J83" s="96">
        <f t="shared" si="8"/>
        <v>0</v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>
        <f t="shared" si="7"/>
        <v>0</v>
      </c>
      <c r="J84" s="96">
        <f t="shared" si="8"/>
        <v>0</v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>
        <f t="shared" si="7"/>
        <v>0</v>
      </c>
      <c r="J85" s="96">
        <f t="shared" si="8"/>
        <v>0</v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>
        <f t="shared" si="7"/>
        <v>0</v>
      </c>
      <c r="J86" s="96">
        <f t="shared" si="8"/>
        <v>0</v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>
        <f t="shared" si="7"/>
        <v>0</v>
      </c>
      <c r="J87" s="96">
        <f t="shared" si="8"/>
        <v>0</v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>
        <f t="shared" si="7"/>
        <v>0</v>
      </c>
      <c r="J88" s="96">
        <f t="shared" si="8"/>
        <v>0</v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>
        <f t="shared" si="7"/>
        <v>0</v>
      </c>
      <c r="J89" s="96">
        <f t="shared" si="8"/>
        <v>0</v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>
        <f t="shared" si="7"/>
        <v>0</v>
      </c>
      <c r="J90" s="96">
        <f t="shared" si="8"/>
        <v>0</v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>
        <f t="shared" si="7"/>
        <v>0</v>
      </c>
      <c r="J91" s="96">
        <f t="shared" si="8"/>
        <v>0</v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>
        <f t="shared" si="7"/>
        <v>0</v>
      </c>
      <c r="J92" s="96">
        <f t="shared" si="8"/>
        <v>0</v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>
        <f t="shared" si="7"/>
        <v>0</v>
      </c>
      <c r="J93" s="96">
        <f t="shared" si="8"/>
        <v>0</v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>
        <f t="shared" si="7"/>
        <v>0</v>
      </c>
      <c r="J94" s="96">
        <f t="shared" si="8"/>
        <v>0</v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>
        <f t="shared" si="7"/>
        <v>0</v>
      </c>
      <c r="J95" s="96">
        <f t="shared" si="8"/>
        <v>0</v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>
        <f t="shared" si="7"/>
        <v>0</v>
      </c>
      <c r="J96" s="96">
        <f t="shared" si="8"/>
        <v>0</v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>
        <f t="shared" si="7"/>
        <v>0</v>
      </c>
      <c r="J97" s="96">
        <f t="shared" si="8"/>
        <v>0</v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>
        <f t="shared" si="7"/>
        <v>0</v>
      </c>
      <c r="J98" s="96">
        <f t="shared" si="8"/>
        <v>0</v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>
        <f t="shared" si="7"/>
        <v>0</v>
      </c>
      <c r="J99" s="96">
        <f t="shared" si="8"/>
        <v>0</v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>
        <f t="shared" si="7"/>
        <v>0</v>
      </c>
      <c r="J100" s="96">
        <f t="shared" si="8"/>
        <v>0</v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>
        <f t="shared" si="7"/>
        <v>0</v>
      </c>
      <c r="J101" s="96">
        <f t="shared" si="8"/>
        <v>0</v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>
        <f t="shared" si="7"/>
        <v>0</v>
      </c>
      <c r="J102" s="96">
        <f t="shared" si="8"/>
        <v>0</v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>
        <f t="shared" si="7"/>
        <v>0</v>
      </c>
      <c r="J103" s="96">
        <f t="shared" si="8"/>
        <v>0</v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>
        <f t="shared" si="7"/>
        <v>0</v>
      </c>
      <c r="J104" s="96">
        <f t="shared" si="8"/>
        <v>0</v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>
        <f t="shared" si="7"/>
        <v>0</v>
      </c>
      <c r="J105" s="96">
        <f t="shared" si="8"/>
        <v>0</v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>
        <f t="shared" si="7"/>
        <v>0</v>
      </c>
      <c r="J106" s="96">
        <f t="shared" si="8"/>
        <v>0</v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>
        <f t="shared" si="7"/>
        <v>0</v>
      </c>
      <c r="J107" s="96">
        <f t="shared" si="8"/>
        <v>0</v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>
        <f t="shared" si="7"/>
        <v>0</v>
      </c>
      <c r="J108" s="96">
        <f t="shared" si="8"/>
        <v>0</v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>
        <f t="shared" si="7"/>
        <v>0</v>
      </c>
      <c r="J109" s="96">
        <f t="shared" si="8"/>
        <v>0</v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>
        <f t="shared" si="7"/>
        <v>0</v>
      </c>
      <c r="J110" s="96">
        <f t="shared" si="8"/>
        <v>0</v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>
        <f t="shared" si="7"/>
        <v>0</v>
      </c>
      <c r="J111" s="96">
        <f t="shared" si="8"/>
        <v>0</v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>
        <f t="shared" si="7"/>
        <v>0</v>
      </c>
      <c r="J112" s="96">
        <f t="shared" si="8"/>
        <v>0</v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>
        <f t="shared" si="7"/>
        <v>0</v>
      </c>
      <c r="J113" s="96">
        <f t="shared" si="8"/>
        <v>0</v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>
        <f t="shared" si="7"/>
        <v>0</v>
      </c>
      <c r="J114" s="96">
        <f t="shared" si="8"/>
        <v>0</v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>
        <f t="shared" si="7"/>
        <v>0</v>
      </c>
      <c r="J115" s="96">
        <f t="shared" si="8"/>
        <v>0</v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>
        <f t="shared" si="7"/>
        <v>0</v>
      </c>
      <c r="J116" s="96">
        <f t="shared" si="8"/>
        <v>0</v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>
        <f t="shared" si="7"/>
        <v>0</v>
      </c>
      <c r="J117" s="96">
        <f t="shared" si="8"/>
        <v>0</v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>
        <f t="shared" si="7"/>
        <v>0</v>
      </c>
      <c r="J118" s="96">
        <f t="shared" si="8"/>
        <v>0</v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>
        <f t="shared" si="7"/>
        <v>0</v>
      </c>
      <c r="J119" s="96">
        <f t="shared" si="8"/>
        <v>0</v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>
        <f t="shared" si="7"/>
        <v>0</v>
      </c>
      <c r="J120" s="96">
        <f t="shared" si="8"/>
        <v>0</v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>
        <f t="shared" si="7"/>
        <v>0</v>
      </c>
      <c r="J121" s="96">
        <f t="shared" si="8"/>
        <v>0</v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>
        <f t="shared" si="7"/>
        <v>0</v>
      </c>
      <c r="J122" s="96">
        <f t="shared" si="8"/>
        <v>0</v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>
        <f t="shared" si="7"/>
        <v>0</v>
      </c>
      <c r="J123" s="96">
        <f t="shared" si="8"/>
        <v>0</v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>
        <f t="shared" si="7"/>
        <v>0</v>
      </c>
      <c r="J124" s="96">
        <f t="shared" si="8"/>
        <v>0</v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>
        <f t="shared" si="7"/>
        <v>0</v>
      </c>
      <c r="J125" s="96">
        <f t="shared" si="8"/>
        <v>0</v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>
        <f t="shared" si="7"/>
        <v>0</v>
      </c>
      <c r="J126" s="96">
        <f t="shared" si="8"/>
        <v>0</v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>
        <f t="shared" si="7"/>
        <v>0</v>
      </c>
      <c r="J127" s="96">
        <f t="shared" si="8"/>
        <v>0</v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>
        <f t="shared" si="7"/>
        <v>0</v>
      </c>
      <c r="J128" s="96">
        <f t="shared" si="8"/>
        <v>0</v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>
        <f t="shared" si="7"/>
        <v>0</v>
      </c>
      <c r="J129" s="96">
        <f t="shared" si="8"/>
        <v>0</v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>
        <f t="shared" ref="I130:I193" si="11">IF(G130="Nao",IF(OR(F130="",L130=""),"",F130),0)</f>
        <v>0</v>
      </c>
      <c r="J130" s="96">
        <f t="shared" ref="J130:J193" si="12">IF(G130="Nao",IF(OR(F130="",D130="",L130=""),"",IF(L130="Sim",ROUND(F130-D130,2),0)),0)</f>
        <v>0</v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>
        <f t="shared" si="11"/>
        <v>0</v>
      </c>
      <c r="J131" s="96">
        <f t="shared" si="12"/>
        <v>0</v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>
        <f t="shared" si="11"/>
        <v>0</v>
      </c>
      <c r="J132" s="96">
        <f t="shared" si="12"/>
        <v>0</v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>
        <f t="shared" si="11"/>
        <v>0</v>
      </c>
      <c r="J133" s="96">
        <f t="shared" si="12"/>
        <v>0</v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>
        <f t="shared" si="11"/>
        <v>0</v>
      </c>
      <c r="J134" s="96">
        <f t="shared" si="12"/>
        <v>0</v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>
        <f t="shared" si="11"/>
        <v>0</v>
      </c>
      <c r="J135" s="96">
        <f t="shared" si="12"/>
        <v>0</v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>
        <f t="shared" si="11"/>
        <v>0</v>
      </c>
      <c r="J136" s="96">
        <f t="shared" si="12"/>
        <v>0</v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>
        <f t="shared" si="11"/>
        <v>0</v>
      </c>
      <c r="J137" s="96">
        <f t="shared" si="12"/>
        <v>0</v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>
        <f t="shared" si="11"/>
        <v>0</v>
      </c>
      <c r="J138" s="96">
        <f t="shared" si="12"/>
        <v>0</v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>
        <f t="shared" si="11"/>
        <v>0</v>
      </c>
      <c r="J139" s="96">
        <f t="shared" si="12"/>
        <v>0</v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>
        <f t="shared" si="11"/>
        <v>0</v>
      </c>
      <c r="J140" s="96">
        <f t="shared" si="12"/>
        <v>0</v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>
        <f t="shared" si="11"/>
        <v>0</v>
      </c>
      <c r="J141" s="96">
        <f t="shared" si="12"/>
        <v>0</v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>
        <f t="shared" si="11"/>
        <v>0</v>
      </c>
      <c r="J142" s="96">
        <f t="shared" si="12"/>
        <v>0</v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>
        <f t="shared" si="11"/>
        <v>0</v>
      </c>
      <c r="J143" s="96">
        <f t="shared" si="12"/>
        <v>0</v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>
        <f t="shared" si="11"/>
        <v>0</v>
      </c>
      <c r="J144" s="96">
        <f t="shared" si="12"/>
        <v>0</v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>
        <f t="shared" si="11"/>
        <v>0</v>
      </c>
      <c r="J145" s="96">
        <f t="shared" si="12"/>
        <v>0</v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>
        <f t="shared" si="11"/>
        <v>0</v>
      </c>
      <c r="J146" s="96">
        <f t="shared" si="12"/>
        <v>0</v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>
        <f t="shared" si="11"/>
        <v>0</v>
      </c>
      <c r="J147" s="96">
        <f t="shared" si="12"/>
        <v>0</v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>
        <f t="shared" si="11"/>
        <v>0</v>
      </c>
      <c r="J148" s="96">
        <f t="shared" si="12"/>
        <v>0</v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>
        <f t="shared" si="11"/>
        <v>0</v>
      </c>
      <c r="J149" s="96">
        <f t="shared" si="12"/>
        <v>0</v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>
        <f t="shared" si="11"/>
        <v>0</v>
      </c>
      <c r="J150" s="96">
        <f t="shared" si="12"/>
        <v>0</v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>
        <f t="shared" si="11"/>
        <v>0</v>
      </c>
      <c r="J151" s="96">
        <f t="shared" si="12"/>
        <v>0</v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>
        <f t="shared" si="11"/>
        <v>0</v>
      </c>
      <c r="J152" s="96">
        <f t="shared" si="12"/>
        <v>0</v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>
        <f t="shared" si="11"/>
        <v>0</v>
      </c>
      <c r="J153" s="96">
        <f t="shared" si="12"/>
        <v>0</v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>
        <f t="shared" si="11"/>
        <v>0</v>
      </c>
      <c r="J154" s="96">
        <f t="shared" si="12"/>
        <v>0</v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>
        <f t="shared" si="11"/>
        <v>0</v>
      </c>
      <c r="J155" s="96">
        <f t="shared" si="12"/>
        <v>0</v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>
        <f t="shared" si="11"/>
        <v>0</v>
      </c>
      <c r="J156" s="96">
        <f t="shared" si="12"/>
        <v>0</v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>
        <f t="shared" si="11"/>
        <v>0</v>
      </c>
      <c r="J157" s="96">
        <f t="shared" si="12"/>
        <v>0</v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>
        <f t="shared" si="11"/>
        <v>0</v>
      </c>
      <c r="J158" s="96">
        <f t="shared" si="12"/>
        <v>0</v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>
        <f t="shared" si="11"/>
        <v>0</v>
      </c>
      <c r="J159" s="96">
        <f t="shared" si="12"/>
        <v>0</v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>
        <f t="shared" si="11"/>
        <v>0</v>
      </c>
      <c r="J160" s="96">
        <f t="shared" si="12"/>
        <v>0</v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>
        <f t="shared" si="11"/>
        <v>0</v>
      </c>
      <c r="J161" s="96">
        <f t="shared" si="12"/>
        <v>0</v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>
        <f t="shared" si="11"/>
        <v>0</v>
      </c>
      <c r="J162" s="96">
        <f t="shared" si="12"/>
        <v>0</v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>
        <f t="shared" si="11"/>
        <v>0</v>
      </c>
      <c r="J163" s="96">
        <f t="shared" si="12"/>
        <v>0</v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>
        <f t="shared" si="11"/>
        <v>0</v>
      </c>
      <c r="J164" s="96">
        <f t="shared" si="12"/>
        <v>0</v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>
        <f t="shared" si="11"/>
        <v>0</v>
      </c>
      <c r="J165" s="96">
        <f t="shared" si="12"/>
        <v>0</v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>
        <f t="shared" si="11"/>
        <v>0</v>
      </c>
      <c r="J166" s="96">
        <f t="shared" si="12"/>
        <v>0</v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>
        <f t="shared" si="11"/>
        <v>0</v>
      </c>
      <c r="J167" s="96">
        <f t="shared" si="12"/>
        <v>0</v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>
        <f t="shared" si="11"/>
        <v>0</v>
      </c>
      <c r="J168" s="96">
        <f t="shared" si="12"/>
        <v>0</v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>
        <f t="shared" si="11"/>
        <v>0</v>
      </c>
      <c r="J169" s="96">
        <f t="shared" si="12"/>
        <v>0</v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>
        <f t="shared" si="11"/>
        <v>0</v>
      </c>
      <c r="J170" s="96">
        <f t="shared" si="12"/>
        <v>0</v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>
        <f t="shared" si="11"/>
        <v>0</v>
      </c>
      <c r="J171" s="96">
        <f t="shared" si="12"/>
        <v>0</v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>
        <f t="shared" si="11"/>
        <v>0</v>
      </c>
      <c r="J172" s="96">
        <f t="shared" si="12"/>
        <v>0</v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>
        <f t="shared" si="11"/>
        <v>0</v>
      </c>
      <c r="J173" s="96">
        <f t="shared" si="12"/>
        <v>0</v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>
        <f t="shared" si="11"/>
        <v>0</v>
      </c>
      <c r="J174" s="96">
        <f t="shared" si="12"/>
        <v>0</v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>
        <f t="shared" si="11"/>
        <v>0</v>
      </c>
      <c r="J175" s="96">
        <f t="shared" si="12"/>
        <v>0</v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>
        <f t="shared" si="11"/>
        <v>0</v>
      </c>
      <c r="J176" s="96">
        <f t="shared" si="12"/>
        <v>0</v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>
        <f t="shared" si="11"/>
        <v>0</v>
      </c>
      <c r="J177" s="96">
        <f t="shared" si="12"/>
        <v>0</v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>
        <f t="shared" si="11"/>
        <v>0</v>
      </c>
      <c r="J178" s="96">
        <f t="shared" si="12"/>
        <v>0</v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>
        <f t="shared" si="11"/>
        <v>0</v>
      </c>
      <c r="J179" s="96">
        <f t="shared" si="12"/>
        <v>0</v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>
        <f t="shared" si="11"/>
        <v>0</v>
      </c>
      <c r="J180" s="96">
        <f t="shared" si="12"/>
        <v>0</v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>
        <f t="shared" si="11"/>
        <v>0</v>
      </c>
      <c r="J181" s="96">
        <f t="shared" si="12"/>
        <v>0</v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>
        <f t="shared" si="11"/>
        <v>0</v>
      </c>
      <c r="J182" s="96">
        <f t="shared" si="12"/>
        <v>0</v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>
        <f t="shared" si="11"/>
        <v>0</v>
      </c>
      <c r="J183" s="96">
        <f t="shared" si="12"/>
        <v>0</v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>
        <f t="shared" si="11"/>
        <v>0</v>
      </c>
      <c r="J184" s="96">
        <f t="shared" si="12"/>
        <v>0</v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>
        <f t="shared" si="11"/>
        <v>0</v>
      </c>
      <c r="J185" s="96">
        <f t="shared" si="12"/>
        <v>0</v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>
        <f t="shared" si="11"/>
        <v>0</v>
      </c>
      <c r="J186" s="96">
        <f t="shared" si="12"/>
        <v>0</v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>
        <f t="shared" si="11"/>
        <v>0</v>
      </c>
      <c r="J187" s="96">
        <f t="shared" si="12"/>
        <v>0</v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>
        <f t="shared" si="11"/>
        <v>0</v>
      </c>
      <c r="J188" s="96">
        <f t="shared" si="12"/>
        <v>0</v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>
        <f t="shared" si="11"/>
        <v>0</v>
      </c>
      <c r="J189" s="96">
        <f t="shared" si="12"/>
        <v>0</v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>
        <f t="shared" si="11"/>
        <v>0</v>
      </c>
      <c r="J190" s="96">
        <f t="shared" si="12"/>
        <v>0</v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>
        <f t="shared" si="11"/>
        <v>0</v>
      </c>
      <c r="J191" s="96">
        <f t="shared" si="12"/>
        <v>0</v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>
        <f t="shared" si="11"/>
        <v>0</v>
      </c>
      <c r="J192" s="96">
        <f t="shared" si="12"/>
        <v>0</v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>
        <f t="shared" si="11"/>
        <v>0</v>
      </c>
      <c r="J193" s="96">
        <f t="shared" si="12"/>
        <v>0</v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>
        <f t="shared" ref="I194:I257" si="15">IF(G194="Nao",IF(OR(F194="",L194=""),"",F194),0)</f>
        <v>0</v>
      </c>
      <c r="J194" s="96">
        <f t="shared" ref="J194:J257" si="16">IF(G194="Nao",IF(OR(F194="",D194="",L194=""),"",IF(L194="Sim",ROUND(F194-D194,2),0)),0)</f>
        <v>0</v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>
        <f t="shared" si="15"/>
        <v>0</v>
      </c>
      <c r="J195" s="96">
        <f t="shared" si="16"/>
        <v>0</v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>
        <f t="shared" si="15"/>
        <v>0</v>
      </c>
      <c r="J196" s="96">
        <f t="shared" si="16"/>
        <v>0</v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>
        <f t="shared" si="15"/>
        <v>0</v>
      </c>
      <c r="J197" s="96">
        <f t="shared" si="16"/>
        <v>0</v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>
        <f t="shared" si="15"/>
        <v>0</v>
      </c>
      <c r="J198" s="96">
        <f t="shared" si="16"/>
        <v>0</v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>
        <f t="shared" si="15"/>
        <v>0</v>
      </c>
      <c r="J199" s="96">
        <f t="shared" si="16"/>
        <v>0</v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>
        <f t="shared" si="15"/>
        <v>0</v>
      </c>
      <c r="J200" s="96">
        <f t="shared" si="16"/>
        <v>0</v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>
        <f t="shared" si="15"/>
        <v>0</v>
      </c>
      <c r="J201" s="96">
        <f t="shared" si="16"/>
        <v>0</v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>
        <f t="shared" si="15"/>
        <v>0</v>
      </c>
      <c r="J202" s="96">
        <f t="shared" si="16"/>
        <v>0</v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>
        <f t="shared" si="15"/>
        <v>0</v>
      </c>
      <c r="J203" s="96">
        <f t="shared" si="16"/>
        <v>0</v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>
        <f t="shared" si="15"/>
        <v>0</v>
      </c>
      <c r="J204" s="96">
        <f t="shared" si="16"/>
        <v>0</v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>
        <f t="shared" si="15"/>
        <v>0</v>
      </c>
      <c r="J205" s="96">
        <f t="shared" si="16"/>
        <v>0</v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>
        <f t="shared" si="15"/>
        <v>0</v>
      </c>
      <c r="J206" s="96">
        <f t="shared" si="16"/>
        <v>0</v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>
        <f t="shared" si="15"/>
        <v>0</v>
      </c>
      <c r="J207" s="96">
        <f t="shared" si="16"/>
        <v>0</v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>
        <f t="shared" si="15"/>
        <v>0</v>
      </c>
      <c r="J208" s="96">
        <f t="shared" si="16"/>
        <v>0</v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>
        <f t="shared" si="15"/>
        <v>0</v>
      </c>
      <c r="J209" s="96">
        <f t="shared" si="16"/>
        <v>0</v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>
        <f t="shared" si="15"/>
        <v>0</v>
      </c>
      <c r="J210" s="96">
        <f t="shared" si="16"/>
        <v>0</v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>
        <f t="shared" si="15"/>
        <v>0</v>
      </c>
      <c r="J211" s="96">
        <f t="shared" si="16"/>
        <v>0</v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>
        <f t="shared" si="15"/>
        <v>0</v>
      </c>
      <c r="J212" s="96">
        <f t="shared" si="16"/>
        <v>0</v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>
        <f t="shared" si="15"/>
        <v>0</v>
      </c>
      <c r="J213" s="96">
        <f t="shared" si="16"/>
        <v>0</v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>
        <f t="shared" si="15"/>
        <v>0</v>
      </c>
      <c r="J214" s="96">
        <f t="shared" si="16"/>
        <v>0</v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>
        <f t="shared" si="15"/>
        <v>0</v>
      </c>
      <c r="J215" s="96">
        <f t="shared" si="16"/>
        <v>0</v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>
        <f t="shared" si="15"/>
        <v>0</v>
      </c>
      <c r="J216" s="96">
        <f t="shared" si="16"/>
        <v>0</v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>
        <f t="shared" si="15"/>
        <v>0</v>
      </c>
      <c r="J217" s="96">
        <f t="shared" si="16"/>
        <v>0</v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>
        <f t="shared" si="15"/>
        <v>0</v>
      </c>
      <c r="J218" s="96">
        <f t="shared" si="16"/>
        <v>0</v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>
        <f t="shared" si="15"/>
        <v>0</v>
      </c>
      <c r="J219" s="96">
        <f t="shared" si="16"/>
        <v>0</v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>
        <f t="shared" si="15"/>
        <v>0</v>
      </c>
      <c r="J220" s="96">
        <f t="shared" si="16"/>
        <v>0</v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>
        <f t="shared" si="15"/>
        <v>0</v>
      </c>
      <c r="J221" s="96">
        <f t="shared" si="16"/>
        <v>0</v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>
        <f t="shared" si="15"/>
        <v>0</v>
      </c>
      <c r="J222" s="96">
        <f t="shared" si="16"/>
        <v>0</v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>
        <f t="shared" si="15"/>
        <v>0</v>
      </c>
      <c r="J223" s="96">
        <f t="shared" si="16"/>
        <v>0</v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>
        <f t="shared" si="15"/>
        <v>0</v>
      </c>
      <c r="J224" s="96">
        <f t="shared" si="16"/>
        <v>0</v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>
        <f t="shared" si="15"/>
        <v>0</v>
      </c>
      <c r="J225" s="96">
        <f t="shared" si="16"/>
        <v>0</v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>
        <f t="shared" si="15"/>
        <v>0</v>
      </c>
      <c r="J226" s="96">
        <f t="shared" si="16"/>
        <v>0</v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>
        <f t="shared" si="15"/>
        <v>0</v>
      </c>
      <c r="J227" s="96">
        <f t="shared" si="16"/>
        <v>0</v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>
        <f t="shared" si="15"/>
        <v>0</v>
      </c>
      <c r="J228" s="96">
        <f t="shared" si="16"/>
        <v>0</v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>
        <f t="shared" si="15"/>
        <v>0</v>
      </c>
      <c r="J229" s="96">
        <f t="shared" si="16"/>
        <v>0</v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>
        <f t="shared" si="15"/>
        <v>0</v>
      </c>
      <c r="J230" s="96">
        <f t="shared" si="16"/>
        <v>0</v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>
        <f t="shared" si="15"/>
        <v>0</v>
      </c>
      <c r="J231" s="96">
        <f t="shared" si="16"/>
        <v>0</v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>
        <f t="shared" si="15"/>
        <v>0</v>
      </c>
      <c r="J232" s="96">
        <f t="shared" si="16"/>
        <v>0</v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>
        <f t="shared" si="15"/>
        <v>0</v>
      </c>
      <c r="J233" s="96">
        <f t="shared" si="16"/>
        <v>0</v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>
        <f t="shared" si="15"/>
        <v>0</v>
      </c>
      <c r="J234" s="96">
        <f t="shared" si="16"/>
        <v>0</v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>
        <f t="shared" si="15"/>
        <v>0</v>
      </c>
      <c r="J235" s="96">
        <f t="shared" si="16"/>
        <v>0</v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>
        <f t="shared" si="15"/>
        <v>0</v>
      </c>
      <c r="J236" s="96">
        <f t="shared" si="16"/>
        <v>0</v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>
        <f t="shared" si="15"/>
        <v>0</v>
      </c>
      <c r="J237" s="96">
        <f t="shared" si="16"/>
        <v>0</v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>
        <f t="shared" si="15"/>
        <v>0</v>
      </c>
      <c r="J238" s="96">
        <f t="shared" si="16"/>
        <v>0</v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>
        <f t="shared" si="15"/>
        <v>0</v>
      </c>
      <c r="J239" s="96">
        <f t="shared" si="16"/>
        <v>0</v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>
        <f t="shared" si="15"/>
        <v>0</v>
      </c>
      <c r="J240" s="96">
        <f t="shared" si="16"/>
        <v>0</v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>
        <f t="shared" si="15"/>
        <v>0</v>
      </c>
      <c r="J241" s="96">
        <f t="shared" si="16"/>
        <v>0</v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>
        <f t="shared" si="15"/>
        <v>0</v>
      </c>
      <c r="J242" s="96">
        <f t="shared" si="16"/>
        <v>0</v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>
        <f t="shared" si="15"/>
        <v>0</v>
      </c>
      <c r="J243" s="96">
        <f t="shared" si="16"/>
        <v>0</v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>
        <f t="shared" si="15"/>
        <v>0</v>
      </c>
      <c r="J244" s="96">
        <f t="shared" si="16"/>
        <v>0</v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>
        <f t="shared" si="15"/>
        <v>0</v>
      </c>
      <c r="J245" s="96">
        <f t="shared" si="16"/>
        <v>0</v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>
        <f t="shared" si="15"/>
        <v>0</v>
      </c>
      <c r="J246" s="96">
        <f t="shared" si="16"/>
        <v>0</v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>
        <f t="shared" si="15"/>
        <v>0</v>
      </c>
      <c r="J247" s="96">
        <f t="shared" si="16"/>
        <v>0</v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>
        <f t="shared" si="15"/>
        <v>0</v>
      </c>
      <c r="J248" s="96">
        <f t="shared" si="16"/>
        <v>0</v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>
        <f t="shared" si="15"/>
        <v>0</v>
      </c>
      <c r="J249" s="96">
        <f t="shared" si="16"/>
        <v>0</v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>
        <f t="shared" si="15"/>
        <v>0</v>
      </c>
      <c r="J250" s="96">
        <f t="shared" si="16"/>
        <v>0</v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>
        <f t="shared" si="15"/>
        <v>0</v>
      </c>
      <c r="J251" s="96">
        <f t="shared" si="16"/>
        <v>0</v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>
        <f t="shared" si="15"/>
        <v>0</v>
      </c>
      <c r="J252" s="96">
        <f t="shared" si="16"/>
        <v>0</v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>
        <f t="shared" si="15"/>
        <v>0</v>
      </c>
      <c r="J253" s="96">
        <f t="shared" si="16"/>
        <v>0</v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>
        <f t="shared" si="15"/>
        <v>0</v>
      </c>
      <c r="J254" s="96">
        <f t="shared" si="16"/>
        <v>0</v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>
        <f t="shared" si="15"/>
        <v>0</v>
      </c>
      <c r="J255" s="96">
        <f t="shared" si="16"/>
        <v>0</v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>
        <f t="shared" si="15"/>
        <v>0</v>
      </c>
      <c r="J256" s="96">
        <f t="shared" si="16"/>
        <v>0</v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>
        <f t="shared" si="15"/>
        <v>0</v>
      </c>
      <c r="J257" s="96">
        <f t="shared" si="16"/>
        <v>0</v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>
        <f t="shared" ref="I258:I321" si="19">IF(G258="Nao",IF(OR(F258="",L258=""),"",F258),0)</f>
        <v>0</v>
      </c>
      <c r="J258" s="96">
        <f t="shared" ref="J258:J321" si="20">IF(G258="Nao",IF(OR(F258="",D258="",L258=""),"",IF(L258="Sim",ROUND(F258-D258,2),0)),0)</f>
        <v>0</v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>
        <f t="shared" si="19"/>
        <v>0</v>
      </c>
      <c r="J259" s="96">
        <f t="shared" si="20"/>
        <v>0</v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>
        <f t="shared" si="19"/>
        <v>0</v>
      </c>
      <c r="J260" s="96">
        <f t="shared" si="20"/>
        <v>0</v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>
        <f t="shared" si="19"/>
        <v>0</v>
      </c>
      <c r="J261" s="96">
        <f t="shared" si="20"/>
        <v>0</v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>
        <f t="shared" si="19"/>
        <v>0</v>
      </c>
      <c r="J262" s="96">
        <f t="shared" si="20"/>
        <v>0</v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>
        <f t="shared" si="19"/>
        <v>0</v>
      </c>
      <c r="J263" s="96">
        <f t="shared" si="20"/>
        <v>0</v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>
        <f t="shared" si="19"/>
        <v>0</v>
      </c>
      <c r="J264" s="96">
        <f t="shared" si="20"/>
        <v>0</v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>
        <f t="shared" si="19"/>
        <v>0</v>
      </c>
      <c r="J265" s="96">
        <f t="shared" si="20"/>
        <v>0</v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>
        <f t="shared" si="19"/>
        <v>0</v>
      </c>
      <c r="J266" s="96">
        <f t="shared" si="20"/>
        <v>0</v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>
        <f t="shared" si="19"/>
        <v>0</v>
      </c>
      <c r="J267" s="96">
        <f t="shared" si="20"/>
        <v>0</v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>
        <f t="shared" si="19"/>
        <v>0</v>
      </c>
      <c r="J268" s="96">
        <f t="shared" si="20"/>
        <v>0</v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>
        <f t="shared" si="19"/>
        <v>0</v>
      </c>
      <c r="J269" s="96">
        <f t="shared" si="20"/>
        <v>0</v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>
        <f t="shared" si="19"/>
        <v>0</v>
      </c>
      <c r="J270" s="96">
        <f t="shared" si="20"/>
        <v>0</v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>
        <f t="shared" si="19"/>
        <v>0</v>
      </c>
      <c r="J271" s="96">
        <f t="shared" si="20"/>
        <v>0</v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>
        <f t="shared" si="19"/>
        <v>0</v>
      </c>
      <c r="J272" s="96">
        <f t="shared" si="20"/>
        <v>0</v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>
        <f t="shared" si="19"/>
        <v>0</v>
      </c>
      <c r="J273" s="96">
        <f t="shared" si="20"/>
        <v>0</v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>
        <f t="shared" si="19"/>
        <v>0</v>
      </c>
      <c r="J274" s="96">
        <f t="shared" si="20"/>
        <v>0</v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>
        <f t="shared" si="19"/>
        <v>0</v>
      </c>
      <c r="J275" s="96">
        <f t="shared" si="20"/>
        <v>0</v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>
        <f t="shared" si="19"/>
        <v>0</v>
      </c>
      <c r="J276" s="96">
        <f t="shared" si="20"/>
        <v>0</v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>
        <f t="shared" si="19"/>
        <v>0</v>
      </c>
      <c r="J277" s="96">
        <f t="shared" si="20"/>
        <v>0</v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>
        <f t="shared" si="19"/>
        <v>0</v>
      </c>
      <c r="J278" s="96">
        <f t="shared" si="20"/>
        <v>0</v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>
        <f t="shared" si="19"/>
        <v>0</v>
      </c>
      <c r="J279" s="96">
        <f t="shared" si="20"/>
        <v>0</v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>
        <f t="shared" si="19"/>
        <v>0</v>
      </c>
      <c r="J280" s="96">
        <f t="shared" si="20"/>
        <v>0</v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>
        <f t="shared" si="19"/>
        <v>0</v>
      </c>
      <c r="J281" s="96">
        <f t="shared" si="20"/>
        <v>0</v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>
        <f t="shared" si="19"/>
        <v>0</v>
      </c>
      <c r="J282" s="96">
        <f t="shared" si="20"/>
        <v>0</v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>
        <f t="shared" si="19"/>
        <v>0</v>
      </c>
      <c r="J283" s="96">
        <f t="shared" si="20"/>
        <v>0</v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>
        <f t="shared" si="19"/>
        <v>0</v>
      </c>
      <c r="J284" s="96">
        <f t="shared" si="20"/>
        <v>0</v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>
        <f t="shared" si="19"/>
        <v>0</v>
      </c>
      <c r="J285" s="96">
        <f t="shared" si="20"/>
        <v>0</v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>
        <f t="shared" si="19"/>
        <v>0</v>
      </c>
      <c r="J286" s="96">
        <f t="shared" si="20"/>
        <v>0</v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>
        <f t="shared" si="19"/>
        <v>0</v>
      </c>
      <c r="J287" s="96">
        <f t="shared" si="20"/>
        <v>0</v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>
        <f t="shared" si="19"/>
        <v>0</v>
      </c>
      <c r="J288" s="96">
        <f t="shared" si="20"/>
        <v>0</v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>
        <f t="shared" si="19"/>
        <v>0</v>
      </c>
      <c r="J289" s="96">
        <f t="shared" si="20"/>
        <v>0</v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>
        <f t="shared" si="19"/>
        <v>0</v>
      </c>
      <c r="J290" s="96">
        <f t="shared" si="20"/>
        <v>0</v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>
        <f t="shared" si="19"/>
        <v>0</v>
      </c>
      <c r="J291" s="96">
        <f t="shared" si="20"/>
        <v>0</v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>
        <f t="shared" si="19"/>
        <v>0</v>
      </c>
      <c r="J292" s="96">
        <f t="shared" si="20"/>
        <v>0</v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>
        <f t="shared" si="19"/>
        <v>0</v>
      </c>
      <c r="J293" s="96">
        <f t="shared" si="20"/>
        <v>0</v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>
        <f t="shared" si="19"/>
        <v>0</v>
      </c>
      <c r="J294" s="96">
        <f t="shared" si="20"/>
        <v>0</v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>
        <f t="shared" si="19"/>
        <v>0</v>
      </c>
      <c r="J295" s="96">
        <f t="shared" si="20"/>
        <v>0</v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>
        <f t="shared" si="19"/>
        <v>0</v>
      </c>
      <c r="J296" s="96">
        <f t="shared" si="20"/>
        <v>0</v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>
        <f t="shared" si="19"/>
        <v>0</v>
      </c>
      <c r="J297" s="96">
        <f t="shared" si="20"/>
        <v>0</v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>
        <f t="shared" si="19"/>
        <v>0</v>
      </c>
      <c r="J298" s="96">
        <f t="shared" si="20"/>
        <v>0</v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>
        <f t="shared" si="19"/>
        <v>0</v>
      </c>
      <c r="J299" s="96">
        <f t="shared" si="20"/>
        <v>0</v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>
        <f t="shared" si="19"/>
        <v>0</v>
      </c>
      <c r="J300" s="96">
        <f t="shared" si="20"/>
        <v>0</v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>
        <f t="shared" si="19"/>
        <v>0</v>
      </c>
      <c r="J301" s="96">
        <f t="shared" si="20"/>
        <v>0</v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>
        <f t="shared" si="19"/>
        <v>0</v>
      </c>
      <c r="J302" s="96">
        <f t="shared" si="20"/>
        <v>0</v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>
        <f t="shared" si="19"/>
        <v>0</v>
      </c>
      <c r="J303" s="96">
        <f t="shared" si="20"/>
        <v>0</v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>
        <f t="shared" si="19"/>
        <v>0</v>
      </c>
      <c r="J304" s="96">
        <f t="shared" si="20"/>
        <v>0</v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>
        <f t="shared" si="19"/>
        <v>0</v>
      </c>
      <c r="J305" s="96">
        <f t="shared" si="20"/>
        <v>0</v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>
        <f t="shared" si="19"/>
        <v>0</v>
      </c>
      <c r="J306" s="96">
        <f t="shared" si="20"/>
        <v>0</v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>
        <f t="shared" si="19"/>
        <v>0</v>
      </c>
      <c r="J307" s="96">
        <f t="shared" si="20"/>
        <v>0</v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>
        <f t="shared" si="19"/>
        <v>0</v>
      </c>
      <c r="J308" s="96">
        <f t="shared" si="20"/>
        <v>0</v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>
        <f t="shared" si="19"/>
        <v>0</v>
      </c>
      <c r="J309" s="96">
        <f t="shared" si="20"/>
        <v>0</v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>
        <f t="shared" si="19"/>
        <v>0</v>
      </c>
      <c r="J310" s="96">
        <f t="shared" si="20"/>
        <v>0</v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>
        <f t="shared" si="19"/>
        <v>0</v>
      </c>
      <c r="J311" s="96">
        <f t="shared" si="20"/>
        <v>0</v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>
        <f t="shared" si="19"/>
        <v>0</v>
      </c>
      <c r="J312" s="96">
        <f t="shared" si="20"/>
        <v>0</v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>
        <f t="shared" si="19"/>
        <v>0</v>
      </c>
      <c r="J313" s="96">
        <f t="shared" si="20"/>
        <v>0</v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>
        <f t="shared" si="19"/>
        <v>0</v>
      </c>
      <c r="J314" s="96">
        <f t="shared" si="20"/>
        <v>0</v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>
        <f t="shared" si="19"/>
        <v>0</v>
      </c>
      <c r="J315" s="96">
        <f t="shared" si="20"/>
        <v>0</v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>
        <f t="shared" si="19"/>
        <v>0</v>
      </c>
      <c r="J316" s="96">
        <f t="shared" si="20"/>
        <v>0</v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>
        <f t="shared" si="19"/>
        <v>0</v>
      </c>
      <c r="J317" s="96">
        <f t="shared" si="20"/>
        <v>0</v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>
        <f t="shared" si="19"/>
        <v>0</v>
      </c>
      <c r="J318" s="96">
        <f t="shared" si="20"/>
        <v>0</v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>
        <f t="shared" si="19"/>
        <v>0</v>
      </c>
      <c r="J319" s="96">
        <f t="shared" si="20"/>
        <v>0</v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>
        <f t="shared" si="19"/>
        <v>0</v>
      </c>
      <c r="J320" s="96">
        <f t="shared" si="20"/>
        <v>0</v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>
        <f t="shared" si="19"/>
        <v>0</v>
      </c>
      <c r="J321" s="96">
        <f t="shared" si="20"/>
        <v>0</v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>
        <f t="shared" ref="I322:I385" si="23">IF(G322="Nao",IF(OR(F322="",L322=""),"",F322),0)</f>
        <v>0</v>
      </c>
      <c r="J322" s="96">
        <f t="shared" ref="J322:J385" si="24">IF(G322="Nao",IF(OR(F322="",D322="",L322=""),"",IF(L322="Sim",ROUND(F322-D322,2),0)),0)</f>
        <v>0</v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>
        <f t="shared" si="23"/>
        <v>0</v>
      </c>
      <c r="J323" s="96">
        <f t="shared" si="24"/>
        <v>0</v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>
        <f t="shared" si="23"/>
        <v>0</v>
      </c>
      <c r="J324" s="96">
        <f t="shared" si="24"/>
        <v>0</v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>
        <f t="shared" si="23"/>
        <v>0</v>
      </c>
      <c r="J325" s="96">
        <f t="shared" si="24"/>
        <v>0</v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>
        <f t="shared" si="23"/>
        <v>0</v>
      </c>
      <c r="J326" s="96">
        <f t="shared" si="24"/>
        <v>0</v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>
        <f t="shared" si="23"/>
        <v>0</v>
      </c>
      <c r="J327" s="96">
        <f t="shared" si="24"/>
        <v>0</v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>
        <f t="shared" si="23"/>
        <v>0</v>
      </c>
      <c r="J328" s="96">
        <f t="shared" si="24"/>
        <v>0</v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>
        <f t="shared" si="23"/>
        <v>0</v>
      </c>
      <c r="J329" s="96">
        <f t="shared" si="24"/>
        <v>0</v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>
        <f t="shared" si="23"/>
        <v>0</v>
      </c>
      <c r="J330" s="96">
        <f t="shared" si="24"/>
        <v>0</v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>
        <f t="shared" si="23"/>
        <v>0</v>
      </c>
      <c r="J331" s="96">
        <f t="shared" si="24"/>
        <v>0</v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>
        <f t="shared" si="23"/>
        <v>0</v>
      </c>
      <c r="J332" s="96">
        <f t="shared" si="24"/>
        <v>0</v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>
        <f t="shared" si="23"/>
        <v>0</v>
      </c>
      <c r="J333" s="96">
        <f t="shared" si="24"/>
        <v>0</v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>
        <f t="shared" si="23"/>
        <v>0</v>
      </c>
      <c r="J334" s="96">
        <f t="shared" si="24"/>
        <v>0</v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>
        <f t="shared" si="23"/>
        <v>0</v>
      </c>
      <c r="J335" s="96">
        <f t="shared" si="24"/>
        <v>0</v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>
        <f t="shared" si="23"/>
        <v>0</v>
      </c>
      <c r="J336" s="96">
        <f t="shared" si="24"/>
        <v>0</v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>
        <f t="shared" si="23"/>
        <v>0</v>
      </c>
      <c r="J337" s="96">
        <f t="shared" si="24"/>
        <v>0</v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>
        <f t="shared" si="23"/>
        <v>0</v>
      </c>
      <c r="J338" s="96">
        <f t="shared" si="24"/>
        <v>0</v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>
        <f t="shared" si="23"/>
        <v>0</v>
      </c>
      <c r="J339" s="96">
        <f t="shared" si="24"/>
        <v>0</v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>
        <f t="shared" si="23"/>
        <v>0</v>
      </c>
      <c r="J340" s="96">
        <f t="shared" si="24"/>
        <v>0</v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>
        <f t="shared" si="23"/>
        <v>0</v>
      </c>
      <c r="J341" s="96">
        <f t="shared" si="24"/>
        <v>0</v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>
        <f t="shared" si="23"/>
        <v>0</v>
      </c>
      <c r="J342" s="96">
        <f t="shared" si="24"/>
        <v>0</v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>
        <f t="shared" si="23"/>
        <v>0</v>
      </c>
      <c r="J343" s="96">
        <f t="shared" si="24"/>
        <v>0</v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>
        <f t="shared" si="23"/>
        <v>0</v>
      </c>
      <c r="J344" s="96">
        <f t="shared" si="24"/>
        <v>0</v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>
        <f t="shared" si="23"/>
        <v>0</v>
      </c>
      <c r="J345" s="96">
        <f t="shared" si="24"/>
        <v>0</v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>
        <f t="shared" si="23"/>
        <v>0</v>
      </c>
      <c r="J346" s="96">
        <f t="shared" si="24"/>
        <v>0</v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>
        <f t="shared" si="23"/>
        <v>0</v>
      </c>
      <c r="J347" s="96">
        <f t="shared" si="24"/>
        <v>0</v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>
        <f t="shared" si="23"/>
        <v>0</v>
      </c>
      <c r="J348" s="96">
        <f t="shared" si="24"/>
        <v>0</v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>
        <f t="shared" si="23"/>
        <v>0</v>
      </c>
      <c r="J349" s="96">
        <f t="shared" si="24"/>
        <v>0</v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>
        <f t="shared" si="23"/>
        <v>0</v>
      </c>
      <c r="J350" s="96">
        <f t="shared" si="24"/>
        <v>0</v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>
        <f t="shared" si="23"/>
        <v>0</v>
      </c>
      <c r="J351" s="96">
        <f t="shared" si="24"/>
        <v>0</v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>
        <f t="shared" si="23"/>
        <v>0</v>
      </c>
      <c r="J352" s="96">
        <f t="shared" si="24"/>
        <v>0</v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>
        <f t="shared" si="23"/>
        <v>0</v>
      </c>
      <c r="J353" s="96">
        <f t="shared" si="24"/>
        <v>0</v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>
        <f t="shared" si="23"/>
        <v>0</v>
      </c>
      <c r="J354" s="96">
        <f t="shared" si="24"/>
        <v>0</v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>
        <f t="shared" si="23"/>
        <v>0</v>
      </c>
      <c r="J355" s="96">
        <f t="shared" si="24"/>
        <v>0</v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>
        <f t="shared" si="23"/>
        <v>0</v>
      </c>
      <c r="J356" s="96">
        <f t="shared" si="24"/>
        <v>0</v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>
        <f t="shared" si="23"/>
        <v>0</v>
      </c>
      <c r="J357" s="96">
        <f t="shared" si="24"/>
        <v>0</v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>
        <f t="shared" si="23"/>
        <v>0</v>
      </c>
      <c r="J358" s="96">
        <f t="shared" si="24"/>
        <v>0</v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>
        <f t="shared" si="23"/>
        <v>0</v>
      </c>
      <c r="J359" s="96">
        <f t="shared" si="24"/>
        <v>0</v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>
        <f t="shared" si="23"/>
        <v>0</v>
      </c>
      <c r="J360" s="96">
        <f t="shared" si="24"/>
        <v>0</v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>
        <f t="shared" si="23"/>
        <v>0</v>
      </c>
      <c r="J361" s="96">
        <f t="shared" si="24"/>
        <v>0</v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>
        <f t="shared" si="23"/>
        <v>0</v>
      </c>
      <c r="J362" s="96">
        <f t="shared" si="24"/>
        <v>0</v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>
        <f t="shared" si="23"/>
        <v>0</v>
      </c>
      <c r="J363" s="96">
        <f t="shared" si="24"/>
        <v>0</v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>
        <f t="shared" si="23"/>
        <v>0</v>
      </c>
      <c r="J364" s="96">
        <f t="shared" si="24"/>
        <v>0</v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>
        <f t="shared" si="23"/>
        <v>0</v>
      </c>
      <c r="J365" s="96">
        <f t="shared" si="24"/>
        <v>0</v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>
        <f t="shared" si="23"/>
        <v>0</v>
      </c>
      <c r="J366" s="96">
        <f t="shared" si="24"/>
        <v>0</v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>
        <f t="shared" si="23"/>
        <v>0</v>
      </c>
      <c r="J367" s="96">
        <f t="shared" si="24"/>
        <v>0</v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>
        <f t="shared" si="23"/>
        <v>0</v>
      </c>
      <c r="J368" s="96">
        <f t="shared" si="24"/>
        <v>0</v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>
        <f t="shared" si="23"/>
        <v>0</v>
      </c>
      <c r="J369" s="96">
        <f t="shared" si="24"/>
        <v>0</v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>
        <f t="shared" si="23"/>
        <v>0</v>
      </c>
      <c r="J370" s="96">
        <f t="shared" si="24"/>
        <v>0</v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>
        <f t="shared" si="23"/>
        <v>0</v>
      </c>
      <c r="J371" s="96">
        <f t="shared" si="24"/>
        <v>0</v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>
        <f t="shared" si="23"/>
        <v>0</v>
      </c>
      <c r="J372" s="96">
        <f t="shared" si="24"/>
        <v>0</v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>
        <f t="shared" si="23"/>
        <v>0</v>
      </c>
      <c r="J373" s="96">
        <f t="shared" si="24"/>
        <v>0</v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>
        <f t="shared" si="23"/>
        <v>0</v>
      </c>
      <c r="J374" s="96">
        <f t="shared" si="24"/>
        <v>0</v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>
        <f t="shared" si="23"/>
        <v>0</v>
      </c>
      <c r="J375" s="96">
        <f t="shared" si="24"/>
        <v>0</v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>
        <f t="shared" si="23"/>
        <v>0</v>
      </c>
      <c r="J376" s="96">
        <f t="shared" si="24"/>
        <v>0</v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>
        <f t="shared" si="23"/>
        <v>0</v>
      </c>
      <c r="J377" s="96">
        <f t="shared" si="24"/>
        <v>0</v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>
        <f t="shared" si="23"/>
        <v>0</v>
      </c>
      <c r="J378" s="96">
        <f t="shared" si="24"/>
        <v>0</v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>
        <f t="shared" si="23"/>
        <v>0</v>
      </c>
      <c r="J379" s="96">
        <f t="shared" si="24"/>
        <v>0</v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>
        <f t="shared" si="23"/>
        <v>0</v>
      </c>
      <c r="J380" s="96">
        <f t="shared" si="24"/>
        <v>0</v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>
        <f t="shared" si="23"/>
        <v>0</v>
      </c>
      <c r="J381" s="96">
        <f t="shared" si="24"/>
        <v>0</v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>
        <f t="shared" si="23"/>
        <v>0</v>
      </c>
      <c r="J382" s="96">
        <f t="shared" si="24"/>
        <v>0</v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>
        <f t="shared" si="23"/>
        <v>0</v>
      </c>
      <c r="J383" s="96">
        <f t="shared" si="24"/>
        <v>0</v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>
        <f t="shared" si="23"/>
        <v>0</v>
      </c>
      <c r="J384" s="96">
        <f t="shared" si="24"/>
        <v>0</v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>
        <f t="shared" si="23"/>
        <v>0</v>
      </c>
      <c r="J385" s="96">
        <f t="shared" si="24"/>
        <v>0</v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>
        <f t="shared" ref="I386:I449" si="27">IF(G386="Nao",IF(OR(F386="",L386=""),"",F386),0)</f>
        <v>0</v>
      </c>
      <c r="J386" s="96">
        <f t="shared" ref="J386:J449" si="28">IF(G386="Nao",IF(OR(F386="",D386="",L386=""),"",IF(L386="Sim",ROUND(F386-D386,2),0)),0)</f>
        <v>0</v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>
        <f t="shared" si="27"/>
        <v>0</v>
      </c>
      <c r="J387" s="96">
        <f t="shared" si="28"/>
        <v>0</v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>
        <f t="shared" si="27"/>
        <v>0</v>
      </c>
      <c r="J388" s="96">
        <f t="shared" si="28"/>
        <v>0</v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>
        <f t="shared" si="27"/>
        <v>0</v>
      </c>
      <c r="J389" s="96">
        <f t="shared" si="28"/>
        <v>0</v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>
        <f t="shared" si="27"/>
        <v>0</v>
      </c>
      <c r="J390" s="96">
        <f t="shared" si="28"/>
        <v>0</v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>
        <f t="shared" si="27"/>
        <v>0</v>
      </c>
      <c r="J391" s="96">
        <f t="shared" si="28"/>
        <v>0</v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>
        <f t="shared" si="27"/>
        <v>0</v>
      </c>
      <c r="J392" s="96">
        <f t="shared" si="28"/>
        <v>0</v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>
        <f t="shared" si="27"/>
        <v>0</v>
      </c>
      <c r="J393" s="96">
        <f t="shared" si="28"/>
        <v>0</v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>
        <f t="shared" si="27"/>
        <v>0</v>
      </c>
      <c r="J394" s="96">
        <f t="shared" si="28"/>
        <v>0</v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>
        <f t="shared" si="27"/>
        <v>0</v>
      </c>
      <c r="J395" s="96">
        <f t="shared" si="28"/>
        <v>0</v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>
        <f t="shared" si="27"/>
        <v>0</v>
      </c>
      <c r="J396" s="96">
        <f t="shared" si="28"/>
        <v>0</v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>
        <f t="shared" si="27"/>
        <v>0</v>
      </c>
      <c r="J397" s="96">
        <f t="shared" si="28"/>
        <v>0</v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>
        <f t="shared" si="27"/>
        <v>0</v>
      </c>
      <c r="J398" s="96">
        <f t="shared" si="28"/>
        <v>0</v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>
        <f t="shared" si="27"/>
        <v>0</v>
      </c>
      <c r="J399" s="96">
        <f t="shared" si="28"/>
        <v>0</v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>
        <f t="shared" si="27"/>
        <v>0</v>
      </c>
      <c r="J400" s="96">
        <f t="shared" si="28"/>
        <v>0</v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>
        <f t="shared" si="27"/>
        <v>0</v>
      </c>
      <c r="J401" s="96">
        <f t="shared" si="28"/>
        <v>0</v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>
        <f t="shared" si="27"/>
        <v>0</v>
      </c>
      <c r="J402" s="96">
        <f t="shared" si="28"/>
        <v>0</v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>
        <f t="shared" si="27"/>
        <v>0</v>
      </c>
      <c r="J403" s="96">
        <f t="shared" si="28"/>
        <v>0</v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>
        <f t="shared" si="27"/>
        <v>0</v>
      </c>
      <c r="J404" s="96">
        <f t="shared" si="28"/>
        <v>0</v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>
        <f t="shared" si="27"/>
        <v>0</v>
      </c>
      <c r="J405" s="96">
        <f t="shared" si="28"/>
        <v>0</v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>
        <f t="shared" si="27"/>
        <v>0</v>
      </c>
      <c r="J406" s="96">
        <f t="shared" si="28"/>
        <v>0</v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>
        <f t="shared" si="27"/>
        <v>0</v>
      </c>
      <c r="J407" s="96">
        <f t="shared" si="28"/>
        <v>0</v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>
        <f t="shared" si="27"/>
        <v>0</v>
      </c>
      <c r="J408" s="96">
        <f t="shared" si="28"/>
        <v>0</v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>
        <f t="shared" si="27"/>
        <v>0</v>
      </c>
      <c r="J409" s="96">
        <f t="shared" si="28"/>
        <v>0</v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>
        <f t="shared" si="27"/>
        <v>0</v>
      </c>
      <c r="J410" s="96">
        <f t="shared" si="28"/>
        <v>0</v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>
        <f t="shared" si="27"/>
        <v>0</v>
      </c>
      <c r="J411" s="96">
        <f t="shared" si="28"/>
        <v>0</v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>
        <f t="shared" si="27"/>
        <v>0</v>
      </c>
      <c r="J412" s="96">
        <f t="shared" si="28"/>
        <v>0</v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>
        <f t="shared" si="27"/>
        <v>0</v>
      </c>
      <c r="J413" s="96">
        <f t="shared" si="28"/>
        <v>0</v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>
        <f t="shared" si="27"/>
        <v>0</v>
      </c>
      <c r="J414" s="96">
        <f t="shared" si="28"/>
        <v>0</v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>
        <f t="shared" si="27"/>
        <v>0</v>
      </c>
      <c r="J415" s="96">
        <f t="shared" si="28"/>
        <v>0</v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>
        <f t="shared" si="27"/>
        <v>0</v>
      </c>
      <c r="J416" s="96">
        <f t="shared" si="28"/>
        <v>0</v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>
        <f t="shared" si="27"/>
        <v>0</v>
      </c>
      <c r="J417" s="96">
        <f t="shared" si="28"/>
        <v>0</v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>
        <f t="shared" si="27"/>
        <v>0</v>
      </c>
      <c r="J418" s="96">
        <f t="shared" si="28"/>
        <v>0</v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>
        <f t="shared" si="27"/>
        <v>0</v>
      </c>
      <c r="J419" s="96">
        <f t="shared" si="28"/>
        <v>0</v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>
        <f t="shared" si="27"/>
        <v>0</v>
      </c>
      <c r="J420" s="96">
        <f t="shared" si="28"/>
        <v>0</v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>
        <f t="shared" si="27"/>
        <v>0</v>
      </c>
      <c r="J421" s="96">
        <f t="shared" si="28"/>
        <v>0</v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>
        <f t="shared" si="27"/>
        <v>0</v>
      </c>
      <c r="J422" s="96">
        <f t="shared" si="28"/>
        <v>0</v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>
        <f t="shared" si="27"/>
        <v>0</v>
      </c>
      <c r="J423" s="96">
        <f t="shared" si="28"/>
        <v>0</v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>
        <f t="shared" si="27"/>
        <v>0</v>
      </c>
      <c r="J424" s="96">
        <f t="shared" si="28"/>
        <v>0</v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>
        <f t="shared" si="27"/>
        <v>0</v>
      </c>
      <c r="J425" s="96">
        <f t="shared" si="28"/>
        <v>0</v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>
        <f t="shared" si="27"/>
        <v>0</v>
      </c>
      <c r="J426" s="96">
        <f t="shared" si="28"/>
        <v>0</v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>
        <f t="shared" si="27"/>
        <v>0</v>
      </c>
      <c r="J427" s="96">
        <f t="shared" si="28"/>
        <v>0</v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>
        <f t="shared" si="27"/>
        <v>0</v>
      </c>
      <c r="J428" s="96">
        <f t="shared" si="28"/>
        <v>0</v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>
        <f t="shared" si="27"/>
        <v>0</v>
      </c>
      <c r="J429" s="96">
        <f t="shared" si="28"/>
        <v>0</v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>
        <f t="shared" si="27"/>
        <v>0</v>
      </c>
      <c r="J430" s="96">
        <f t="shared" si="28"/>
        <v>0</v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>
        <f t="shared" si="27"/>
        <v>0</v>
      </c>
      <c r="J431" s="96">
        <f t="shared" si="28"/>
        <v>0</v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>
        <f t="shared" si="27"/>
        <v>0</v>
      </c>
      <c r="J432" s="96">
        <f t="shared" si="28"/>
        <v>0</v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>
        <f t="shared" si="27"/>
        <v>0</v>
      </c>
      <c r="J433" s="96">
        <f t="shared" si="28"/>
        <v>0</v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>
        <f t="shared" si="27"/>
        <v>0</v>
      </c>
      <c r="J434" s="96">
        <f t="shared" si="28"/>
        <v>0</v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>
        <f t="shared" si="27"/>
        <v>0</v>
      </c>
      <c r="J435" s="96">
        <f t="shared" si="28"/>
        <v>0</v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>
        <f t="shared" si="27"/>
        <v>0</v>
      </c>
      <c r="J436" s="96">
        <f t="shared" si="28"/>
        <v>0</v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>
        <f t="shared" si="27"/>
        <v>0</v>
      </c>
      <c r="J437" s="96">
        <f t="shared" si="28"/>
        <v>0</v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>
        <f t="shared" si="27"/>
        <v>0</v>
      </c>
      <c r="J438" s="96">
        <f t="shared" si="28"/>
        <v>0</v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>
        <f t="shared" si="27"/>
        <v>0</v>
      </c>
      <c r="J439" s="96">
        <f t="shared" si="28"/>
        <v>0</v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>
        <f t="shared" si="27"/>
        <v>0</v>
      </c>
      <c r="J440" s="96">
        <f t="shared" si="28"/>
        <v>0</v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>
        <f t="shared" si="27"/>
        <v>0</v>
      </c>
      <c r="J441" s="96">
        <f t="shared" si="28"/>
        <v>0</v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>
        <f t="shared" si="27"/>
        <v>0</v>
      </c>
      <c r="J442" s="96">
        <f t="shared" si="28"/>
        <v>0</v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>
        <f t="shared" si="27"/>
        <v>0</v>
      </c>
      <c r="J443" s="96">
        <f t="shared" si="28"/>
        <v>0</v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>
        <f t="shared" si="27"/>
        <v>0</v>
      </c>
      <c r="J444" s="96">
        <f t="shared" si="28"/>
        <v>0</v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>
        <f t="shared" si="27"/>
        <v>0</v>
      </c>
      <c r="J445" s="96">
        <f t="shared" si="28"/>
        <v>0</v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>
        <f t="shared" si="27"/>
        <v>0</v>
      </c>
      <c r="J446" s="96">
        <f t="shared" si="28"/>
        <v>0</v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>
        <f t="shared" si="27"/>
        <v>0</v>
      </c>
      <c r="J447" s="96">
        <f t="shared" si="28"/>
        <v>0</v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>
        <f t="shared" si="27"/>
        <v>0</v>
      </c>
      <c r="J448" s="96">
        <f t="shared" si="28"/>
        <v>0</v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>
        <f t="shared" si="27"/>
        <v>0</v>
      </c>
      <c r="J449" s="96">
        <f t="shared" si="28"/>
        <v>0</v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>
        <f t="shared" ref="I450:I513" si="31">IF(G450="Nao",IF(OR(F450="",L450=""),"",F450),0)</f>
        <v>0</v>
      </c>
      <c r="J450" s="96">
        <f t="shared" ref="J450:J513" si="32">IF(G450="Nao",IF(OR(F450="",D450="",L450=""),"",IF(L450="Sim",ROUND(F450-D450,2),0)),0)</f>
        <v>0</v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>
        <f t="shared" si="31"/>
        <v>0</v>
      </c>
      <c r="J451" s="96">
        <f t="shared" si="32"/>
        <v>0</v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>
        <f t="shared" si="31"/>
        <v>0</v>
      </c>
      <c r="J452" s="96">
        <f t="shared" si="32"/>
        <v>0</v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>
        <f t="shared" si="31"/>
        <v>0</v>
      </c>
      <c r="J453" s="96">
        <f t="shared" si="32"/>
        <v>0</v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>
        <f t="shared" si="31"/>
        <v>0</v>
      </c>
      <c r="J454" s="96">
        <f t="shared" si="32"/>
        <v>0</v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>
        <f t="shared" si="31"/>
        <v>0</v>
      </c>
      <c r="J455" s="96">
        <f t="shared" si="32"/>
        <v>0</v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>
        <f t="shared" si="31"/>
        <v>0</v>
      </c>
      <c r="J456" s="96">
        <f t="shared" si="32"/>
        <v>0</v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>
        <f t="shared" si="31"/>
        <v>0</v>
      </c>
      <c r="J457" s="96">
        <f t="shared" si="32"/>
        <v>0</v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>
        <f t="shared" si="31"/>
        <v>0</v>
      </c>
      <c r="J458" s="96">
        <f t="shared" si="32"/>
        <v>0</v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>
        <f t="shared" si="31"/>
        <v>0</v>
      </c>
      <c r="J459" s="96">
        <f t="shared" si="32"/>
        <v>0</v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>
        <f t="shared" si="31"/>
        <v>0</v>
      </c>
      <c r="J460" s="96">
        <f t="shared" si="32"/>
        <v>0</v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>
        <f t="shared" si="31"/>
        <v>0</v>
      </c>
      <c r="J461" s="96">
        <f t="shared" si="32"/>
        <v>0</v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>
        <f t="shared" si="31"/>
        <v>0</v>
      </c>
      <c r="J462" s="96">
        <f t="shared" si="32"/>
        <v>0</v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>
        <f t="shared" si="31"/>
        <v>0</v>
      </c>
      <c r="J463" s="96">
        <f t="shared" si="32"/>
        <v>0</v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>
        <f t="shared" si="31"/>
        <v>0</v>
      </c>
      <c r="J464" s="96">
        <f t="shared" si="32"/>
        <v>0</v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>
        <f t="shared" si="31"/>
        <v>0</v>
      </c>
      <c r="J465" s="96">
        <f t="shared" si="32"/>
        <v>0</v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>
        <f t="shared" si="31"/>
        <v>0</v>
      </c>
      <c r="J466" s="96">
        <f t="shared" si="32"/>
        <v>0</v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>
        <f t="shared" si="31"/>
        <v>0</v>
      </c>
      <c r="J467" s="96">
        <f t="shared" si="32"/>
        <v>0</v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>
        <f t="shared" si="31"/>
        <v>0</v>
      </c>
      <c r="J468" s="96">
        <f t="shared" si="32"/>
        <v>0</v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>
        <f t="shared" si="31"/>
        <v>0</v>
      </c>
      <c r="J469" s="96">
        <f t="shared" si="32"/>
        <v>0</v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>
        <f t="shared" si="31"/>
        <v>0</v>
      </c>
      <c r="J470" s="96">
        <f t="shared" si="32"/>
        <v>0</v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>
        <f t="shared" si="31"/>
        <v>0</v>
      </c>
      <c r="J471" s="96">
        <f t="shared" si="32"/>
        <v>0</v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>
        <f t="shared" si="31"/>
        <v>0</v>
      </c>
      <c r="J472" s="96">
        <f t="shared" si="32"/>
        <v>0</v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>
        <f t="shared" si="31"/>
        <v>0</v>
      </c>
      <c r="J473" s="96">
        <f t="shared" si="32"/>
        <v>0</v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>
        <f t="shared" si="31"/>
        <v>0</v>
      </c>
      <c r="J474" s="96">
        <f t="shared" si="32"/>
        <v>0</v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>
        <f t="shared" si="31"/>
        <v>0</v>
      </c>
      <c r="J475" s="96">
        <f t="shared" si="32"/>
        <v>0</v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>
        <f t="shared" si="31"/>
        <v>0</v>
      </c>
      <c r="J476" s="96">
        <f t="shared" si="32"/>
        <v>0</v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>
        <f t="shared" si="31"/>
        <v>0</v>
      </c>
      <c r="J477" s="96">
        <f t="shared" si="32"/>
        <v>0</v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>
        <f t="shared" si="31"/>
        <v>0</v>
      </c>
      <c r="J478" s="96">
        <f t="shared" si="32"/>
        <v>0</v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>
        <f t="shared" si="31"/>
        <v>0</v>
      </c>
      <c r="J479" s="96">
        <f t="shared" si="32"/>
        <v>0</v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>
        <f t="shared" si="31"/>
        <v>0</v>
      </c>
      <c r="J480" s="96">
        <f t="shared" si="32"/>
        <v>0</v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>
        <f t="shared" si="31"/>
        <v>0</v>
      </c>
      <c r="J481" s="96">
        <f t="shared" si="32"/>
        <v>0</v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>
        <f t="shared" si="31"/>
        <v>0</v>
      </c>
      <c r="J482" s="96">
        <f t="shared" si="32"/>
        <v>0</v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>
        <f t="shared" si="31"/>
        <v>0</v>
      </c>
      <c r="J483" s="96">
        <f t="shared" si="32"/>
        <v>0</v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>
        <f t="shared" si="31"/>
        <v>0</v>
      </c>
      <c r="J484" s="96">
        <f t="shared" si="32"/>
        <v>0</v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>
        <f t="shared" si="31"/>
        <v>0</v>
      </c>
      <c r="J485" s="96">
        <f t="shared" si="32"/>
        <v>0</v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>
        <f t="shared" si="31"/>
        <v>0</v>
      </c>
      <c r="J486" s="96">
        <f t="shared" si="32"/>
        <v>0</v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>
        <f t="shared" si="31"/>
        <v>0</v>
      </c>
      <c r="J487" s="96">
        <f t="shared" si="32"/>
        <v>0</v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>
        <f t="shared" si="31"/>
        <v>0</v>
      </c>
      <c r="J488" s="96">
        <f t="shared" si="32"/>
        <v>0</v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>
        <f t="shared" si="31"/>
        <v>0</v>
      </c>
      <c r="J489" s="96">
        <f t="shared" si="32"/>
        <v>0</v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>
        <f t="shared" si="31"/>
        <v>0</v>
      </c>
      <c r="J490" s="96">
        <f t="shared" si="32"/>
        <v>0</v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>
        <f t="shared" si="31"/>
        <v>0</v>
      </c>
      <c r="J491" s="96">
        <f t="shared" si="32"/>
        <v>0</v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>
        <f t="shared" si="31"/>
        <v>0</v>
      </c>
      <c r="J492" s="96">
        <f t="shared" si="32"/>
        <v>0</v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>
        <f t="shared" si="31"/>
        <v>0</v>
      </c>
      <c r="J493" s="96">
        <f t="shared" si="32"/>
        <v>0</v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>
        <f t="shared" si="31"/>
        <v>0</v>
      </c>
      <c r="J494" s="96">
        <f t="shared" si="32"/>
        <v>0</v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>
        <f t="shared" si="31"/>
        <v>0</v>
      </c>
      <c r="J495" s="96">
        <f t="shared" si="32"/>
        <v>0</v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>
        <f t="shared" si="31"/>
        <v>0</v>
      </c>
      <c r="J496" s="96">
        <f t="shared" si="32"/>
        <v>0</v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>
        <f t="shared" si="31"/>
        <v>0</v>
      </c>
      <c r="J497" s="96">
        <f t="shared" si="32"/>
        <v>0</v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>
        <f t="shared" si="31"/>
        <v>0</v>
      </c>
      <c r="J498" s="96">
        <f t="shared" si="32"/>
        <v>0</v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>
        <f t="shared" si="31"/>
        <v>0</v>
      </c>
      <c r="J499" s="96">
        <f t="shared" si="32"/>
        <v>0</v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>
        <f t="shared" si="31"/>
        <v>0</v>
      </c>
      <c r="J500" s="96">
        <f t="shared" si="32"/>
        <v>0</v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>
        <f t="shared" si="31"/>
        <v>0</v>
      </c>
      <c r="J501" s="96">
        <f t="shared" si="32"/>
        <v>0</v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>
        <f t="shared" si="31"/>
        <v>0</v>
      </c>
      <c r="J502" s="96">
        <f t="shared" si="32"/>
        <v>0</v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>
        <f t="shared" si="31"/>
        <v>0</v>
      </c>
      <c r="J503" s="96">
        <f t="shared" si="32"/>
        <v>0</v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>
        <f t="shared" si="31"/>
        <v>0</v>
      </c>
      <c r="J504" s="96">
        <f t="shared" si="32"/>
        <v>0</v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>
        <f t="shared" si="31"/>
        <v>0</v>
      </c>
      <c r="J505" s="96">
        <f t="shared" si="32"/>
        <v>0</v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>
        <f t="shared" si="31"/>
        <v>0</v>
      </c>
      <c r="J506" s="96">
        <f t="shared" si="32"/>
        <v>0</v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>
        <f t="shared" si="31"/>
        <v>0</v>
      </c>
      <c r="J507" s="96">
        <f t="shared" si="32"/>
        <v>0</v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>
        <f t="shared" si="31"/>
        <v>0</v>
      </c>
      <c r="J508" s="96">
        <f t="shared" si="32"/>
        <v>0</v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>
        <f t="shared" si="31"/>
        <v>0</v>
      </c>
      <c r="J509" s="96">
        <f t="shared" si="32"/>
        <v>0</v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>
        <f t="shared" si="31"/>
        <v>0</v>
      </c>
      <c r="J510" s="96">
        <f t="shared" si="32"/>
        <v>0</v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>
        <f t="shared" si="31"/>
        <v>0</v>
      </c>
      <c r="J511" s="96">
        <f t="shared" si="32"/>
        <v>0</v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>
        <f t="shared" si="31"/>
        <v>0</v>
      </c>
      <c r="J512" s="96">
        <f t="shared" si="32"/>
        <v>0</v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>
        <f t="shared" si="31"/>
        <v>0</v>
      </c>
      <c r="J513" s="96">
        <f t="shared" si="32"/>
        <v>0</v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>
        <f t="shared" ref="I514:I577" si="35">IF(G514="Nao",IF(OR(F514="",L514=""),"",F514),0)</f>
        <v>0</v>
      </c>
      <c r="J514" s="96">
        <f t="shared" ref="J514:J577" si="36">IF(G514="Nao",IF(OR(F514="",D514="",L514=""),"",IF(L514="Sim",ROUND(F514-D514,2),0)),0)</f>
        <v>0</v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>
        <f t="shared" si="35"/>
        <v>0</v>
      </c>
      <c r="J515" s="96">
        <f t="shared" si="36"/>
        <v>0</v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>
        <f t="shared" si="35"/>
        <v>0</v>
      </c>
      <c r="J516" s="96">
        <f t="shared" si="36"/>
        <v>0</v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>
        <f t="shared" si="35"/>
        <v>0</v>
      </c>
      <c r="J517" s="96">
        <f t="shared" si="36"/>
        <v>0</v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>
        <f t="shared" si="35"/>
        <v>0</v>
      </c>
      <c r="J518" s="96">
        <f t="shared" si="36"/>
        <v>0</v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>
        <f t="shared" si="35"/>
        <v>0</v>
      </c>
      <c r="J519" s="96">
        <f t="shared" si="36"/>
        <v>0</v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>
        <f t="shared" si="35"/>
        <v>0</v>
      </c>
      <c r="J520" s="96">
        <f t="shared" si="36"/>
        <v>0</v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>
        <f t="shared" si="35"/>
        <v>0</v>
      </c>
      <c r="J521" s="96">
        <f t="shared" si="36"/>
        <v>0</v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>
        <f t="shared" si="35"/>
        <v>0</v>
      </c>
      <c r="J522" s="96">
        <f t="shared" si="36"/>
        <v>0</v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>
        <f t="shared" si="35"/>
        <v>0</v>
      </c>
      <c r="J523" s="96">
        <f t="shared" si="36"/>
        <v>0</v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>
        <f t="shared" si="35"/>
        <v>0</v>
      </c>
      <c r="J524" s="96">
        <f t="shared" si="36"/>
        <v>0</v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>
        <f t="shared" si="35"/>
        <v>0</v>
      </c>
      <c r="J525" s="96">
        <f t="shared" si="36"/>
        <v>0</v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>
        <f t="shared" si="35"/>
        <v>0</v>
      </c>
      <c r="J526" s="96">
        <f t="shared" si="36"/>
        <v>0</v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>
        <f t="shared" si="35"/>
        <v>0</v>
      </c>
      <c r="J527" s="96">
        <f t="shared" si="36"/>
        <v>0</v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>
        <f t="shared" si="35"/>
        <v>0</v>
      </c>
      <c r="J528" s="96">
        <f t="shared" si="36"/>
        <v>0</v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>
        <f t="shared" si="35"/>
        <v>0</v>
      </c>
      <c r="J529" s="96">
        <f t="shared" si="36"/>
        <v>0</v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>
        <f t="shared" si="35"/>
        <v>0</v>
      </c>
      <c r="J530" s="96">
        <f t="shared" si="36"/>
        <v>0</v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>
        <f t="shared" si="35"/>
        <v>0</v>
      </c>
      <c r="J531" s="96">
        <f t="shared" si="36"/>
        <v>0</v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>
        <f t="shared" si="35"/>
        <v>0</v>
      </c>
      <c r="J532" s="96">
        <f t="shared" si="36"/>
        <v>0</v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>
        <f t="shared" si="35"/>
        <v>0</v>
      </c>
      <c r="J533" s="96">
        <f t="shared" si="36"/>
        <v>0</v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>
        <f t="shared" si="35"/>
        <v>0</v>
      </c>
      <c r="J534" s="96">
        <f t="shared" si="36"/>
        <v>0</v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>
        <f t="shared" si="35"/>
        <v>0</v>
      </c>
      <c r="J535" s="96">
        <f t="shared" si="36"/>
        <v>0</v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>
        <f t="shared" si="35"/>
        <v>0</v>
      </c>
      <c r="J536" s="96">
        <f t="shared" si="36"/>
        <v>0</v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>
        <f t="shared" si="35"/>
        <v>0</v>
      </c>
      <c r="J537" s="96">
        <f t="shared" si="36"/>
        <v>0</v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>
        <f t="shared" si="35"/>
        <v>0</v>
      </c>
      <c r="J538" s="96">
        <f t="shared" si="36"/>
        <v>0</v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>
        <f t="shared" si="35"/>
        <v>0</v>
      </c>
      <c r="J539" s="96">
        <f t="shared" si="36"/>
        <v>0</v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>
        <f t="shared" si="35"/>
        <v>0</v>
      </c>
      <c r="J540" s="96">
        <f t="shared" si="36"/>
        <v>0</v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>
        <f t="shared" si="35"/>
        <v>0</v>
      </c>
      <c r="J541" s="96">
        <f t="shared" si="36"/>
        <v>0</v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>
        <f t="shared" si="35"/>
        <v>0</v>
      </c>
      <c r="J542" s="96">
        <f t="shared" si="36"/>
        <v>0</v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>
        <f t="shared" si="35"/>
        <v>0</v>
      </c>
      <c r="J543" s="96">
        <f t="shared" si="36"/>
        <v>0</v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>
        <f t="shared" si="35"/>
        <v>0</v>
      </c>
      <c r="J544" s="96">
        <f t="shared" si="36"/>
        <v>0</v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>
        <f t="shared" si="35"/>
        <v>0</v>
      </c>
      <c r="J545" s="96">
        <f t="shared" si="36"/>
        <v>0</v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>
        <f t="shared" si="35"/>
        <v>0</v>
      </c>
      <c r="J546" s="96">
        <f t="shared" si="36"/>
        <v>0</v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>
        <f t="shared" si="35"/>
        <v>0</v>
      </c>
      <c r="J547" s="96">
        <f t="shared" si="36"/>
        <v>0</v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>
        <f t="shared" si="35"/>
        <v>0</v>
      </c>
      <c r="J548" s="96">
        <f t="shared" si="36"/>
        <v>0</v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>
        <f t="shared" si="35"/>
        <v>0</v>
      </c>
      <c r="J549" s="96">
        <f t="shared" si="36"/>
        <v>0</v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>
        <f t="shared" si="35"/>
        <v>0</v>
      </c>
      <c r="J550" s="96">
        <f t="shared" si="36"/>
        <v>0</v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>
        <f t="shared" si="35"/>
        <v>0</v>
      </c>
      <c r="J551" s="96">
        <f t="shared" si="36"/>
        <v>0</v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>
        <f t="shared" si="35"/>
        <v>0</v>
      </c>
      <c r="J552" s="96">
        <f t="shared" si="36"/>
        <v>0</v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>
        <f t="shared" si="35"/>
        <v>0</v>
      </c>
      <c r="J553" s="96">
        <f t="shared" si="36"/>
        <v>0</v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>
        <f t="shared" si="35"/>
        <v>0</v>
      </c>
      <c r="J554" s="96">
        <f t="shared" si="36"/>
        <v>0</v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>
        <f t="shared" si="35"/>
        <v>0</v>
      </c>
      <c r="J555" s="96">
        <f t="shared" si="36"/>
        <v>0</v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>
        <f t="shared" si="35"/>
        <v>0</v>
      </c>
      <c r="J556" s="96">
        <f t="shared" si="36"/>
        <v>0</v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>
        <f t="shared" si="35"/>
        <v>0</v>
      </c>
      <c r="J557" s="96">
        <f t="shared" si="36"/>
        <v>0</v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>
        <f t="shared" si="35"/>
        <v>0</v>
      </c>
      <c r="J558" s="96">
        <f t="shared" si="36"/>
        <v>0</v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>
        <f t="shared" si="35"/>
        <v>0</v>
      </c>
      <c r="J559" s="96">
        <f t="shared" si="36"/>
        <v>0</v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>
        <f t="shared" si="35"/>
        <v>0</v>
      </c>
      <c r="J560" s="96">
        <f t="shared" si="36"/>
        <v>0</v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>
        <f t="shared" si="35"/>
        <v>0</v>
      </c>
      <c r="J561" s="96">
        <f t="shared" si="36"/>
        <v>0</v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>
        <f t="shared" si="35"/>
        <v>0</v>
      </c>
      <c r="J562" s="96">
        <f t="shared" si="36"/>
        <v>0</v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>
        <f t="shared" si="35"/>
        <v>0</v>
      </c>
      <c r="J563" s="96">
        <f t="shared" si="36"/>
        <v>0</v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>
        <f t="shared" si="35"/>
        <v>0</v>
      </c>
      <c r="J564" s="96">
        <f t="shared" si="36"/>
        <v>0</v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>
        <f t="shared" si="35"/>
        <v>0</v>
      </c>
      <c r="J565" s="96">
        <f t="shared" si="36"/>
        <v>0</v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>
        <f t="shared" si="35"/>
        <v>0</v>
      </c>
      <c r="J566" s="96">
        <f t="shared" si="36"/>
        <v>0</v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>
        <f t="shared" si="35"/>
        <v>0</v>
      </c>
      <c r="J567" s="96">
        <f t="shared" si="36"/>
        <v>0</v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>
        <f t="shared" si="35"/>
        <v>0</v>
      </c>
      <c r="J568" s="96">
        <f t="shared" si="36"/>
        <v>0</v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>
        <f t="shared" si="35"/>
        <v>0</v>
      </c>
      <c r="J569" s="96">
        <f t="shared" si="36"/>
        <v>0</v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>
        <f t="shared" si="35"/>
        <v>0</v>
      </c>
      <c r="J570" s="96">
        <f t="shared" si="36"/>
        <v>0</v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>
        <f t="shared" si="35"/>
        <v>0</v>
      </c>
      <c r="J571" s="96">
        <f t="shared" si="36"/>
        <v>0</v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>
        <f t="shared" si="35"/>
        <v>0</v>
      </c>
      <c r="J572" s="96">
        <f t="shared" si="36"/>
        <v>0</v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>
        <f t="shared" si="35"/>
        <v>0</v>
      </c>
      <c r="J573" s="96">
        <f t="shared" si="36"/>
        <v>0</v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>
        <f t="shared" si="35"/>
        <v>0</v>
      </c>
      <c r="J574" s="96">
        <f t="shared" si="36"/>
        <v>0</v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>
        <f t="shared" si="35"/>
        <v>0</v>
      </c>
      <c r="J575" s="96">
        <f t="shared" si="36"/>
        <v>0</v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>
        <f t="shared" si="35"/>
        <v>0</v>
      </c>
      <c r="J576" s="96">
        <f t="shared" si="36"/>
        <v>0</v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>
        <f t="shared" si="35"/>
        <v>0</v>
      </c>
      <c r="J577" s="96">
        <f t="shared" si="36"/>
        <v>0</v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>
        <f t="shared" ref="I578:I641" si="39">IF(G578="Nao",IF(OR(F578="",L578=""),"",F578),0)</f>
        <v>0</v>
      </c>
      <c r="J578" s="96">
        <f t="shared" ref="J578:J641" si="40">IF(G578="Nao",IF(OR(F578="",D578="",L578=""),"",IF(L578="Sim",ROUND(F578-D578,2),0)),0)</f>
        <v>0</v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>
        <f t="shared" si="39"/>
        <v>0</v>
      </c>
      <c r="J579" s="96">
        <f t="shared" si="40"/>
        <v>0</v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>
        <f t="shared" si="39"/>
        <v>0</v>
      </c>
      <c r="J580" s="96">
        <f t="shared" si="40"/>
        <v>0</v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>
        <f t="shared" si="39"/>
        <v>0</v>
      </c>
      <c r="J581" s="96">
        <f t="shared" si="40"/>
        <v>0</v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>
        <f t="shared" si="39"/>
        <v>0</v>
      </c>
      <c r="J582" s="96">
        <f t="shared" si="40"/>
        <v>0</v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>
        <f t="shared" si="39"/>
        <v>0</v>
      </c>
      <c r="J583" s="96">
        <f t="shared" si="40"/>
        <v>0</v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>
        <f t="shared" si="39"/>
        <v>0</v>
      </c>
      <c r="J584" s="96">
        <f t="shared" si="40"/>
        <v>0</v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>
        <f t="shared" si="39"/>
        <v>0</v>
      </c>
      <c r="J585" s="96">
        <f t="shared" si="40"/>
        <v>0</v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>
        <f t="shared" si="39"/>
        <v>0</v>
      </c>
      <c r="J586" s="96">
        <f t="shared" si="40"/>
        <v>0</v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>
        <f t="shared" si="39"/>
        <v>0</v>
      </c>
      <c r="J587" s="96">
        <f t="shared" si="40"/>
        <v>0</v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>
        <f t="shared" si="39"/>
        <v>0</v>
      </c>
      <c r="J588" s="96">
        <f t="shared" si="40"/>
        <v>0</v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>
        <f t="shared" si="39"/>
        <v>0</v>
      </c>
      <c r="J589" s="96">
        <f t="shared" si="40"/>
        <v>0</v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>
        <f t="shared" si="39"/>
        <v>0</v>
      </c>
      <c r="J590" s="96">
        <f t="shared" si="40"/>
        <v>0</v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>
        <f t="shared" si="39"/>
        <v>0</v>
      </c>
      <c r="J591" s="96">
        <f t="shared" si="40"/>
        <v>0</v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>
        <f t="shared" si="39"/>
        <v>0</v>
      </c>
      <c r="J592" s="96">
        <f t="shared" si="40"/>
        <v>0</v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>
        <f t="shared" si="39"/>
        <v>0</v>
      </c>
      <c r="J593" s="96">
        <f t="shared" si="40"/>
        <v>0</v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>
        <f t="shared" si="39"/>
        <v>0</v>
      </c>
      <c r="J594" s="96">
        <f t="shared" si="40"/>
        <v>0</v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>
        <f t="shared" si="39"/>
        <v>0</v>
      </c>
      <c r="J595" s="96">
        <f t="shared" si="40"/>
        <v>0</v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>
        <f t="shared" si="39"/>
        <v>0</v>
      </c>
      <c r="J596" s="96">
        <f t="shared" si="40"/>
        <v>0</v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>
        <f t="shared" si="39"/>
        <v>0</v>
      </c>
      <c r="J597" s="96">
        <f t="shared" si="40"/>
        <v>0</v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>
        <f t="shared" si="39"/>
        <v>0</v>
      </c>
      <c r="J598" s="96">
        <f t="shared" si="40"/>
        <v>0</v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>
        <f t="shared" si="39"/>
        <v>0</v>
      </c>
      <c r="J599" s="96">
        <f t="shared" si="40"/>
        <v>0</v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>
        <f t="shared" si="39"/>
        <v>0</v>
      </c>
      <c r="J600" s="96">
        <f t="shared" si="40"/>
        <v>0</v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>
        <f t="shared" si="39"/>
        <v>0</v>
      </c>
      <c r="J601" s="96">
        <f t="shared" si="40"/>
        <v>0</v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>
        <f t="shared" si="39"/>
        <v>0</v>
      </c>
      <c r="J602" s="96">
        <f t="shared" si="40"/>
        <v>0</v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>
        <f t="shared" si="39"/>
        <v>0</v>
      </c>
      <c r="J603" s="96">
        <f t="shared" si="40"/>
        <v>0</v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>
        <f t="shared" si="39"/>
        <v>0</v>
      </c>
      <c r="J604" s="96">
        <f t="shared" si="40"/>
        <v>0</v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>
        <f t="shared" si="39"/>
        <v>0</v>
      </c>
      <c r="J605" s="96">
        <f t="shared" si="40"/>
        <v>0</v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>
        <f t="shared" si="39"/>
        <v>0</v>
      </c>
      <c r="J606" s="96">
        <f t="shared" si="40"/>
        <v>0</v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>
        <f t="shared" si="39"/>
        <v>0</v>
      </c>
      <c r="J607" s="96">
        <f t="shared" si="40"/>
        <v>0</v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>
        <f t="shared" si="39"/>
        <v>0</v>
      </c>
      <c r="J608" s="96">
        <f t="shared" si="40"/>
        <v>0</v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>
        <f t="shared" si="39"/>
        <v>0</v>
      </c>
      <c r="J609" s="96">
        <f t="shared" si="40"/>
        <v>0</v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>
        <f t="shared" si="39"/>
        <v>0</v>
      </c>
      <c r="J610" s="96">
        <f t="shared" si="40"/>
        <v>0</v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>
        <f t="shared" si="39"/>
        <v>0</v>
      </c>
      <c r="J611" s="96">
        <f t="shared" si="40"/>
        <v>0</v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>
        <f t="shared" si="39"/>
        <v>0</v>
      </c>
      <c r="J612" s="96">
        <f t="shared" si="40"/>
        <v>0</v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>
        <f t="shared" si="39"/>
        <v>0</v>
      </c>
      <c r="J613" s="96">
        <f t="shared" si="40"/>
        <v>0</v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>
        <f t="shared" si="39"/>
        <v>0</v>
      </c>
      <c r="J614" s="96">
        <f t="shared" si="40"/>
        <v>0</v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>
        <f t="shared" si="39"/>
        <v>0</v>
      </c>
      <c r="J615" s="96">
        <f t="shared" si="40"/>
        <v>0</v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>
        <f t="shared" si="39"/>
        <v>0</v>
      </c>
      <c r="J616" s="96">
        <f t="shared" si="40"/>
        <v>0</v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>
        <f t="shared" si="39"/>
        <v>0</v>
      </c>
      <c r="J617" s="96">
        <f t="shared" si="40"/>
        <v>0</v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>
        <f t="shared" si="39"/>
        <v>0</v>
      </c>
      <c r="J618" s="96">
        <f t="shared" si="40"/>
        <v>0</v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>
        <f t="shared" si="39"/>
        <v>0</v>
      </c>
      <c r="J619" s="96">
        <f t="shared" si="40"/>
        <v>0</v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>
        <f t="shared" si="39"/>
        <v>0</v>
      </c>
      <c r="J620" s="96">
        <f t="shared" si="40"/>
        <v>0</v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>
        <f t="shared" si="39"/>
        <v>0</v>
      </c>
      <c r="J621" s="96">
        <f t="shared" si="40"/>
        <v>0</v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>
        <f t="shared" si="39"/>
        <v>0</v>
      </c>
      <c r="J622" s="96">
        <f t="shared" si="40"/>
        <v>0</v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>
        <f t="shared" si="39"/>
        <v>0</v>
      </c>
      <c r="J623" s="96">
        <f t="shared" si="40"/>
        <v>0</v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>
        <f t="shared" si="39"/>
        <v>0</v>
      </c>
      <c r="J624" s="96">
        <f t="shared" si="40"/>
        <v>0</v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>
        <f t="shared" si="39"/>
        <v>0</v>
      </c>
      <c r="J625" s="96">
        <f t="shared" si="40"/>
        <v>0</v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>
        <f t="shared" si="39"/>
        <v>0</v>
      </c>
      <c r="J626" s="96">
        <f t="shared" si="40"/>
        <v>0</v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>
        <f t="shared" si="39"/>
        <v>0</v>
      </c>
      <c r="J627" s="96">
        <f t="shared" si="40"/>
        <v>0</v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>
        <f t="shared" si="39"/>
        <v>0</v>
      </c>
      <c r="J628" s="96">
        <f t="shared" si="40"/>
        <v>0</v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>
        <f t="shared" si="39"/>
        <v>0</v>
      </c>
      <c r="J629" s="96">
        <f t="shared" si="40"/>
        <v>0</v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>
        <f t="shared" si="39"/>
        <v>0</v>
      </c>
      <c r="J630" s="96">
        <f t="shared" si="40"/>
        <v>0</v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>
        <f t="shared" si="39"/>
        <v>0</v>
      </c>
      <c r="J631" s="96">
        <f t="shared" si="40"/>
        <v>0</v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>
        <f t="shared" si="39"/>
        <v>0</v>
      </c>
      <c r="J632" s="96">
        <f t="shared" si="40"/>
        <v>0</v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>
        <f t="shared" si="39"/>
        <v>0</v>
      </c>
      <c r="J633" s="96">
        <f t="shared" si="40"/>
        <v>0</v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>
        <f t="shared" si="39"/>
        <v>0</v>
      </c>
      <c r="J634" s="96">
        <f t="shared" si="40"/>
        <v>0</v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>
        <f t="shared" si="39"/>
        <v>0</v>
      </c>
      <c r="J635" s="96">
        <f t="shared" si="40"/>
        <v>0</v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>
        <f t="shared" si="39"/>
        <v>0</v>
      </c>
      <c r="J636" s="96">
        <f t="shared" si="40"/>
        <v>0</v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>
        <f t="shared" si="39"/>
        <v>0</v>
      </c>
      <c r="J637" s="96">
        <f t="shared" si="40"/>
        <v>0</v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>
        <f t="shared" si="39"/>
        <v>0</v>
      </c>
      <c r="J638" s="96">
        <f t="shared" si="40"/>
        <v>0</v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>
        <f t="shared" si="39"/>
        <v>0</v>
      </c>
      <c r="J639" s="96">
        <f t="shared" si="40"/>
        <v>0</v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>
        <f t="shared" si="39"/>
        <v>0</v>
      </c>
      <c r="J640" s="96">
        <f t="shared" si="40"/>
        <v>0</v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>
        <f t="shared" si="39"/>
        <v>0</v>
      </c>
      <c r="J641" s="96">
        <f t="shared" si="40"/>
        <v>0</v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>
        <f t="shared" ref="I642:I705" si="43">IF(G642="Nao",IF(OR(F642="",L642=""),"",F642),0)</f>
        <v>0</v>
      </c>
      <c r="J642" s="96">
        <f t="shared" ref="J642:J705" si="44">IF(G642="Nao",IF(OR(F642="",D642="",L642=""),"",IF(L642="Sim",ROUND(F642-D642,2),0)),0)</f>
        <v>0</v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>
        <f t="shared" si="43"/>
        <v>0</v>
      </c>
      <c r="J643" s="96">
        <f t="shared" si="44"/>
        <v>0</v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>
        <f t="shared" si="43"/>
        <v>0</v>
      </c>
      <c r="J644" s="96">
        <f t="shared" si="44"/>
        <v>0</v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>
        <f t="shared" si="43"/>
        <v>0</v>
      </c>
      <c r="J645" s="96">
        <f t="shared" si="44"/>
        <v>0</v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>
        <f t="shared" si="43"/>
        <v>0</v>
      </c>
      <c r="J646" s="96">
        <f t="shared" si="44"/>
        <v>0</v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>
        <f t="shared" si="43"/>
        <v>0</v>
      </c>
      <c r="J647" s="96">
        <f t="shared" si="44"/>
        <v>0</v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>
        <f t="shared" si="43"/>
        <v>0</v>
      </c>
      <c r="J648" s="96">
        <f t="shared" si="44"/>
        <v>0</v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>
        <f t="shared" si="43"/>
        <v>0</v>
      </c>
      <c r="J649" s="96">
        <f t="shared" si="44"/>
        <v>0</v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>
        <f t="shared" si="43"/>
        <v>0</v>
      </c>
      <c r="J650" s="96">
        <f t="shared" si="44"/>
        <v>0</v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>
        <f t="shared" si="43"/>
        <v>0</v>
      </c>
      <c r="J651" s="96">
        <f t="shared" si="44"/>
        <v>0</v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>
        <f t="shared" si="43"/>
        <v>0</v>
      </c>
      <c r="J652" s="96">
        <f t="shared" si="44"/>
        <v>0</v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>
        <f t="shared" si="43"/>
        <v>0</v>
      </c>
      <c r="J653" s="96">
        <f t="shared" si="44"/>
        <v>0</v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>
        <f t="shared" si="43"/>
        <v>0</v>
      </c>
      <c r="J654" s="96">
        <f t="shared" si="44"/>
        <v>0</v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>
        <f t="shared" si="43"/>
        <v>0</v>
      </c>
      <c r="J655" s="96">
        <f t="shared" si="44"/>
        <v>0</v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>
        <f t="shared" si="43"/>
        <v>0</v>
      </c>
      <c r="J656" s="96">
        <f t="shared" si="44"/>
        <v>0</v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>
        <f t="shared" si="43"/>
        <v>0</v>
      </c>
      <c r="J657" s="96">
        <f t="shared" si="44"/>
        <v>0</v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>
        <f t="shared" si="43"/>
        <v>0</v>
      </c>
      <c r="J658" s="96">
        <f t="shared" si="44"/>
        <v>0</v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>
        <f t="shared" si="43"/>
        <v>0</v>
      </c>
      <c r="J659" s="96">
        <f t="shared" si="44"/>
        <v>0</v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>
        <f t="shared" si="43"/>
        <v>0</v>
      </c>
      <c r="J660" s="96">
        <f t="shared" si="44"/>
        <v>0</v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>
        <f t="shared" si="43"/>
        <v>0</v>
      </c>
      <c r="J661" s="96">
        <f t="shared" si="44"/>
        <v>0</v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>
        <f t="shared" si="43"/>
        <v>0</v>
      </c>
      <c r="J662" s="96">
        <f t="shared" si="44"/>
        <v>0</v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>
        <f t="shared" si="43"/>
        <v>0</v>
      </c>
      <c r="J663" s="96">
        <f t="shared" si="44"/>
        <v>0</v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>
        <f t="shared" si="43"/>
        <v>0</v>
      </c>
      <c r="J664" s="96">
        <f t="shared" si="44"/>
        <v>0</v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>
        <f t="shared" si="43"/>
        <v>0</v>
      </c>
      <c r="J665" s="96">
        <f t="shared" si="44"/>
        <v>0</v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>
        <f t="shared" si="43"/>
        <v>0</v>
      </c>
      <c r="J666" s="96">
        <f t="shared" si="44"/>
        <v>0</v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>
        <f t="shared" si="43"/>
        <v>0</v>
      </c>
      <c r="J667" s="96">
        <f t="shared" si="44"/>
        <v>0</v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>
        <f t="shared" si="43"/>
        <v>0</v>
      </c>
      <c r="J668" s="96">
        <f t="shared" si="44"/>
        <v>0</v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>
        <f t="shared" si="43"/>
        <v>0</v>
      </c>
      <c r="J669" s="96">
        <f t="shared" si="44"/>
        <v>0</v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>
        <f t="shared" si="43"/>
        <v>0</v>
      </c>
      <c r="J670" s="96">
        <f t="shared" si="44"/>
        <v>0</v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>
        <f t="shared" si="43"/>
        <v>0</v>
      </c>
      <c r="J671" s="96">
        <f t="shared" si="44"/>
        <v>0</v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>
        <f t="shared" si="43"/>
        <v>0</v>
      </c>
      <c r="J672" s="96">
        <f t="shared" si="44"/>
        <v>0</v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>
        <f t="shared" si="43"/>
        <v>0</v>
      </c>
      <c r="J673" s="96">
        <f t="shared" si="44"/>
        <v>0</v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>
        <f t="shared" si="43"/>
        <v>0</v>
      </c>
      <c r="J674" s="96">
        <f t="shared" si="44"/>
        <v>0</v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>
        <f t="shared" si="43"/>
        <v>0</v>
      </c>
      <c r="J675" s="96">
        <f t="shared" si="44"/>
        <v>0</v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>
        <f t="shared" si="43"/>
        <v>0</v>
      </c>
      <c r="J676" s="96">
        <f t="shared" si="44"/>
        <v>0</v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>
        <f t="shared" si="43"/>
        <v>0</v>
      </c>
      <c r="J677" s="96">
        <f t="shared" si="44"/>
        <v>0</v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>
        <f t="shared" si="43"/>
        <v>0</v>
      </c>
      <c r="J678" s="96">
        <f t="shared" si="44"/>
        <v>0</v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>
        <f t="shared" si="43"/>
        <v>0</v>
      </c>
      <c r="J679" s="96">
        <f t="shared" si="44"/>
        <v>0</v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>
        <f t="shared" si="43"/>
        <v>0</v>
      </c>
      <c r="J680" s="96">
        <f t="shared" si="44"/>
        <v>0</v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>
        <f t="shared" si="43"/>
        <v>0</v>
      </c>
      <c r="J681" s="96">
        <f t="shared" si="44"/>
        <v>0</v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>
        <f t="shared" si="43"/>
        <v>0</v>
      </c>
      <c r="J682" s="96">
        <f t="shared" si="44"/>
        <v>0</v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>
        <f t="shared" si="43"/>
        <v>0</v>
      </c>
      <c r="J683" s="96">
        <f t="shared" si="44"/>
        <v>0</v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>
        <f t="shared" si="43"/>
        <v>0</v>
      </c>
      <c r="J684" s="96">
        <f t="shared" si="44"/>
        <v>0</v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>
        <f t="shared" si="43"/>
        <v>0</v>
      </c>
      <c r="J685" s="96">
        <f t="shared" si="44"/>
        <v>0</v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>
        <f t="shared" si="43"/>
        <v>0</v>
      </c>
      <c r="J686" s="96">
        <f t="shared" si="44"/>
        <v>0</v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>
        <f t="shared" si="43"/>
        <v>0</v>
      </c>
      <c r="J687" s="96">
        <f t="shared" si="44"/>
        <v>0</v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>
        <f t="shared" si="43"/>
        <v>0</v>
      </c>
      <c r="J688" s="96">
        <f t="shared" si="44"/>
        <v>0</v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>
        <f t="shared" si="43"/>
        <v>0</v>
      </c>
      <c r="J689" s="96">
        <f t="shared" si="44"/>
        <v>0</v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>
        <f t="shared" si="43"/>
        <v>0</v>
      </c>
      <c r="J690" s="96">
        <f t="shared" si="44"/>
        <v>0</v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>
        <f t="shared" si="43"/>
        <v>0</v>
      </c>
      <c r="J691" s="96">
        <f t="shared" si="44"/>
        <v>0</v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>
        <f t="shared" si="43"/>
        <v>0</v>
      </c>
      <c r="J692" s="96">
        <f t="shared" si="44"/>
        <v>0</v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>
        <f t="shared" si="43"/>
        <v>0</v>
      </c>
      <c r="J693" s="96">
        <f t="shared" si="44"/>
        <v>0</v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>
        <f t="shared" si="43"/>
        <v>0</v>
      </c>
      <c r="J694" s="96">
        <f t="shared" si="44"/>
        <v>0</v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>
        <f t="shared" si="43"/>
        <v>0</v>
      </c>
      <c r="J695" s="96">
        <f t="shared" si="44"/>
        <v>0</v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>
        <f t="shared" si="43"/>
        <v>0</v>
      </c>
      <c r="J696" s="96">
        <f t="shared" si="44"/>
        <v>0</v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>
        <f t="shared" si="43"/>
        <v>0</v>
      </c>
      <c r="J697" s="96">
        <f t="shared" si="44"/>
        <v>0</v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>
        <f t="shared" si="43"/>
        <v>0</v>
      </c>
      <c r="J698" s="96">
        <f t="shared" si="44"/>
        <v>0</v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>
        <f t="shared" si="43"/>
        <v>0</v>
      </c>
      <c r="J699" s="96">
        <f t="shared" si="44"/>
        <v>0</v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>
        <f t="shared" si="43"/>
        <v>0</v>
      </c>
      <c r="J700" s="96">
        <f t="shared" si="44"/>
        <v>0</v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>
        <f t="shared" si="43"/>
        <v>0</v>
      </c>
      <c r="J701" s="96">
        <f t="shared" si="44"/>
        <v>0</v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>
        <f t="shared" si="43"/>
        <v>0</v>
      </c>
      <c r="J702" s="96">
        <f t="shared" si="44"/>
        <v>0</v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>
        <f t="shared" si="43"/>
        <v>0</v>
      </c>
      <c r="J703" s="96">
        <f t="shared" si="44"/>
        <v>0</v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>
        <f t="shared" si="43"/>
        <v>0</v>
      </c>
      <c r="J704" s="96">
        <f t="shared" si="44"/>
        <v>0</v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>
        <f t="shared" si="43"/>
        <v>0</v>
      </c>
      <c r="J705" s="96">
        <f t="shared" si="44"/>
        <v>0</v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>
        <f t="shared" ref="I706:I769" si="47">IF(G706="Nao",IF(OR(F706="",L706=""),"",F706),0)</f>
        <v>0</v>
      </c>
      <c r="J706" s="96">
        <f t="shared" ref="J706:J769" si="48">IF(G706="Nao",IF(OR(F706="",D706="",L706=""),"",IF(L706="Sim",ROUND(F706-D706,2),0)),0)</f>
        <v>0</v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>
        <f t="shared" si="47"/>
        <v>0</v>
      </c>
      <c r="J707" s="96">
        <f t="shared" si="48"/>
        <v>0</v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>
        <f t="shared" si="47"/>
        <v>0</v>
      </c>
      <c r="J708" s="96">
        <f t="shared" si="48"/>
        <v>0</v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>
        <f t="shared" si="47"/>
        <v>0</v>
      </c>
      <c r="J709" s="96">
        <f t="shared" si="48"/>
        <v>0</v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>
        <f t="shared" si="47"/>
        <v>0</v>
      </c>
      <c r="J710" s="96">
        <f t="shared" si="48"/>
        <v>0</v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>
        <f t="shared" si="47"/>
        <v>0</v>
      </c>
      <c r="J711" s="96">
        <f t="shared" si="48"/>
        <v>0</v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>
        <f t="shared" si="47"/>
        <v>0</v>
      </c>
      <c r="J712" s="96">
        <f t="shared" si="48"/>
        <v>0</v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>
        <f t="shared" si="47"/>
        <v>0</v>
      </c>
      <c r="J713" s="96">
        <f t="shared" si="48"/>
        <v>0</v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>
        <f t="shared" si="47"/>
        <v>0</v>
      </c>
      <c r="J714" s="96">
        <f t="shared" si="48"/>
        <v>0</v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>
        <f t="shared" si="47"/>
        <v>0</v>
      </c>
      <c r="J715" s="96">
        <f t="shared" si="48"/>
        <v>0</v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>
        <f t="shared" si="47"/>
        <v>0</v>
      </c>
      <c r="J716" s="96">
        <f t="shared" si="48"/>
        <v>0</v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>
        <f t="shared" si="47"/>
        <v>0</v>
      </c>
      <c r="J717" s="96">
        <f t="shared" si="48"/>
        <v>0</v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>
        <f t="shared" si="47"/>
        <v>0</v>
      </c>
      <c r="J718" s="96">
        <f t="shared" si="48"/>
        <v>0</v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>
        <f t="shared" si="47"/>
        <v>0</v>
      </c>
      <c r="J719" s="96">
        <f t="shared" si="48"/>
        <v>0</v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>
        <f t="shared" si="47"/>
        <v>0</v>
      </c>
      <c r="J720" s="96">
        <f t="shared" si="48"/>
        <v>0</v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>
        <f t="shared" si="47"/>
        <v>0</v>
      </c>
      <c r="J721" s="96">
        <f t="shared" si="48"/>
        <v>0</v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>
        <f t="shared" si="47"/>
        <v>0</v>
      </c>
      <c r="J722" s="96">
        <f t="shared" si="48"/>
        <v>0</v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>
        <f t="shared" si="47"/>
        <v>0</v>
      </c>
      <c r="J723" s="96">
        <f t="shared" si="48"/>
        <v>0</v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>
        <f t="shared" si="47"/>
        <v>0</v>
      </c>
      <c r="J724" s="96">
        <f t="shared" si="48"/>
        <v>0</v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>
        <f t="shared" si="47"/>
        <v>0</v>
      </c>
      <c r="J725" s="96">
        <f t="shared" si="48"/>
        <v>0</v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>
        <f t="shared" si="47"/>
        <v>0</v>
      </c>
      <c r="J726" s="96">
        <f t="shared" si="48"/>
        <v>0</v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>
        <f t="shared" si="47"/>
        <v>0</v>
      </c>
      <c r="J727" s="96">
        <f t="shared" si="48"/>
        <v>0</v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>
        <f t="shared" si="47"/>
        <v>0</v>
      </c>
      <c r="J728" s="96">
        <f t="shared" si="48"/>
        <v>0</v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>
        <f t="shared" si="47"/>
        <v>0</v>
      </c>
      <c r="J729" s="96">
        <f t="shared" si="48"/>
        <v>0</v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>
        <f t="shared" si="47"/>
        <v>0</v>
      </c>
      <c r="J730" s="96">
        <f t="shared" si="48"/>
        <v>0</v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>
        <f t="shared" si="47"/>
        <v>0</v>
      </c>
      <c r="J731" s="96">
        <f t="shared" si="48"/>
        <v>0</v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>
        <f t="shared" si="47"/>
        <v>0</v>
      </c>
      <c r="J732" s="96">
        <f t="shared" si="48"/>
        <v>0</v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>
        <f t="shared" si="47"/>
        <v>0</v>
      </c>
      <c r="J733" s="96">
        <f t="shared" si="48"/>
        <v>0</v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>
        <f t="shared" si="47"/>
        <v>0</v>
      </c>
      <c r="J734" s="96">
        <f t="shared" si="48"/>
        <v>0</v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>
        <f t="shared" si="47"/>
        <v>0</v>
      </c>
      <c r="J735" s="96">
        <f t="shared" si="48"/>
        <v>0</v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>
        <f t="shared" si="47"/>
        <v>0</v>
      </c>
      <c r="J736" s="96">
        <f t="shared" si="48"/>
        <v>0</v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>
        <f t="shared" si="47"/>
        <v>0</v>
      </c>
      <c r="J737" s="96">
        <f t="shared" si="48"/>
        <v>0</v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>
        <f t="shared" si="47"/>
        <v>0</v>
      </c>
      <c r="J738" s="96">
        <f t="shared" si="48"/>
        <v>0</v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>
        <f t="shared" si="47"/>
        <v>0</v>
      </c>
      <c r="J739" s="96">
        <f t="shared" si="48"/>
        <v>0</v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>
        <f t="shared" si="47"/>
        <v>0</v>
      </c>
      <c r="J740" s="96">
        <f t="shared" si="48"/>
        <v>0</v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>
        <f t="shared" si="47"/>
        <v>0</v>
      </c>
      <c r="J741" s="96">
        <f t="shared" si="48"/>
        <v>0</v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>
        <f t="shared" si="47"/>
        <v>0</v>
      </c>
      <c r="J742" s="96">
        <f t="shared" si="48"/>
        <v>0</v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>
        <f t="shared" si="47"/>
        <v>0</v>
      </c>
      <c r="J743" s="96">
        <f t="shared" si="48"/>
        <v>0</v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>
        <f t="shared" si="47"/>
        <v>0</v>
      </c>
      <c r="J744" s="96">
        <f t="shared" si="48"/>
        <v>0</v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>
        <f t="shared" si="47"/>
        <v>0</v>
      </c>
      <c r="J745" s="96">
        <f t="shared" si="48"/>
        <v>0</v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>
        <f t="shared" si="47"/>
        <v>0</v>
      </c>
      <c r="J746" s="96">
        <f t="shared" si="48"/>
        <v>0</v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>
        <f t="shared" si="47"/>
        <v>0</v>
      </c>
      <c r="J747" s="96">
        <f t="shared" si="48"/>
        <v>0</v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>
        <f t="shared" si="47"/>
        <v>0</v>
      </c>
      <c r="J748" s="96">
        <f t="shared" si="48"/>
        <v>0</v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>
        <f t="shared" si="47"/>
        <v>0</v>
      </c>
      <c r="J749" s="96">
        <f t="shared" si="48"/>
        <v>0</v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>
        <f t="shared" si="47"/>
        <v>0</v>
      </c>
      <c r="J750" s="96">
        <f t="shared" si="48"/>
        <v>0</v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>
        <f t="shared" si="47"/>
        <v>0</v>
      </c>
      <c r="J751" s="96">
        <f t="shared" si="48"/>
        <v>0</v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>
        <f t="shared" si="47"/>
        <v>0</v>
      </c>
      <c r="J752" s="96">
        <f t="shared" si="48"/>
        <v>0</v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>
        <f t="shared" si="47"/>
        <v>0</v>
      </c>
      <c r="J753" s="96">
        <f t="shared" si="48"/>
        <v>0</v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>
        <f t="shared" si="47"/>
        <v>0</v>
      </c>
      <c r="J754" s="96">
        <f t="shared" si="48"/>
        <v>0</v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>
        <f t="shared" si="47"/>
        <v>0</v>
      </c>
      <c r="J755" s="96">
        <f t="shared" si="48"/>
        <v>0</v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>
        <f t="shared" si="47"/>
        <v>0</v>
      </c>
      <c r="J756" s="96">
        <f t="shared" si="48"/>
        <v>0</v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>
        <f t="shared" si="47"/>
        <v>0</v>
      </c>
      <c r="J757" s="96">
        <f t="shared" si="48"/>
        <v>0</v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>
        <f t="shared" si="47"/>
        <v>0</v>
      </c>
      <c r="J758" s="96">
        <f t="shared" si="48"/>
        <v>0</v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>
        <f t="shared" si="47"/>
        <v>0</v>
      </c>
      <c r="J759" s="96">
        <f t="shared" si="48"/>
        <v>0</v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>
        <f t="shared" si="47"/>
        <v>0</v>
      </c>
      <c r="J760" s="96">
        <f t="shared" si="48"/>
        <v>0</v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>
        <f t="shared" si="47"/>
        <v>0</v>
      </c>
      <c r="J761" s="96">
        <f t="shared" si="48"/>
        <v>0</v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>
        <f t="shared" si="47"/>
        <v>0</v>
      </c>
      <c r="J762" s="96">
        <f t="shared" si="48"/>
        <v>0</v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>
        <f t="shared" si="47"/>
        <v>0</v>
      </c>
      <c r="J763" s="96">
        <f t="shared" si="48"/>
        <v>0</v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>
        <f t="shared" si="47"/>
        <v>0</v>
      </c>
      <c r="J764" s="96">
        <f t="shared" si="48"/>
        <v>0</v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>
        <f t="shared" si="47"/>
        <v>0</v>
      </c>
      <c r="J765" s="96">
        <f t="shared" si="48"/>
        <v>0</v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>
        <f t="shared" si="47"/>
        <v>0</v>
      </c>
      <c r="J766" s="96">
        <f t="shared" si="48"/>
        <v>0</v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>
        <f t="shared" si="47"/>
        <v>0</v>
      </c>
      <c r="J767" s="96">
        <f t="shared" si="48"/>
        <v>0</v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>
        <f t="shared" si="47"/>
        <v>0</v>
      </c>
      <c r="J768" s="96">
        <f t="shared" si="48"/>
        <v>0</v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>
        <f t="shared" si="47"/>
        <v>0</v>
      </c>
      <c r="J769" s="96">
        <f t="shared" si="48"/>
        <v>0</v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>
        <f t="shared" ref="I770:I833" si="51">IF(G770="Nao",IF(OR(F770="",L770=""),"",F770),0)</f>
        <v>0</v>
      </c>
      <c r="J770" s="96">
        <f t="shared" ref="J770:J833" si="52">IF(G770="Nao",IF(OR(F770="",D770="",L770=""),"",IF(L770="Sim",ROUND(F770-D770,2),0)),0)</f>
        <v>0</v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>
        <f t="shared" si="51"/>
        <v>0</v>
      </c>
      <c r="J771" s="96">
        <f t="shared" si="52"/>
        <v>0</v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>
        <f t="shared" si="51"/>
        <v>0</v>
      </c>
      <c r="J772" s="96">
        <f t="shared" si="52"/>
        <v>0</v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>
        <f t="shared" si="51"/>
        <v>0</v>
      </c>
      <c r="J773" s="96">
        <f t="shared" si="52"/>
        <v>0</v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>
        <f t="shared" si="51"/>
        <v>0</v>
      </c>
      <c r="J774" s="96">
        <f t="shared" si="52"/>
        <v>0</v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>
        <f t="shared" si="51"/>
        <v>0</v>
      </c>
      <c r="J775" s="96">
        <f t="shared" si="52"/>
        <v>0</v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>
        <f t="shared" si="51"/>
        <v>0</v>
      </c>
      <c r="J776" s="96">
        <f t="shared" si="52"/>
        <v>0</v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>
        <f t="shared" si="51"/>
        <v>0</v>
      </c>
      <c r="J777" s="96">
        <f t="shared" si="52"/>
        <v>0</v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>
        <f t="shared" si="51"/>
        <v>0</v>
      </c>
      <c r="J778" s="96">
        <f t="shared" si="52"/>
        <v>0</v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>
        <f t="shared" si="51"/>
        <v>0</v>
      </c>
      <c r="J779" s="96">
        <f t="shared" si="52"/>
        <v>0</v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>
        <f t="shared" si="51"/>
        <v>0</v>
      </c>
      <c r="J780" s="96">
        <f t="shared" si="52"/>
        <v>0</v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>
        <f t="shared" si="51"/>
        <v>0</v>
      </c>
      <c r="J781" s="96">
        <f t="shared" si="52"/>
        <v>0</v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>
        <f t="shared" si="51"/>
        <v>0</v>
      </c>
      <c r="J782" s="96">
        <f t="shared" si="52"/>
        <v>0</v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>
        <f t="shared" si="51"/>
        <v>0</v>
      </c>
      <c r="J783" s="96">
        <f t="shared" si="52"/>
        <v>0</v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>
        <f t="shared" si="51"/>
        <v>0</v>
      </c>
      <c r="J784" s="96">
        <f t="shared" si="52"/>
        <v>0</v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>
        <f t="shared" si="51"/>
        <v>0</v>
      </c>
      <c r="J785" s="96">
        <f t="shared" si="52"/>
        <v>0</v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>
        <f t="shared" si="51"/>
        <v>0</v>
      </c>
      <c r="J786" s="96">
        <f t="shared" si="52"/>
        <v>0</v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>
        <f t="shared" si="51"/>
        <v>0</v>
      </c>
      <c r="J787" s="96">
        <f t="shared" si="52"/>
        <v>0</v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>
        <f t="shared" si="51"/>
        <v>0</v>
      </c>
      <c r="J788" s="96">
        <f t="shared" si="52"/>
        <v>0</v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>
        <f t="shared" si="51"/>
        <v>0</v>
      </c>
      <c r="J789" s="96">
        <f t="shared" si="52"/>
        <v>0</v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>
        <f t="shared" si="51"/>
        <v>0</v>
      </c>
      <c r="J790" s="96">
        <f t="shared" si="52"/>
        <v>0</v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>
        <f t="shared" si="51"/>
        <v>0</v>
      </c>
      <c r="J791" s="96">
        <f t="shared" si="52"/>
        <v>0</v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>
        <f t="shared" si="51"/>
        <v>0</v>
      </c>
      <c r="J792" s="96">
        <f t="shared" si="52"/>
        <v>0</v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>
        <f t="shared" si="51"/>
        <v>0</v>
      </c>
      <c r="J793" s="96">
        <f t="shared" si="52"/>
        <v>0</v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>
        <f t="shared" si="51"/>
        <v>0</v>
      </c>
      <c r="J794" s="96">
        <f t="shared" si="52"/>
        <v>0</v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>
        <f t="shared" si="51"/>
        <v>0</v>
      </c>
      <c r="J795" s="96">
        <f t="shared" si="52"/>
        <v>0</v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>
        <f t="shared" si="51"/>
        <v>0</v>
      </c>
      <c r="J796" s="96">
        <f t="shared" si="52"/>
        <v>0</v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>
        <f t="shared" si="51"/>
        <v>0</v>
      </c>
      <c r="J797" s="96">
        <f t="shared" si="52"/>
        <v>0</v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>
        <f t="shared" si="51"/>
        <v>0</v>
      </c>
      <c r="J798" s="96">
        <f t="shared" si="52"/>
        <v>0</v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>
        <f t="shared" si="51"/>
        <v>0</v>
      </c>
      <c r="J799" s="96">
        <f t="shared" si="52"/>
        <v>0</v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>
        <f t="shared" si="51"/>
        <v>0</v>
      </c>
      <c r="J800" s="96">
        <f t="shared" si="52"/>
        <v>0</v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>
        <f t="shared" si="51"/>
        <v>0</v>
      </c>
      <c r="J801" s="96">
        <f t="shared" si="52"/>
        <v>0</v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>
        <f t="shared" si="51"/>
        <v>0</v>
      </c>
      <c r="J802" s="96">
        <f t="shared" si="52"/>
        <v>0</v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>
        <f t="shared" si="51"/>
        <v>0</v>
      </c>
      <c r="J803" s="96">
        <f t="shared" si="52"/>
        <v>0</v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>
        <f t="shared" si="51"/>
        <v>0</v>
      </c>
      <c r="J804" s="96">
        <f t="shared" si="52"/>
        <v>0</v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>
        <f t="shared" si="51"/>
        <v>0</v>
      </c>
      <c r="J805" s="96">
        <f t="shared" si="52"/>
        <v>0</v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>
        <f t="shared" si="51"/>
        <v>0</v>
      </c>
      <c r="J806" s="96">
        <f t="shared" si="52"/>
        <v>0</v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>
        <f t="shared" si="51"/>
        <v>0</v>
      </c>
      <c r="J807" s="96">
        <f t="shared" si="52"/>
        <v>0</v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>
        <f t="shared" si="51"/>
        <v>0</v>
      </c>
      <c r="J808" s="96">
        <f t="shared" si="52"/>
        <v>0</v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>
        <f t="shared" si="51"/>
        <v>0</v>
      </c>
      <c r="J809" s="96">
        <f t="shared" si="52"/>
        <v>0</v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>
        <f t="shared" si="51"/>
        <v>0</v>
      </c>
      <c r="J810" s="96">
        <f t="shared" si="52"/>
        <v>0</v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>
        <f t="shared" si="51"/>
        <v>0</v>
      </c>
      <c r="J811" s="96">
        <f t="shared" si="52"/>
        <v>0</v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>
        <f t="shared" si="51"/>
        <v>0</v>
      </c>
      <c r="J812" s="96">
        <f t="shared" si="52"/>
        <v>0</v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>
        <f t="shared" si="51"/>
        <v>0</v>
      </c>
      <c r="J813" s="96">
        <f t="shared" si="52"/>
        <v>0</v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>
        <f t="shared" si="51"/>
        <v>0</v>
      </c>
      <c r="J814" s="96">
        <f t="shared" si="52"/>
        <v>0</v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>
        <f t="shared" si="51"/>
        <v>0</v>
      </c>
      <c r="J815" s="96">
        <f t="shared" si="52"/>
        <v>0</v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>
        <f t="shared" si="51"/>
        <v>0</v>
      </c>
      <c r="J816" s="96">
        <f t="shared" si="52"/>
        <v>0</v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>
        <f t="shared" si="51"/>
        <v>0</v>
      </c>
      <c r="J817" s="96">
        <f t="shared" si="52"/>
        <v>0</v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>
        <f t="shared" si="51"/>
        <v>0</v>
      </c>
      <c r="J818" s="96">
        <f t="shared" si="52"/>
        <v>0</v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>
        <f t="shared" si="51"/>
        <v>0</v>
      </c>
      <c r="J819" s="96">
        <f t="shared" si="52"/>
        <v>0</v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>
        <f t="shared" si="51"/>
        <v>0</v>
      </c>
      <c r="J820" s="96">
        <f t="shared" si="52"/>
        <v>0</v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>
        <f t="shared" si="51"/>
        <v>0</v>
      </c>
      <c r="J821" s="96">
        <f t="shared" si="52"/>
        <v>0</v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>
        <f t="shared" si="51"/>
        <v>0</v>
      </c>
      <c r="J822" s="96">
        <f t="shared" si="52"/>
        <v>0</v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>
        <f t="shared" si="51"/>
        <v>0</v>
      </c>
      <c r="J823" s="96">
        <f t="shared" si="52"/>
        <v>0</v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>
        <f t="shared" si="51"/>
        <v>0</v>
      </c>
      <c r="J824" s="96">
        <f t="shared" si="52"/>
        <v>0</v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>
        <f t="shared" si="51"/>
        <v>0</v>
      </c>
      <c r="J825" s="96">
        <f t="shared" si="52"/>
        <v>0</v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>
        <f t="shared" si="51"/>
        <v>0</v>
      </c>
      <c r="J826" s="96">
        <f t="shared" si="52"/>
        <v>0</v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>
        <f t="shared" si="51"/>
        <v>0</v>
      </c>
      <c r="J827" s="96">
        <f t="shared" si="52"/>
        <v>0</v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>
        <f t="shared" si="51"/>
        <v>0</v>
      </c>
      <c r="J828" s="96">
        <f t="shared" si="52"/>
        <v>0</v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>
        <f t="shared" si="51"/>
        <v>0</v>
      </c>
      <c r="J829" s="96">
        <f t="shared" si="52"/>
        <v>0</v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>
        <f t="shared" si="51"/>
        <v>0</v>
      </c>
      <c r="J830" s="96">
        <f t="shared" si="52"/>
        <v>0</v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>
        <f t="shared" si="51"/>
        <v>0</v>
      </c>
      <c r="J831" s="96">
        <f t="shared" si="52"/>
        <v>0</v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>
        <f t="shared" si="51"/>
        <v>0</v>
      </c>
      <c r="J832" s="96">
        <f t="shared" si="52"/>
        <v>0</v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>
        <f t="shared" si="51"/>
        <v>0</v>
      </c>
      <c r="J833" s="96">
        <f t="shared" si="52"/>
        <v>0</v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>
        <f t="shared" ref="I834:I897" si="55">IF(G834="Nao",IF(OR(F834="",L834=""),"",F834),0)</f>
        <v>0</v>
      </c>
      <c r="J834" s="96">
        <f t="shared" ref="J834:J897" si="56">IF(G834="Nao",IF(OR(F834="",D834="",L834=""),"",IF(L834="Sim",ROUND(F834-D834,2),0)),0)</f>
        <v>0</v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>
        <f t="shared" si="55"/>
        <v>0</v>
      </c>
      <c r="J835" s="96">
        <f t="shared" si="56"/>
        <v>0</v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>
        <f t="shared" si="55"/>
        <v>0</v>
      </c>
      <c r="J836" s="96">
        <f t="shared" si="56"/>
        <v>0</v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>
        <f t="shared" si="55"/>
        <v>0</v>
      </c>
      <c r="J837" s="96">
        <f t="shared" si="56"/>
        <v>0</v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>
        <f t="shared" si="55"/>
        <v>0</v>
      </c>
      <c r="J838" s="96">
        <f t="shared" si="56"/>
        <v>0</v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>
        <f t="shared" si="55"/>
        <v>0</v>
      </c>
      <c r="J839" s="96">
        <f t="shared" si="56"/>
        <v>0</v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>
        <f t="shared" si="55"/>
        <v>0</v>
      </c>
      <c r="J840" s="96">
        <f t="shared" si="56"/>
        <v>0</v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>
        <f t="shared" si="55"/>
        <v>0</v>
      </c>
      <c r="J841" s="96">
        <f t="shared" si="56"/>
        <v>0</v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>
        <f t="shared" si="55"/>
        <v>0</v>
      </c>
      <c r="J842" s="96">
        <f t="shared" si="56"/>
        <v>0</v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>
        <f t="shared" si="55"/>
        <v>0</v>
      </c>
      <c r="J843" s="96">
        <f t="shared" si="56"/>
        <v>0</v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>
        <f t="shared" si="55"/>
        <v>0</v>
      </c>
      <c r="J844" s="96">
        <f t="shared" si="56"/>
        <v>0</v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>
        <f t="shared" si="55"/>
        <v>0</v>
      </c>
      <c r="J845" s="96">
        <f t="shared" si="56"/>
        <v>0</v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>
        <f t="shared" si="55"/>
        <v>0</v>
      </c>
      <c r="J846" s="96">
        <f t="shared" si="56"/>
        <v>0</v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>
        <f t="shared" si="55"/>
        <v>0</v>
      </c>
      <c r="J847" s="96">
        <f t="shared" si="56"/>
        <v>0</v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>
        <f t="shared" si="55"/>
        <v>0</v>
      </c>
      <c r="J848" s="96">
        <f t="shared" si="56"/>
        <v>0</v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>
        <f t="shared" si="55"/>
        <v>0</v>
      </c>
      <c r="J849" s="96">
        <f t="shared" si="56"/>
        <v>0</v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>
        <f t="shared" si="55"/>
        <v>0</v>
      </c>
      <c r="J850" s="96">
        <f t="shared" si="56"/>
        <v>0</v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>
        <f t="shared" si="55"/>
        <v>0</v>
      </c>
      <c r="J851" s="96">
        <f t="shared" si="56"/>
        <v>0</v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>
        <f t="shared" si="55"/>
        <v>0</v>
      </c>
      <c r="J852" s="96">
        <f t="shared" si="56"/>
        <v>0</v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>
        <f t="shared" si="55"/>
        <v>0</v>
      </c>
      <c r="J853" s="96">
        <f t="shared" si="56"/>
        <v>0</v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>
        <f t="shared" si="55"/>
        <v>0</v>
      </c>
      <c r="J854" s="96">
        <f t="shared" si="56"/>
        <v>0</v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>
        <f t="shared" si="55"/>
        <v>0</v>
      </c>
      <c r="J855" s="96">
        <f t="shared" si="56"/>
        <v>0</v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>
        <f t="shared" si="55"/>
        <v>0</v>
      </c>
      <c r="J856" s="96">
        <f t="shared" si="56"/>
        <v>0</v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>
        <f t="shared" si="55"/>
        <v>0</v>
      </c>
      <c r="J857" s="96">
        <f t="shared" si="56"/>
        <v>0</v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>
        <f t="shared" si="55"/>
        <v>0</v>
      </c>
      <c r="J858" s="96">
        <f t="shared" si="56"/>
        <v>0</v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>
        <f t="shared" si="55"/>
        <v>0</v>
      </c>
      <c r="J859" s="96">
        <f t="shared" si="56"/>
        <v>0</v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>
        <f t="shared" si="55"/>
        <v>0</v>
      </c>
      <c r="J860" s="96">
        <f t="shared" si="56"/>
        <v>0</v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>
        <f t="shared" si="55"/>
        <v>0</v>
      </c>
      <c r="J861" s="96">
        <f t="shared" si="56"/>
        <v>0</v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>
        <f t="shared" si="55"/>
        <v>0</v>
      </c>
      <c r="J862" s="96">
        <f t="shared" si="56"/>
        <v>0</v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>
        <f t="shared" si="55"/>
        <v>0</v>
      </c>
      <c r="J863" s="96">
        <f t="shared" si="56"/>
        <v>0</v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>
        <f t="shared" si="55"/>
        <v>0</v>
      </c>
      <c r="J864" s="96">
        <f t="shared" si="56"/>
        <v>0</v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>
        <f t="shared" si="55"/>
        <v>0</v>
      </c>
      <c r="J865" s="96">
        <f t="shared" si="56"/>
        <v>0</v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>
        <f t="shared" si="55"/>
        <v>0</v>
      </c>
      <c r="J866" s="96">
        <f t="shared" si="56"/>
        <v>0</v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>
        <f t="shared" si="55"/>
        <v>0</v>
      </c>
      <c r="J867" s="96">
        <f t="shared" si="56"/>
        <v>0</v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>
        <f t="shared" si="55"/>
        <v>0</v>
      </c>
      <c r="J868" s="96">
        <f t="shared" si="56"/>
        <v>0</v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>
        <f t="shared" si="55"/>
        <v>0</v>
      </c>
      <c r="J869" s="96">
        <f t="shared" si="56"/>
        <v>0</v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>
        <f t="shared" si="55"/>
        <v>0</v>
      </c>
      <c r="J870" s="96">
        <f t="shared" si="56"/>
        <v>0</v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>
        <f t="shared" si="55"/>
        <v>0</v>
      </c>
      <c r="J871" s="96">
        <f t="shared" si="56"/>
        <v>0</v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>
        <f t="shared" si="55"/>
        <v>0</v>
      </c>
      <c r="J872" s="96">
        <f t="shared" si="56"/>
        <v>0</v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>
        <f t="shared" si="55"/>
        <v>0</v>
      </c>
      <c r="J873" s="96">
        <f t="shared" si="56"/>
        <v>0</v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>
        <f t="shared" si="55"/>
        <v>0</v>
      </c>
      <c r="J874" s="96">
        <f t="shared" si="56"/>
        <v>0</v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>
        <f t="shared" si="55"/>
        <v>0</v>
      </c>
      <c r="J875" s="96">
        <f t="shared" si="56"/>
        <v>0</v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>
        <f t="shared" si="55"/>
        <v>0</v>
      </c>
      <c r="J876" s="96">
        <f t="shared" si="56"/>
        <v>0</v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>
        <f t="shared" si="55"/>
        <v>0</v>
      </c>
      <c r="J877" s="96">
        <f t="shared" si="56"/>
        <v>0</v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>
        <f t="shared" si="55"/>
        <v>0</v>
      </c>
      <c r="J878" s="96">
        <f t="shared" si="56"/>
        <v>0</v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>
        <f t="shared" si="55"/>
        <v>0</v>
      </c>
      <c r="J879" s="96">
        <f t="shared" si="56"/>
        <v>0</v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>
        <f t="shared" si="55"/>
        <v>0</v>
      </c>
      <c r="J880" s="96">
        <f t="shared" si="56"/>
        <v>0</v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>
        <f t="shared" si="55"/>
        <v>0</v>
      </c>
      <c r="J881" s="96">
        <f t="shared" si="56"/>
        <v>0</v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>
        <f t="shared" si="55"/>
        <v>0</v>
      </c>
      <c r="J882" s="96">
        <f t="shared" si="56"/>
        <v>0</v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>
        <f t="shared" si="55"/>
        <v>0</v>
      </c>
      <c r="J883" s="96">
        <f t="shared" si="56"/>
        <v>0</v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>
        <f t="shared" si="55"/>
        <v>0</v>
      </c>
      <c r="J884" s="96">
        <f t="shared" si="56"/>
        <v>0</v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>
        <f t="shared" si="55"/>
        <v>0</v>
      </c>
      <c r="J885" s="96">
        <f t="shared" si="56"/>
        <v>0</v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>
        <f t="shared" si="55"/>
        <v>0</v>
      </c>
      <c r="J886" s="96">
        <f t="shared" si="56"/>
        <v>0</v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>
        <f t="shared" si="55"/>
        <v>0</v>
      </c>
      <c r="J887" s="96">
        <f t="shared" si="56"/>
        <v>0</v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>
        <f t="shared" si="55"/>
        <v>0</v>
      </c>
      <c r="J888" s="96">
        <f t="shared" si="56"/>
        <v>0</v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>
        <f t="shared" si="55"/>
        <v>0</v>
      </c>
      <c r="J889" s="96">
        <f t="shared" si="56"/>
        <v>0</v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>
        <f t="shared" si="55"/>
        <v>0</v>
      </c>
      <c r="J890" s="96">
        <f t="shared" si="56"/>
        <v>0</v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>
        <f t="shared" si="55"/>
        <v>0</v>
      </c>
      <c r="J891" s="96">
        <f t="shared" si="56"/>
        <v>0</v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>
        <f t="shared" si="55"/>
        <v>0</v>
      </c>
      <c r="J892" s="96">
        <f t="shared" si="56"/>
        <v>0</v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>
        <f t="shared" si="55"/>
        <v>0</v>
      </c>
      <c r="J893" s="96">
        <f t="shared" si="56"/>
        <v>0</v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>
        <f t="shared" si="55"/>
        <v>0</v>
      </c>
      <c r="J894" s="96">
        <f t="shared" si="56"/>
        <v>0</v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>
        <f t="shared" si="55"/>
        <v>0</v>
      </c>
      <c r="J895" s="96">
        <f t="shared" si="56"/>
        <v>0</v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>
        <f t="shared" si="55"/>
        <v>0</v>
      </c>
      <c r="J896" s="96">
        <f t="shared" si="56"/>
        <v>0</v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>
        <f t="shared" si="55"/>
        <v>0</v>
      </c>
      <c r="J897" s="96">
        <f t="shared" si="56"/>
        <v>0</v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>
        <f t="shared" ref="I898:I961" si="59">IF(G898="Nao",IF(OR(F898="",L898=""),"",F898),0)</f>
        <v>0</v>
      </c>
      <c r="J898" s="96">
        <f t="shared" ref="J898:J961" si="60">IF(G898="Nao",IF(OR(F898="",D898="",L898=""),"",IF(L898="Sim",ROUND(F898-D898,2),0)),0)</f>
        <v>0</v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>
        <f t="shared" si="59"/>
        <v>0</v>
      </c>
      <c r="J899" s="96">
        <f t="shared" si="60"/>
        <v>0</v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>
        <f t="shared" si="59"/>
        <v>0</v>
      </c>
      <c r="J900" s="96">
        <f t="shared" si="60"/>
        <v>0</v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>
        <f t="shared" si="59"/>
        <v>0</v>
      </c>
      <c r="J901" s="96">
        <f t="shared" si="60"/>
        <v>0</v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>
        <f t="shared" si="59"/>
        <v>0</v>
      </c>
      <c r="J902" s="96">
        <f t="shared" si="60"/>
        <v>0</v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>
        <f t="shared" si="59"/>
        <v>0</v>
      </c>
      <c r="J903" s="96">
        <f t="shared" si="60"/>
        <v>0</v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>
        <f t="shared" si="59"/>
        <v>0</v>
      </c>
      <c r="J904" s="96">
        <f t="shared" si="60"/>
        <v>0</v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>
        <f t="shared" si="59"/>
        <v>0</v>
      </c>
      <c r="J905" s="96">
        <f t="shared" si="60"/>
        <v>0</v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>
        <f t="shared" si="59"/>
        <v>0</v>
      </c>
      <c r="J906" s="96">
        <f t="shared" si="60"/>
        <v>0</v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>
        <f t="shared" si="59"/>
        <v>0</v>
      </c>
      <c r="J907" s="96">
        <f t="shared" si="60"/>
        <v>0</v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>
        <f t="shared" si="59"/>
        <v>0</v>
      </c>
      <c r="J908" s="96">
        <f t="shared" si="60"/>
        <v>0</v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>
        <f t="shared" si="59"/>
        <v>0</v>
      </c>
      <c r="J909" s="96">
        <f t="shared" si="60"/>
        <v>0</v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>
        <f t="shared" si="59"/>
        <v>0</v>
      </c>
      <c r="J910" s="96">
        <f t="shared" si="60"/>
        <v>0</v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>
        <f t="shared" si="59"/>
        <v>0</v>
      </c>
      <c r="J911" s="96">
        <f t="shared" si="60"/>
        <v>0</v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>
        <f t="shared" si="59"/>
        <v>0</v>
      </c>
      <c r="J912" s="96">
        <f t="shared" si="60"/>
        <v>0</v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>
        <f t="shared" si="59"/>
        <v>0</v>
      </c>
      <c r="J913" s="96">
        <f t="shared" si="60"/>
        <v>0</v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>
        <f t="shared" si="59"/>
        <v>0</v>
      </c>
      <c r="J914" s="96">
        <f t="shared" si="60"/>
        <v>0</v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>
        <f t="shared" si="59"/>
        <v>0</v>
      </c>
      <c r="J915" s="96">
        <f t="shared" si="60"/>
        <v>0</v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>
        <f t="shared" si="59"/>
        <v>0</v>
      </c>
      <c r="J916" s="96">
        <f t="shared" si="60"/>
        <v>0</v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>
        <f t="shared" si="59"/>
        <v>0</v>
      </c>
      <c r="J917" s="96">
        <f t="shared" si="60"/>
        <v>0</v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>
        <f t="shared" si="59"/>
        <v>0</v>
      </c>
      <c r="J918" s="96">
        <f t="shared" si="60"/>
        <v>0</v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>
        <f t="shared" si="59"/>
        <v>0</v>
      </c>
      <c r="J919" s="96">
        <f t="shared" si="60"/>
        <v>0</v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>
        <f t="shared" si="59"/>
        <v>0</v>
      </c>
      <c r="J920" s="96">
        <f t="shared" si="60"/>
        <v>0</v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>
        <f t="shared" si="59"/>
        <v>0</v>
      </c>
      <c r="J921" s="96">
        <f t="shared" si="60"/>
        <v>0</v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>
        <f t="shared" si="59"/>
        <v>0</v>
      </c>
      <c r="J922" s="96">
        <f t="shared" si="60"/>
        <v>0</v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>
        <f t="shared" si="59"/>
        <v>0</v>
      </c>
      <c r="J923" s="96">
        <f t="shared" si="60"/>
        <v>0</v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>
        <f t="shared" si="59"/>
        <v>0</v>
      </c>
      <c r="J924" s="96">
        <f t="shared" si="60"/>
        <v>0</v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>
        <f t="shared" si="59"/>
        <v>0</v>
      </c>
      <c r="J925" s="96">
        <f t="shared" si="60"/>
        <v>0</v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>
        <f t="shared" si="59"/>
        <v>0</v>
      </c>
      <c r="J926" s="96">
        <f t="shared" si="60"/>
        <v>0</v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>
        <f t="shared" si="59"/>
        <v>0</v>
      </c>
      <c r="J927" s="96">
        <f t="shared" si="60"/>
        <v>0</v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>
        <f t="shared" si="59"/>
        <v>0</v>
      </c>
      <c r="J928" s="96">
        <f t="shared" si="60"/>
        <v>0</v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>
        <f t="shared" si="59"/>
        <v>0</v>
      </c>
      <c r="J929" s="96">
        <f t="shared" si="60"/>
        <v>0</v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>
        <f t="shared" si="59"/>
        <v>0</v>
      </c>
      <c r="J930" s="96">
        <f t="shared" si="60"/>
        <v>0</v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>
        <f t="shared" si="59"/>
        <v>0</v>
      </c>
      <c r="J931" s="96">
        <f t="shared" si="60"/>
        <v>0</v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>
        <f t="shared" si="59"/>
        <v>0</v>
      </c>
      <c r="J932" s="96">
        <f t="shared" si="60"/>
        <v>0</v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>
        <f t="shared" si="59"/>
        <v>0</v>
      </c>
      <c r="J933" s="96">
        <f t="shared" si="60"/>
        <v>0</v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>
        <f t="shared" si="59"/>
        <v>0</v>
      </c>
      <c r="J934" s="96">
        <f t="shared" si="60"/>
        <v>0</v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>
        <f t="shared" si="59"/>
        <v>0</v>
      </c>
      <c r="J935" s="96">
        <f t="shared" si="60"/>
        <v>0</v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>
        <f t="shared" si="59"/>
        <v>0</v>
      </c>
      <c r="J936" s="96">
        <f t="shared" si="60"/>
        <v>0</v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>
        <f t="shared" si="59"/>
        <v>0</v>
      </c>
      <c r="J937" s="96">
        <f t="shared" si="60"/>
        <v>0</v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>
        <f t="shared" si="59"/>
        <v>0</v>
      </c>
      <c r="J938" s="96">
        <f t="shared" si="60"/>
        <v>0</v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>
        <f t="shared" si="59"/>
        <v>0</v>
      </c>
      <c r="J939" s="96">
        <f t="shared" si="60"/>
        <v>0</v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>
        <f t="shared" si="59"/>
        <v>0</v>
      </c>
      <c r="J940" s="96">
        <f t="shared" si="60"/>
        <v>0</v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>
        <f t="shared" si="59"/>
        <v>0</v>
      </c>
      <c r="J941" s="96">
        <f t="shared" si="60"/>
        <v>0</v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>
        <f t="shared" si="59"/>
        <v>0</v>
      </c>
      <c r="J942" s="96">
        <f t="shared" si="60"/>
        <v>0</v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>
        <f t="shared" si="59"/>
        <v>0</v>
      </c>
      <c r="J943" s="96">
        <f t="shared" si="60"/>
        <v>0</v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>
        <f t="shared" si="59"/>
        <v>0</v>
      </c>
      <c r="J944" s="96">
        <f t="shared" si="60"/>
        <v>0</v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>
        <f t="shared" si="59"/>
        <v>0</v>
      </c>
      <c r="J945" s="96">
        <f t="shared" si="60"/>
        <v>0</v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>
        <f t="shared" si="59"/>
        <v>0</v>
      </c>
      <c r="J946" s="96">
        <f t="shared" si="60"/>
        <v>0</v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>
        <f t="shared" si="59"/>
        <v>0</v>
      </c>
      <c r="J947" s="96">
        <f t="shared" si="60"/>
        <v>0</v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>
        <f t="shared" si="59"/>
        <v>0</v>
      </c>
      <c r="J948" s="96">
        <f t="shared" si="60"/>
        <v>0</v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>
        <f t="shared" si="59"/>
        <v>0</v>
      </c>
      <c r="J949" s="96">
        <f t="shared" si="60"/>
        <v>0</v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>
        <f t="shared" si="59"/>
        <v>0</v>
      </c>
      <c r="J950" s="96">
        <f t="shared" si="60"/>
        <v>0</v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>
        <f t="shared" si="59"/>
        <v>0</v>
      </c>
      <c r="J951" s="96">
        <f t="shared" si="60"/>
        <v>0</v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>
        <f t="shared" si="59"/>
        <v>0</v>
      </c>
      <c r="J952" s="96">
        <f t="shared" si="60"/>
        <v>0</v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>
        <f t="shared" si="59"/>
        <v>0</v>
      </c>
      <c r="J953" s="96">
        <f t="shared" si="60"/>
        <v>0</v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>
        <f t="shared" si="59"/>
        <v>0</v>
      </c>
      <c r="J954" s="96">
        <f t="shared" si="60"/>
        <v>0</v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>
        <f t="shared" si="59"/>
        <v>0</v>
      </c>
      <c r="J955" s="96">
        <f t="shared" si="60"/>
        <v>0</v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>
        <f t="shared" si="59"/>
        <v>0</v>
      </c>
      <c r="J956" s="96">
        <f t="shared" si="60"/>
        <v>0</v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>
        <f t="shared" si="59"/>
        <v>0</v>
      </c>
      <c r="J957" s="96">
        <f t="shared" si="60"/>
        <v>0</v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>
        <f t="shared" si="59"/>
        <v>0</v>
      </c>
      <c r="J958" s="96">
        <f t="shared" si="60"/>
        <v>0</v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>
        <f t="shared" si="59"/>
        <v>0</v>
      </c>
      <c r="J959" s="96">
        <f t="shared" si="60"/>
        <v>0</v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>
        <f t="shared" si="59"/>
        <v>0</v>
      </c>
      <c r="J960" s="96">
        <f t="shared" si="60"/>
        <v>0</v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>
        <f t="shared" si="59"/>
        <v>0</v>
      </c>
      <c r="J961" s="96">
        <f t="shared" si="60"/>
        <v>0</v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>
        <f t="shared" ref="I962:I1025" si="63">IF(G962="Nao",IF(OR(F962="",L962=""),"",F962),0)</f>
        <v>0</v>
      </c>
      <c r="J962" s="96">
        <f t="shared" ref="J962:J1025" si="64">IF(G962="Nao",IF(OR(F962="",D962="",L962=""),"",IF(L962="Sim",ROUND(F962-D962,2),0)),0)</f>
        <v>0</v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>
        <f t="shared" si="63"/>
        <v>0</v>
      </c>
      <c r="J963" s="96">
        <f t="shared" si="64"/>
        <v>0</v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>
        <f t="shared" si="63"/>
        <v>0</v>
      </c>
      <c r="J964" s="96">
        <f t="shared" si="64"/>
        <v>0</v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>
        <f t="shared" si="63"/>
        <v>0</v>
      </c>
      <c r="J965" s="96">
        <f t="shared" si="64"/>
        <v>0</v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>
        <f t="shared" si="63"/>
        <v>0</v>
      </c>
      <c r="J966" s="96">
        <f t="shared" si="64"/>
        <v>0</v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>
        <f t="shared" si="63"/>
        <v>0</v>
      </c>
      <c r="J967" s="96">
        <f t="shared" si="64"/>
        <v>0</v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>
        <f t="shared" si="63"/>
        <v>0</v>
      </c>
      <c r="J968" s="96">
        <f t="shared" si="64"/>
        <v>0</v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>
        <f t="shared" si="63"/>
        <v>0</v>
      </c>
      <c r="J969" s="96">
        <f t="shared" si="64"/>
        <v>0</v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>
        <f t="shared" si="63"/>
        <v>0</v>
      </c>
      <c r="J970" s="96">
        <f t="shared" si="64"/>
        <v>0</v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>
        <f t="shared" si="63"/>
        <v>0</v>
      </c>
      <c r="J971" s="96">
        <f t="shared" si="64"/>
        <v>0</v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>
        <f t="shared" si="63"/>
        <v>0</v>
      </c>
      <c r="J972" s="96">
        <f t="shared" si="64"/>
        <v>0</v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>
        <f t="shared" si="63"/>
        <v>0</v>
      </c>
      <c r="J973" s="96">
        <f t="shared" si="64"/>
        <v>0</v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>
        <f t="shared" si="63"/>
        <v>0</v>
      </c>
      <c r="J974" s="96">
        <f t="shared" si="64"/>
        <v>0</v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>
        <f t="shared" si="63"/>
        <v>0</v>
      </c>
      <c r="J975" s="96">
        <f t="shared" si="64"/>
        <v>0</v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>
        <f t="shared" si="63"/>
        <v>0</v>
      </c>
      <c r="J976" s="96">
        <f t="shared" si="64"/>
        <v>0</v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>
        <f t="shared" si="63"/>
        <v>0</v>
      </c>
      <c r="J977" s="96">
        <f t="shared" si="64"/>
        <v>0</v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>
        <f t="shared" si="63"/>
        <v>0</v>
      </c>
      <c r="J978" s="96">
        <f t="shared" si="64"/>
        <v>0</v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>
        <f t="shared" si="63"/>
        <v>0</v>
      </c>
      <c r="J979" s="96">
        <f t="shared" si="64"/>
        <v>0</v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>
        <f t="shared" si="63"/>
        <v>0</v>
      </c>
      <c r="J980" s="96">
        <f t="shared" si="64"/>
        <v>0</v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>
        <f t="shared" si="63"/>
        <v>0</v>
      </c>
      <c r="J981" s="96">
        <f t="shared" si="64"/>
        <v>0</v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>
        <f t="shared" si="63"/>
        <v>0</v>
      </c>
      <c r="J982" s="96">
        <f t="shared" si="64"/>
        <v>0</v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>
        <f t="shared" si="63"/>
        <v>0</v>
      </c>
      <c r="J983" s="96">
        <f t="shared" si="64"/>
        <v>0</v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>
        <f t="shared" si="63"/>
        <v>0</v>
      </c>
      <c r="J984" s="96">
        <f t="shared" si="64"/>
        <v>0</v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>
        <f t="shared" si="63"/>
        <v>0</v>
      </c>
      <c r="J985" s="96">
        <f t="shared" si="64"/>
        <v>0</v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>
        <f t="shared" si="63"/>
        <v>0</v>
      </c>
      <c r="J986" s="96">
        <f t="shared" si="64"/>
        <v>0</v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>
        <f t="shared" si="63"/>
        <v>0</v>
      </c>
      <c r="J987" s="96">
        <f t="shared" si="64"/>
        <v>0</v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>
        <f t="shared" si="63"/>
        <v>0</v>
      </c>
      <c r="J988" s="96">
        <f t="shared" si="64"/>
        <v>0</v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>
        <f t="shared" si="63"/>
        <v>0</v>
      </c>
      <c r="J989" s="96">
        <f t="shared" si="64"/>
        <v>0</v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>
        <f t="shared" si="63"/>
        <v>0</v>
      </c>
      <c r="J990" s="96">
        <f t="shared" si="64"/>
        <v>0</v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>
        <f t="shared" si="63"/>
        <v>0</v>
      </c>
      <c r="J991" s="96">
        <f t="shared" si="64"/>
        <v>0</v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>
        <f t="shared" si="63"/>
        <v>0</v>
      </c>
      <c r="J992" s="96">
        <f t="shared" si="64"/>
        <v>0</v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>
        <f t="shared" si="63"/>
        <v>0</v>
      </c>
      <c r="J993" s="96">
        <f t="shared" si="64"/>
        <v>0</v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>
        <f t="shared" si="63"/>
        <v>0</v>
      </c>
      <c r="J994" s="96">
        <f t="shared" si="64"/>
        <v>0</v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>
        <f t="shared" si="63"/>
        <v>0</v>
      </c>
      <c r="J995" s="96">
        <f t="shared" si="64"/>
        <v>0</v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>
        <f t="shared" si="63"/>
        <v>0</v>
      </c>
      <c r="J996" s="96">
        <f t="shared" si="64"/>
        <v>0</v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>
        <f t="shared" si="63"/>
        <v>0</v>
      </c>
      <c r="J997" s="96">
        <f t="shared" si="64"/>
        <v>0</v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>
        <f t="shared" si="63"/>
        <v>0</v>
      </c>
      <c r="J998" s="96">
        <f t="shared" si="64"/>
        <v>0</v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>
        <f t="shared" si="63"/>
        <v>0</v>
      </c>
      <c r="J999" s="96">
        <f t="shared" si="64"/>
        <v>0</v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>
        <f t="shared" si="63"/>
        <v>0</v>
      </c>
      <c r="J1000" s="96">
        <f t="shared" si="64"/>
        <v>0</v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>
        <f t="shared" si="63"/>
        <v>0</v>
      </c>
      <c r="J1001" s="96">
        <f t="shared" si="64"/>
        <v>0</v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>
        <f t="shared" si="63"/>
        <v>0</v>
      </c>
      <c r="J1002" s="96">
        <f t="shared" si="64"/>
        <v>0</v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>
        <f t="shared" si="63"/>
        <v>0</v>
      </c>
      <c r="J1003" s="96">
        <f t="shared" si="64"/>
        <v>0</v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>
        <f t="shared" si="63"/>
        <v>0</v>
      </c>
      <c r="J1004" s="96">
        <f t="shared" si="64"/>
        <v>0</v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>
        <f t="shared" si="63"/>
        <v>0</v>
      </c>
      <c r="J1005" s="96">
        <f t="shared" si="64"/>
        <v>0</v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>
        <f t="shared" si="63"/>
        <v>0</v>
      </c>
      <c r="J1006" s="96">
        <f t="shared" si="64"/>
        <v>0</v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>
        <f t="shared" si="63"/>
        <v>0</v>
      </c>
      <c r="J1007" s="96">
        <f t="shared" si="64"/>
        <v>0</v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>
        <f t="shared" si="63"/>
        <v>0</v>
      </c>
      <c r="J1008" s="96">
        <f t="shared" si="64"/>
        <v>0</v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>
        <f t="shared" si="63"/>
        <v>0</v>
      </c>
      <c r="J1009" s="96">
        <f t="shared" si="64"/>
        <v>0</v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>
        <f t="shared" si="63"/>
        <v>0</v>
      </c>
      <c r="J1010" s="96">
        <f t="shared" si="64"/>
        <v>0</v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>
        <f t="shared" si="63"/>
        <v>0</v>
      </c>
      <c r="J1011" s="96">
        <f t="shared" si="64"/>
        <v>0</v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>
        <f t="shared" si="63"/>
        <v>0</v>
      </c>
      <c r="J1012" s="96">
        <f t="shared" si="64"/>
        <v>0</v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>
        <f t="shared" si="63"/>
        <v>0</v>
      </c>
      <c r="J1013" s="96">
        <f t="shared" si="64"/>
        <v>0</v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>
        <f t="shared" si="63"/>
        <v>0</v>
      </c>
      <c r="J1014" s="96">
        <f t="shared" si="64"/>
        <v>0</v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>
        <f t="shared" si="63"/>
        <v>0</v>
      </c>
      <c r="J1015" s="96">
        <f t="shared" si="64"/>
        <v>0</v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>
        <f t="shared" si="63"/>
        <v>0</v>
      </c>
      <c r="J1016" s="96">
        <f t="shared" si="64"/>
        <v>0</v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>
        <f t="shared" si="63"/>
        <v>0</v>
      </c>
      <c r="J1017" s="96">
        <f t="shared" si="64"/>
        <v>0</v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>
        <f t="shared" si="63"/>
        <v>0</v>
      </c>
      <c r="J1018" s="96">
        <f t="shared" si="64"/>
        <v>0</v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>
        <f t="shared" si="63"/>
        <v>0</v>
      </c>
      <c r="J1019" s="96">
        <f t="shared" si="64"/>
        <v>0</v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>
        <f t="shared" si="63"/>
        <v>0</v>
      </c>
      <c r="J1020" s="96">
        <f t="shared" si="64"/>
        <v>0</v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>
        <f t="shared" si="63"/>
        <v>0</v>
      </c>
      <c r="J1021" s="96">
        <f t="shared" si="64"/>
        <v>0</v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>
        <f t="shared" si="63"/>
        <v>0</v>
      </c>
      <c r="J1022" s="96">
        <f t="shared" si="64"/>
        <v>0</v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>
        <f t="shared" si="63"/>
        <v>0</v>
      </c>
      <c r="J1023" s="96">
        <f t="shared" si="64"/>
        <v>0</v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>
        <f t="shared" si="63"/>
        <v>0</v>
      </c>
      <c r="J1024" s="96">
        <f t="shared" si="64"/>
        <v>0</v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>
        <f t="shared" si="63"/>
        <v>0</v>
      </c>
      <c r="J1025" s="96">
        <f t="shared" si="64"/>
        <v>0</v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>
        <f t="shared" ref="I1026:I1089" si="67">IF(G1026="Nao",IF(OR(F1026="",L1026=""),"",F1026),0)</f>
        <v>0</v>
      </c>
      <c r="J1026" s="96">
        <f t="shared" ref="J1026:J1089" si="68">IF(G1026="Nao",IF(OR(F1026="",D1026="",L1026=""),"",IF(L1026="Sim",ROUND(F1026-D1026,2),0)),0)</f>
        <v>0</v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>
        <f t="shared" si="67"/>
        <v>0</v>
      </c>
      <c r="J1027" s="96">
        <f t="shared" si="68"/>
        <v>0</v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>
        <f t="shared" si="67"/>
        <v>0</v>
      </c>
      <c r="J1028" s="96">
        <f t="shared" si="68"/>
        <v>0</v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>
        <f t="shared" si="67"/>
        <v>0</v>
      </c>
      <c r="J1029" s="96">
        <f t="shared" si="68"/>
        <v>0</v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>
        <f t="shared" si="67"/>
        <v>0</v>
      </c>
      <c r="J1030" s="96">
        <f t="shared" si="68"/>
        <v>0</v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>
        <f t="shared" si="67"/>
        <v>0</v>
      </c>
      <c r="J1031" s="96">
        <f t="shared" si="68"/>
        <v>0</v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>
        <f t="shared" si="67"/>
        <v>0</v>
      </c>
      <c r="J1032" s="96">
        <f t="shared" si="68"/>
        <v>0</v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>
        <f t="shared" si="67"/>
        <v>0</v>
      </c>
      <c r="J1033" s="96">
        <f t="shared" si="68"/>
        <v>0</v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>
        <f t="shared" si="67"/>
        <v>0</v>
      </c>
      <c r="J1034" s="96">
        <f t="shared" si="68"/>
        <v>0</v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>
        <f t="shared" si="67"/>
        <v>0</v>
      </c>
      <c r="J1035" s="96">
        <f t="shared" si="68"/>
        <v>0</v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>
        <f t="shared" si="67"/>
        <v>0</v>
      </c>
      <c r="J1036" s="96">
        <f t="shared" si="68"/>
        <v>0</v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>
        <f t="shared" si="67"/>
        <v>0</v>
      </c>
      <c r="J1037" s="96">
        <f t="shared" si="68"/>
        <v>0</v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>
        <f t="shared" si="67"/>
        <v>0</v>
      </c>
      <c r="J1038" s="96">
        <f t="shared" si="68"/>
        <v>0</v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>
        <f t="shared" si="67"/>
        <v>0</v>
      </c>
      <c r="J1039" s="96">
        <f t="shared" si="68"/>
        <v>0</v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>
        <f t="shared" si="67"/>
        <v>0</v>
      </c>
      <c r="J1040" s="96">
        <f t="shared" si="68"/>
        <v>0</v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>
        <f t="shared" si="67"/>
        <v>0</v>
      </c>
      <c r="J1041" s="96">
        <f t="shared" si="68"/>
        <v>0</v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>
        <f t="shared" si="67"/>
        <v>0</v>
      </c>
      <c r="J1042" s="96">
        <f t="shared" si="68"/>
        <v>0</v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>
        <f t="shared" si="67"/>
        <v>0</v>
      </c>
      <c r="J1043" s="96">
        <f t="shared" si="68"/>
        <v>0</v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>
        <f t="shared" si="67"/>
        <v>0</v>
      </c>
      <c r="J1044" s="96">
        <f t="shared" si="68"/>
        <v>0</v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>
        <f t="shared" si="67"/>
        <v>0</v>
      </c>
      <c r="J1045" s="96">
        <f t="shared" si="68"/>
        <v>0</v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>
        <f t="shared" si="67"/>
        <v>0</v>
      </c>
      <c r="J1046" s="96">
        <f t="shared" si="68"/>
        <v>0</v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>
        <f t="shared" si="67"/>
        <v>0</v>
      </c>
      <c r="J1047" s="96">
        <f t="shared" si="68"/>
        <v>0</v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>
        <f t="shared" si="67"/>
        <v>0</v>
      </c>
      <c r="J1048" s="96">
        <f t="shared" si="68"/>
        <v>0</v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>
        <f t="shared" si="67"/>
        <v>0</v>
      </c>
      <c r="J1049" s="96">
        <f t="shared" si="68"/>
        <v>0</v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>
        <f t="shared" si="67"/>
        <v>0</v>
      </c>
      <c r="J1050" s="96">
        <f t="shared" si="68"/>
        <v>0</v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>
        <f t="shared" si="67"/>
        <v>0</v>
      </c>
      <c r="J1051" s="96">
        <f t="shared" si="68"/>
        <v>0</v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>
        <f t="shared" si="67"/>
        <v>0</v>
      </c>
      <c r="J1052" s="96">
        <f t="shared" si="68"/>
        <v>0</v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>
        <f t="shared" si="67"/>
        <v>0</v>
      </c>
      <c r="J1053" s="96">
        <f t="shared" si="68"/>
        <v>0</v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>
        <f t="shared" si="67"/>
        <v>0</v>
      </c>
      <c r="J1054" s="96">
        <f t="shared" si="68"/>
        <v>0</v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>
        <f t="shared" si="67"/>
        <v>0</v>
      </c>
      <c r="J1055" s="96">
        <f t="shared" si="68"/>
        <v>0</v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>
        <f t="shared" si="67"/>
        <v>0</v>
      </c>
      <c r="J1056" s="96">
        <f t="shared" si="68"/>
        <v>0</v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>
        <f t="shared" si="67"/>
        <v>0</v>
      </c>
      <c r="J1057" s="96">
        <f t="shared" si="68"/>
        <v>0</v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>
        <f t="shared" si="67"/>
        <v>0</v>
      </c>
      <c r="J1058" s="96">
        <f t="shared" si="68"/>
        <v>0</v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>
        <f t="shared" si="67"/>
        <v>0</v>
      </c>
      <c r="J1059" s="96">
        <f t="shared" si="68"/>
        <v>0</v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>
        <f t="shared" si="67"/>
        <v>0</v>
      </c>
      <c r="J1060" s="96">
        <f t="shared" si="68"/>
        <v>0</v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>
        <f t="shared" si="67"/>
        <v>0</v>
      </c>
      <c r="J1061" s="96">
        <f t="shared" si="68"/>
        <v>0</v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>
        <f t="shared" si="67"/>
        <v>0</v>
      </c>
      <c r="J1062" s="96">
        <f t="shared" si="68"/>
        <v>0</v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>
        <f t="shared" si="67"/>
        <v>0</v>
      </c>
      <c r="J1063" s="96">
        <f t="shared" si="68"/>
        <v>0</v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>
        <f t="shared" si="67"/>
        <v>0</v>
      </c>
      <c r="J1064" s="96">
        <f t="shared" si="68"/>
        <v>0</v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>
        <f t="shared" si="67"/>
        <v>0</v>
      </c>
      <c r="J1065" s="96">
        <f t="shared" si="68"/>
        <v>0</v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>
        <f t="shared" si="67"/>
        <v>0</v>
      </c>
      <c r="J1066" s="96">
        <f t="shared" si="68"/>
        <v>0</v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>
        <f t="shared" si="67"/>
        <v>0</v>
      </c>
      <c r="J1067" s="96">
        <f t="shared" si="68"/>
        <v>0</v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>
        <f t="shared" si="67"/>
        <v>0</v>
      </c>
      <c r="J1068" s="96">
        <f t="shared" si="68"/>
        <v>0</v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>
        <f t="shared" si="67"/>
        <v>0</v>
      </c>
      <c r="J1069" s="96">
        <f t="shared" si="68"/>
        <v>0</v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>
        <f t="shared" si="67"/>
        <v>0</v>
      </c>
      <c r="J1070" s="96">
        <f t="shared" si="68"/>
        <v>0</v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>
        <f t="shared" si="67"/>
        <v>0</v>
      </c>
      <c r="J1071" s="96">
        <f t="shared" si="68"/>
        <v>0</v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>
        <f t="shared" si="67"/>
        <v>0</v>
      </c>
      <c r="J1072" s="96">
        <f t="shared" si="68"/>
        <v>0</v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>
        <f t="shared" si="67"/>
        <v>0</v>
      </c>
      <c r="J1073" s="96">
        <f t="shared" si="68"/>
        <v>0</v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>
        <f t="shared" si="67"/>
        <v>0</v>
      </c>
      <c r="J1074" s="96">
        <f t="shared" si="68"/>
        <v>0</v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>
        <f t="shared" si="67"/>
        <v>0</v>
      </c>
      <c r="J1075" s="96">
        <f t="shared" si="68"/>
        <v>0</v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>
        <f t="shared" si="67"/>
        <v>0</v>
      </c>
      <c r="J1076" s="96">
        <f t="shared" si="68"/>
        <v>0</v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>
        <f t="shared" si="67"/>
        <v>0</v>
      </c>
      <c r="J1077" s="96">
        <f t="shared" si="68"/>
        <v>0</v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>
        <f t="shared" si="67"/>
        <v>0</v>
      </c>
      <c r="J1078" s="96">
        <f t="shared" si="68"/>
        <v>0</v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>
        <f t="shared" si="67"/>
        <v>0</v>
      </c>
      <c r="J1079" s="96">
        <f t="shared" si="68"/>
        <v>0</v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>
        <f t="shared" si="67"/>
        <v>0</v>
      </c>
      <c r="J1080" s="96">
        <f t="shared" si="68"/>
        <v>0</v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>
        <f t="shared" si="67"/>
        <v>0</v>
      </c>
      <c r="J1081" s="96">
        <f t="shared" si="68"/>
        <v>0</v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>
        <f t="shared" si="67"/>
        <v>0</v>
      </c>
      <c r="J1082" s="96">
        <f t="shared" si="68"/>
        <v>0</v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>
        <f t="shared" si="67"/>
        <v>0</v>
      </c>
      <c r="J1083" s="96">
        <f t="shared" si="68"/>
        <v>0</v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>
        <f t="shared" si="67"/>
        <v>0</v>
      </c>
      <c r="J1084" s="96">
        <f t="shared" si="68"/>
        <v>0</v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>
        <f t="shared" si="67"/>
        <v>0</v>
      </c>
      <c r="J1085" s="96">
        <f t="shared" si="68"/>
        <v>0</v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>
        <f t="shared" si="67"/>
        <v>0</v>
      </c>
      <c r="J1086" s="96">
        <f t="shared" si="68"/>
        <v>0</v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>
        <f t="shared" si="67"/>
        <v>0</v>
      </c>
      <c r="J1087" s="96">
        <f t="shared" si="68"/>
        <v>0</v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>
        <f t="shared" si="67"/>
        <v>0</v>
      </c>
      <c r="J1088" s="96">
        <f t="shared" si="68"/>
        <v>0</v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>
        <f t="shared" si="67"/>
        <v>0</v>
      </c>
      <c r="J1089" s="96">
        <f t="shared" si="68"/>
        <v>0</v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>
        <f t="shared" ref="I1090:I1153" si="71">IF(G1090="Nao",IF(OR(F1090="",L1090=""),"",F1090),0)</f>
        <v>0</v>
      </c>
      <c r="J1090" s="96">
        <f t="shared" ref="J1090:J1153" si="72">IF(G1090="Nao",IF(OR(F1090="",D1090="",L1090=""),"",IF(L1090="Sim",ROUND(F1090-D1090,2),0)),0)</f>
        <v>0</v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>
        <f t="shared" si="71"/>
        <v>0</v>
      </c>
      <c r="J1091" s="96">
        <f t="shared" si="72"/>
        <v>0</v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>
        <f t="shared" si="71"/>
        <v>0</v>
      </c>
      <c r="J1092" s="96">
        <f t="shared" si="72"/>
        <v>0</v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>
        <f t="shared" si="71"/>
        <v>0</v>
      </c>
      <c r="J1093" s="96">
        <f t="shared" si="72"/>
        <v>0</v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>
        <f t="shared" si="71"/>
        <v>0</v>
      </c>
      <c r="J1094" s="96">
        <f t="shared" si="72"/>
        <v>0</v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>
        <f t="shared" si="71"/>
        <v>0</v>
      </c>
      <c r="J1095" s="96">
        <f t="shared" si="72"/>
        <v>0</v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>
        <f t="shared" si="71"/>
        <v>0</v>
      </c>
      <c r="J1096" s="96">
        <f t="shared" si="72"/>
        <v>0</v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>
        <f t="shared" si="71"/>
        <v>0</v>
      </c>
      <c r="J1097" s="96">
        <f t="shared" si="72"/>
        <v>0</v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>
        <f t="shared" si="71"/>
        <v>0</v>
      </c>
      <c r="J1098" s="96">
        <f t="shared" si="72"/>
        <v>0</v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>
        <f t="shared" si="71"/>
        <v>0</v>
      </c>
      <c r="J1099" s="96">
        <f t="shared" si="72"/>
        <v>0</v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>
        <f t="shared" si="71"/>
        <v>0</v>
      </c>
      <c r="J1100" s="96">
        <f t="shared" si="72"/>
        <v>0</v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>
        <f t="shared" si="71"/>
        <v>0</v>
      </c>
      <c r="J1101" s="96">
        <f t="shared" si="72"/>
        <v>0</v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>
        <f t="shared" si="71"/>
        <v>0</v>
      </c>
      <c r="J1102" s="96">
        <f t="shared" si="72"/>
        <v>0</v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>
        <f t="shared" si="71"/>
        <v>0</v>
      </c>
      <c r="J1103" s="96">
        <f t="shared" si="72"/>
        <v>0</v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>
        <f t="shared" si="71"/>
        <v>0</v>
      </c>
      <c r="J1104" s="96">
        <f t="shared" si="72"/>
        <v>0</v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>
        <f t="shared" si="71"/>
        <v>0</v>
      </c>
      <c r="J1105" s="96">
        <f t="shared" si="72"/>
        <v>0</v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>
        <f t="shared" si="71"/>
        <v>0</v>
      </c>
      <c r="J1106" s="96">
        <f t="shared" si="72"/>
        <v>0</v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>
        <f t="shared" si="71"/>
        <v>0</v>
      </c>
      <c r="J1107" s="96">
        <f t="shared" si="72"/>
        <v>0</v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>
        <f t="shared" si="71"/>
        <v>0</v>
      </c>
      <c r="J1108" s="96">
        <f t="shared" si="72"/>
        <v>0</v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>
        <f t="shared" si="71"/>
        <v>0</v>
      </c>
      <c r="J1109" s="96">
        <f t="shared" si="72"/>
        <v>0</v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>
        <f t="shared" si="71"/>
        <v>0</v>
      </c>
      <c r="J1110" s="96">
        <f t="shared" si="72"/>
        <v>0</v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>
        <f t="shared" si="71"/>
        <v>0</v>
      </c>
      <c r="J1111" s="96">
        <f t="shared" si="72"/>
        <v>0</v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>
        <f t="shared" si="71"/>
        <v>0</v>
      </c>
      <c r="J1112" s="96">
        <f t="shared" si="72"/>
        <v>0</v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>
        <f t="shared" si="71"/>
        <v>0</v>
      </c>
      <c r="J1113" s="96">
        <f t="shared" si="72"/>
        <v>0</v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>
        <f t="shared" si="71"/>
        <v>0</v>
      </c>
      <c r="J1114" s="96">
        <f t="shared" si="72"/>
        <v>0</v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>
        <f t="shared" si="71"/>
        <v>0</v>
      </c>
      <c r="J1115" s="96">
        <f t="shared" si="72"/>
        <v>0</v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>
        <f t="shared" si="71"/>
        <v>0</v>
      </c>
      <c r="J1116" s="96">
        <f t="shared" si="72"/>
        <v>0</v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>
        <f t="shared" si="71"/>
        <v>0</v>
      </c>
      <c r="J1117" s="96">
        <f t="shared" si="72"/>
        <v>0</v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>
        <f t="shared" si="71"/>
        <v>0</v>
      </c>
      <c r="J1118" s="96">
        <f t="shared" si="72"/>
        <v>0</v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>
        <f t="shared" si="71"/>
        <v>0</v>
      </c>
      <c r="J1119" s="96">
        <f t="shared" si="72"/>
        <v>0</v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>
        <f t="shared" si="71"/>
        <v>0</v>
      </c>
      <c r="J1120" s="96">
        <f t="shared" si="72"/>
        <v>0</v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>
        <f t="shared" si="71"/>
        <v>0</v>
      </c>
      <c r="J1121" s="96">
        <f t="shared" si="72"/>
        <v>0</v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>
        <f t="shared" si="71"/>
        <v>0</v>
      </c>
      <c r="J1122" s="96">
        <f t="shared" si="72"/>
        <v>0</v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>
        <f t="shared" si="71"/>
        <v>0</v>
      </c>
      <c r="J1123" s="96">
        <f t="shared" si="72"/>
        <v>0</v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>
        <f t="shared" si="71"/>
        <v>0</v>
      </c>
      <c r="J1124" s="96">
        <f t="shared" si="72"/>
        <v>0</v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>
        <f t="shared" si="71"/>
        <v>0</v>
      </c>
      <c r="J1125" s="96">
        <f t="shared" si="72"/>
        <v>0</v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>
        <f t="shared" si="71"/>
        <v>0</v>
      </c>
      <c r="J1126" s="96">
        <f t="shared" si="72"/>
        <v>0</v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>
        <f t="shared" si="71"/>
        <v>0</v>
      </c>
      <c r="J1127" s="96">
        <f t="shared" si="72"/>
        <v>0</v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>
        <f t="shared" si="71"/>
        <v>0</v>
      </c>
      <c r="J1128" s="96">
        <f t="shared" si="72"/>
        <v>0</v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>
        <f t="shared" si="71"/>
        <v>0</v>
      </c>
      <c r="J1129" s="96">
        <f t="shared" si="72"/>
        <v>0</v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>
        <f t="shared" si="71"/>
        <v>0</v>
      </c>
      <c r="J1130" s="96">
        <f t="shared" si="72"/>
        <v>0</v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>
        <f t="shared" si="71"/>
        <v>0</v>
      </c>
      <c r="J1131" s="96">
        <f t="shared" si="72"/>
        <v>0</v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>
        <f t="shared" si="71"/>
        <v>0</v>
      </c>
      <c r="J1132" s="96">
        <f t="shared" si="72"/>
        <v>0</v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>
        <f t="shared" si="71"/>
        <v>0</v>
      </c>
      <c r="J1133" s="96">
        <f t="shared" si="72"/>
        <v>0</v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>
        <f t="shared" si="71"/>
        <v>0</v>
      </c>
      <c r="J1134" s="96">
        <f t="shared" si="72"/>
        <v>0</v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>
        <f t="shared" si="71"/>
        <v>0</v>
      </c>
      <c r="J1135" s="96">
        <f t="shared" si="72"/>
        <v>0</v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>
        <f t="shared" si="71"/>
        <v>0</v>
      </c>
      <c r="J1136" s="96">
        <f t="shared" si="72"/>
        <v>0</v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>
        <f t="shared" si="71"/>
        <v>0</v>
      </c>
      <c r="J1137" s="96">
        <f t="shared" si="72"/>
        <v>0</v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>
        <f t="shared" si="71"/>
        <v>0</v>
      </c>
      <c r="J1138" s="96">
        <f t="shared" si="72"/>
        <v>0</v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>
        <f t="shared" si="71"/>
        <v>0</v>
      </c>
      <c r="J1139" s="96">
        <f t="shared" si="72"/>
        <v>0</v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>
        <f t="shared" si="71"/>
        <v>0</v>
      </c>
      <c r="J1140" s="96">
        <f t="shared" si="72"/>
        <v>0</v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>
        <f t="shared" si="71"/>
        <v>0</v>
      </c>
      <c r="J1141" s="96">
        <f t="shared" si="72"/>
        <v>0</v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>
        <f t="shared" si="71"/>
        <v>0</v>
      </c>
      <c r="J1142" s="96">
        <f t="shared" si="72"/>
        <v>0</v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>
        <f t="shared" si="71"/>
        <v>0</v>
      </c>
      <c r="J1143" s="96">
        <f t="shared" si="72"/>
        <v>0</v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>
        <f t="shared" si="71"/>
        <v>0</v>
      </c>
      <c r="J1144" s="96">
        <f t="shared" si="72"/>
        <v>0</v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>
        <f t="shared" si="71"/>
        <v>0</v>
      </c>
      <c r="J1145" s="96">
        <f t="shared" si="72"/>
        <v>0</v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>
        <f t="shared" si="71"/>
        <v>0</v>
      </c>
      <c r="J1146" s="96">
        <f t="shared" si="72"/>
        <v>0</v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>
        <f t="shared" si="71"/>
        <v>0</v>
      </c>
      <c r="J1147" s="96">
        <f t="shared" si="72"/>
        <v>0</v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>
        <f t="shared" si="71"/>
        <v>0</v>
      </c>
      <c r="J1148" s="96">
        <f t="shared" si="72"/>
        <v>0</v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>
        <f t="shared" si="71"/>
        <v>0</v>
      </c>
      <c r="J1149" s="96">
        <f t="shared" si="72"/>
        <v>0</v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>
        <f t="shared" si="71"/>
        <v>0</v>
      </c>
      <c r="J1150" s="96">
        <f t="shared" si="72"/>
        <v>0</v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>
        <f t="shared" si="71"/>
        <v>0</v>
      </c>
      <c r="J1151" s="96">
        <f t="shared" si="72"/>
        <v>0</v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>
        <f t="shared" si="71"/>
        <v>0</v>
      </c>
      <c r="J1152" s="96">
        <f t="shared" si="72"/>
        <v>0</v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>
        <f t="shared" si="71"/>
        <v>0</v>
      </c>
      <c r="J1153" s="96">
        <f t="shared" si="72"/>
        <v>0</v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>
        <f t="shared" ref="I1154:I1217" si="75">IF(G1154="Nao",IF(OR(F1154="",L1154=""),"",F1154),0)</f>
        <v>0</v>
      </c>
      <c r="J1154" s="96">
        <f t="shared" ref="J1154:J1217" si="76">IF(G1154="Nao",IF(OR(F1154="",D1154="",L1154=""),"",IF(L1154="Sim",ROUND(F1154-D1154,2),0)),0)</f>
        <v>0</v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>
        <f t="shared" si="75"/>
        <v>0</v>
      </c>
      <c r="J1155" s="96">
        <f t="shared" si="76"/>
        <v>0</v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>
        <f t="shared" si="75"/>
        <v>0</v>
      </c>
      <c r="J1156" s="96">
        <f t="shared" si="76"/>
        <v>0</v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>
        <f t="shared" si="75"/>
        <v>0</v>
      </c>
      <c r="J1157" s="96">
        <f t="shared" si="76"/>
        <v>0</v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>
        <f t="shared" si="75"/>
        <v>0</v>
      </c>
      <c r="J1158" s="96">
        <f t="shared" si="76"/>
        <v>0</v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>
        <f t="shared" si="75"/>
        <v>0</v>
      </c>
      <c r="J1159" s="96">
        <f t="shared" si="76"/>
        <v>0</v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>
        <f t="shared" si="75"/>
        <v>0</v>
      </c>
      <c r="J1160" s="96">
        <f t="shared" si="76"/>
        <v>0</v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>
        <f t="shared" si="75"/>
        <v>0</v>
      </c>
      <c r="J1161" s="96">
        <f t="shared" si="76"/>
        <v>0</v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>
        <f t="shared" si="75"/>
        <v>0</v>
      </c>
      <c r="J1162" s="96">
        <f t="shared" si="76"/>
        <v>0</v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>
        <f t="shared" si="75"/>
        <v>0</v>
      </c>
      <c r="J1163" s="96">
        <f t="shared" si="76"/>
        <v>0</v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>
        <f t="shared" si="75"/>
        <v>0</v>
      </c>
      <c r="J1164" s="96">
        <f t="shared" si="76"/>
        <v>0</v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>
        <f t="shared" si="75"/>
        <v>0</v>
      </c>
      <c r="J1165" s="96">
        <f t="shared" si="76"/>
        <v>0</v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>
        <f t="shared" si="75"/>
        <v>0</v>
      </c>
      <c r="J1166" s="96">
        <f t="shared" si="76"/>
        <v>0</v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>
        <f t="shared" si="75"/>
        <v>0</v>
      </c>
      <c r="J1167" s="96">
        <f t="shared" si="76"/>
        <v>0</v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>
        <f t="shared" si="75"/>
        <v>0</v>
      </c>
      <c r="J1168" s="96">
        <f t="shared" si="76"/>
        <v>0</v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>
        <f t="shared" si="75"/>
        <v>0</v>
      </c>
      <c r="J1169" s="96">
        <f t="shared" si="76"/>
        <v>0</v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>
        <f t="shared" si="75"/>
        <v>0</v>
      </c>
      <c r="J1170" s="96">
        <f t="shared" si="76"/>
        <v>0</v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>
        <f t="shared" si="75"/>
        <v>0</v>
      </c>
      <c r="J1171" s="96">
        <f t="shared" si="76"/>
        <v>0</v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>
        <f t="shared" si="75"/>
        <v>0</v>
      </c>
      <c r="J1172" s="96">
        <f t="shared" si="76"/>
        <v>0</v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>
        <f t="shared" si="75"/>
        <v>0</v>
      </c>
      <c r="J1173" s="96">
        <f t="shared" si="76"/>
        <v>0</v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>
        <f t="shared" si="75"/>
        <v>0</v>
      </c>
      <c r="J1174" s="96">
        <f t="shared" si="76"/>
        <v>0</v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>
        <f t="shared" si="75"/>
        <v>0</v>
      </c>
      <c r="J1175" s="96">
        <f t="shared" si="76"/>
        <v>0</v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>
        <f t="shared" si="75"/>
        <v>0</v>
      </c>
      <c r="J1176" s="96">
        <f t="shared" si="76"/>
        <v>0</v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>
        <f t="shared" si="75"/>
        <v>0</v>
      </c>
      <c r="J1177" s="96">
        <f t="shared" si="76"/>
        <v>0</v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>
        <f t="shared" si="75"/>
        <v>0</v>
      </c>
      <c r="J1178" s="96">
        <f t="shared" si="76"/>
        <v>0</v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>
        <f t="shared" si="75"/>
        <v>0</v>
      </c>
      <c r="J1179" s="96">
        <f t="shared" si="76"/>
        <v>0</v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>
        <f t="shared" si="75"/>
        <v>0</v>
      </c>
      <c r="J1180" s="96">
        <f t="shared" si="76"/>
        <v>0</v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>
        <f t="shared" si="75"/>
        <v>0</v>
      </c>
      <c r="J1181" s="96">
        <f t="shared" si="76"/>
        <v>0</v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>
        <f t="shared" si="75"/>
        <v>0</v>
      </c>
      <c r="J1182" s="96">
        <f t="shared" si="76"/>
        <v>0</v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>
        <f t="shared" si="75"/>
        <v>0</v>
      </c>
      <c r="J1183" s="96">
        <f t="shared" si="76"/>
        <v>0</v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>
        <f t="shared" si="75"/>
        <v>0</v>
      </c>
      <c r="J1184" s="96">
        <f t="shared" si="76"/>
        <v>0</v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>
        <f t="shared" si="75"/>
        <v>0</v>
      </c>
      <c r="J1185" s="96">
        <f t="shared" si="76"/>
        <v>0</v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>
        <f t="shared" si="75"/>
        <v>0</v>
      </c>
      <c r="J1186" s="96">
        <f t="shared" si="76"/>
        <v>0</v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>
        <f t="shared" si="75"/>
        <v>0</v>
      </c>
      <c r="J1187" s="96">
        <f t="shared" si="76"/>
        <v>0</v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>
        <f t="shared" si="75"/>
        <v>0</v>
      </c>
      <c r="J1188" s="96">
        <f t="shared" si="76"/>
        <v>0</v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>
        <f t="shared" si="75"/>
        <v>0</v>
      </c>
      <c r="J1189" s="96">
        <f t="shared" si="76"/>
        <v>0</v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>
        <f t="shared" si="75"/>
        <v>0</v>
      </c>
      <c r="J1190" s="96">
        <f t="shared" si="76"/>
        <v>0</v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>
        <f t="shared" si="75"/>
        <v>0</v>
      </c>
      <c r="J1191" s="96">
        <f t="shared" si="76"/>
        <v>0</v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>
        <f t="shared" si="75"/>
        <v>0</v>
      </c>
      <c r="J1192" s="96">
        <f t="shared" si="76"/>
        <v>0</v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>
        <f t="shared" si="75"/>
        <v>0</v>
      </c>
      <c r="J1193" s="96">
        <f t="shared" si="76"/>
        <v>0</v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>
        <f t="shared" si="75"/>
        <v>0</v>
      </c>
      <c r="J1194" s="96">
        <f t="shared" si="76"/>
        <v>0</v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>
        <f t="shared" si="75"/>
        <v>0</v>
      </c>
      <c r="J1195" s="96">
        <f t="shared" si="76"/>
        <v>0</v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>
        <f t="shared" si="75"/>
        <v>0</v>
      </c>
      <c r="J1196" s="96">
        <f t="shared" si="76"/>
        <v>0</v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>
        <f t="shared" si="75"/>
        <v>0</v>
      </c>
      <c r="J1197" s="96">
        <f t="shared" si="76"/>
        <v>0</v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>
        <f t="shared" si="75"/>
        <v>0</v>
      </c>
      <c r="J1198" s="96">
        <f t="shared" si="76"/>
        <v>0</v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>
        <f t="shared" si="75"/>
        <v>0</v>
      </c>
      <c r="J1199" s="96">
        <f t="shared" si="76"/>
        <v>0</v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>
        <f t="shared" si="75"/>
        <v>0</v>
      </c>
      <c r="J1200" s="96">
        <f t="shared" si="76"/>
        <v>0</v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>
        <f t="shared" si="75"/>
        <v>0</v>
      </c>
      <c r="J1201" s="96">
        <f t="shared" si="76"/>
        <v>0</v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>
        <f t="shared" si="75"/>
        <v>0</v>
      </c>
      <c r="J1202" s="96">
        <f t="shared" si="76"/>
        <v>0</v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>
        <f t="shared" si="75"/>
        <v>0</v>
      </c>
      <c r="J1203" s="96">
        <f t="shared" si="76"/>
        <v>0</v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>
        <f t="shared" si="75"/>
        <v>0</v>
      </c>
      <c r="J1204" s="96">
        <f t="shared" si="76"/>
        <v>0</v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>
        <f t="shared" si="75"/>
        <v>0</v>
      </c>
      <c r="J1205" s="96">
        <f t="shared" si="76"/>
        <v>0</v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>
        <f t="shared" si="75"/>
        <v>0</v>
      </c>
      <c r="J1206" s="96">
        <f t="shared" si="76"/>
        <v>0</v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>
        <f t="shared" si="75"/>
        <v>0</v>
      </c>
      <c r="J1207" s="96">
        <f t="shared" si="76"/>
        <v>0</v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>
        <f t="shared" si="75"/>
        <v>0</v>
      </c>
      <c r="J1208" s="96">
        <f t="shared" si="76"/>
        <v>0</v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>
        <f t="shared" si="75"/>
        <v>0</v>
      </c>
      <c r="J1209" s="96">
        <f t="shared" si="76"/>
        <v>0</v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>
        <f t="shared" si="75"/>
        <v>0</v>
      </c>
      <c r="J1210" s="96">
        <f t="shared" si="76"/>
        <v>0</v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>
        <f t="shared" si="75"/>
        <v>0</v>
      </c>
      <c r="J1211" s="96">
        <f t="shared" si="76"/>
        <v>0</v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>
        <f t="shared" si="75"/>
        <v>0</v>
      </c>
      <c r="J1212" s="96">
        <f t="shared" si="76"/>
        <v>0</v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>
        <f t="shared" si="75"/>
        <v>0</v>
      </c>
      <c r="J1213" s="96">
        <f t="shared" si="76"/>
        <v>0</v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>
        <f t="shared" si="75"/>
        <v>0</v>
      </c>
      <c r="J1214" s="96">
        <f t="shared" si="76"/>
        <v>0</v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>
        <f t="shared" si="75"/>
        <v>0</v>
      </c>
      <c r="J1215" s="96">
        <f t="shared" si="76"/>
        <v>0</v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>
        <f t="shared" si="75"/>
        <v>0</v>
      </c>
      <c r="J1216" s="96">
        <f t="shared" si="76"/>
        <v>0</v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>
        <f t="shared" si="75"/>
        <v>0</v>
      </c>
      <c r="J1217" s="96">
        <f t="shared" si="76"/>
        <v>0</v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>
        <f t="shared" ref="I1218:I1281" si="79">IF(G1218="Nao",IF(OR(F1218="",L1218=""),"",F1218),0)</f>
        <v>0</v>
      </c>
      <c r="J1218" s="96">
        <f t="shared" ref="J1218:J1281" si="80">IF(G1218="Nao",IF(OR(F1218="",D1218="",L1218=""),"",IF(L1218="Sim",ROUND(F1218-D1218,2),0)),0)</f>
        <v>0</v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>
        <f t="shared" si="79"/>
        <v>0</v>
      </c>
      <c r="J1219" s="96">
        <f t="shared" si="80"/>
        <v>0</v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>
        <f t="shared" si="79"/>
        <v>0</v>
      </c>
      <c r="J1220" s="96">
        <f t="shared" si="80"/>
        <v>0</v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>
        <f t="shared" si="79"/>
        <v>0</v>
      </c>
      <c r="J1221" s="96">
        <f t="shared" si="80"/>
        <v>0</v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>
        <f t="shared" si="79"/>
        <v>0</v>
      </c>
      <c r="J1222" s="96">
        <f t="shared" si="80"/>
        <v>0</v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>
        <f t="shared" si="79"/>
        <v>0</v>
      </c>
      <c r="J1223" s="96">
        <f t="shared" si="80"/>
        <v>0</v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>
        <f t="shared" si="79"/>
        <v>0</v>
      </c>
      <c r="J1224" s="96">
        <f t="shared" si="80"/>
        <v>0</v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>
        <f t="shared" si="79"/>
        <v>0</v>
      </c>
      <c r="J1225" s="96">
        <f t="shared" si="80"/>
        <v>0</v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>
        <f t="shared" si="79"/>
        <v>0</v>
      </c>
      <c r="J1226" s="96">
        <f t="shared" si="80"/>
        <v>0</v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>
        <f t="shared" si="79"/>
        <v>0</v>
      </c>
      <c r="J1227" s="96">
        <f t="shared" si="80"/>
        <v>0</v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>
        <f t="shared" si="79"/>
        <v>0</v>
      </c>
      <c r="J1228" s="96">
        <f t="shared" si="80"/>
        <v>0</v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>
        <f t="shared" si="79"/>
        <v>0</v>
      </c>
      <c r="J1229" s="96">
        <f t="shared" si="80"/>
        <v>0</v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>
        <f t="shared" si="79"/>
        <v>0</v>
      </c>
      <c r="J1230" s="96">
        <f t="shared" si="80"/>
        <v>0</v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>
        <f t="shared" si="79"/>
        <v>0</v>
      </c>
      <c r="J1231" s="96">
        <f t="shared" si="80"/>
        <v>0</v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>
        <f t="shared" si="79"/>
        <v>0</v>
      </c>
      <c r="J1232" s="96">
        <f t="shared" si="80"/>
        <v>0</v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>
        <f t="shared" si="79"/>
        <v>0</v>
      </c>
      <c r="J1233" s="96">
        <f t="shared" si="80"/>
        <v>0</v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>
        <f t="shared" si="79"/>
        <v>0</v>
      </c>
      <c r="J1234" s="96">
        <f t="shared" si="80"/>
        <v>0</v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>
        <f t="shared" si="79"/>
        <v>0</v>
      </c>
      <c r="J1235" s="96">
        <f t="shared" si="80"/>
        <v>0</v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>
        <f t="shared" si="79"/>
        <v>0</v>
      </c>
      <c r="J1236" s="96">
        <f t="shared" si="80"/>
        <v>0</v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>
        <f t="shared" si="79"/>
        <v>0</v>
      </c>
      <c r="J1237" s="96">
        <f t="shared" si="80"/>
        <v>0</v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>
        <f t="shared" si="79"/>
        <v>0</v>
      </c>
      <c r="J1238" s="96">
        <f t="shared" si="80"/>
        <v>0</v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>
        <f t="shared" si="79"/>
        <v>0</v>
      </c>
      <c r="J1239" s="96">
        <f t="shared" si="80"/>
        <v>0</v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>
        <f t="shared" si="79"/>
        <v>0</v>
      </c>
      <c r="J1240" s="96">
        <f t="shared" si="80"/>
        <v>0</v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>
        <f t="shared" si="79"/>
        <v>0</v>
      </c>
      <c r="J1241" s="96">
        <f t="shared" si="80"/>
        <v>0</v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>
        <f t="shared" si="79"/>
        <v>0</v>
      </c>
      <c r="J1242" s="96">
        <f t="shared" si="80"/>
        <v>0</v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>
        <f t="shared" si="79"/>
        <v>0</v>
      </c>
      <c r="J1243" s="96">
        <f t="shared" si="80"/>
        <v>0</v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>
        <f t="shared" si="79"/>
        <v>0</v>
      </c>
      <c r="J1244" s="96">
        <f t="shared" si="80"/>
        <v>0</v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>
        <f t="shared" si="79"/>
        <v>0</v>
      </c>
      <c r="J1245" s="96">
        <f t="shared" si="80"/>
        <v>0</v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>
        <f t="shared" si="79"/>
        <v>0</v>
      </c>
      <c r="J1246" s="96">
        <f t="shared" si="80"/>
        <v>0</v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>
        <f t="shared" si="79"/>
        <v>0</v>
      </c>
      <c r="J1247" s="96">
        <f t="shared" si="80"/>
        <v>0</v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>
        <f t="shared" si="79"/>
        <v>0</v>
      </c>
      <c r="J1248" s="96">
        <f t="shared" si="80"/>
        <v>0</v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>
        <f t="shared" si="79"/>
        <v>0</v>
      </c>
      <c r="J1249" s="96">
        <f t="shared" si="80"/>
        <v>0</v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>
        <f t="shared" si="79"/>
        <v>0</v>
      </c>
      <c r="J1250" s="96">
        <f t="shared" si="80"/>
        <v>0</v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>
        <f t="shared" si="79"/>
        <v>0</v>
      </c>
      <c r="J1251" s="96">
        <f t="shared" si="80"/>
        <v>0</v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>
        <f t="shared" si="79"/>
        <v>0</v>
      </c>
      <c r="J1252" s="96">
        <f t="shared" si="80"/>
        <v>0</v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>
        <f t="shared" si="79"/>
        <v>0</v>
      </c>
      <c r="J1253" s="96">
        <f t="shared" si="80"/>
        <v>0</v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>
        <f t="shared" si="79"/>
        <v>0</v>
      </c>
      <c r="J1254" s="96">
        <f t="shared" si="80"/>
        <v>0</v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>
        <f t="shared" si="79"/>
        <v>0</v>
      </c>
      <c r="J1255" s="96">
        <f t="shared" si="80"/>
        <v>0</v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>
        <f t="shared" si="79"/>
        <v>0</v>
      </c>
      <c r="J1256" s="96">
        <f t="shared" si="80"/>
        <v>0</v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>
        <f t="shared" si="79"/>
        <v>0</v>
      </c>
      <c r="J1257" s="96">
        <f t="shared" si="80"/>
        <v>0</v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>
        <f t="shared" si="79"/>
        <v>0</v>
      </c>
      <c r="J1258" s="96">
        <f t="shared" si="80"/>
        <v>0</v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>
        <f t="shared" si="79"/>
        <v>0</v>
      </c>
      <c r="J1259" s="96">
        <f t="shared" si="80"/>
        <v>0</v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>
        <f t="shared" si="79"/>
        <v>0</v>
      </c>
      <c r="J1260" s="96">
        <f t="shared" si="80"/>
        <v>0</v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>
        <f t="shared" si="79"/>
        <v>0</v>
      </c>
      <c r="J1261" s="96">
        <f t="shared" si="80"/>
        <v>0</v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>
        <f t="shared" si="79"/>
        <v>0</v>
      </c>
      <c r="J1262" s="96">
        <f t="shared" si="80"/>
        <v>0</v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>
        <f t="shared" si="79"/>
        <v>0</v>
      </c>
      <c r="J1263" s="96">
        <f t="shared" si="80"/>
        <v>0</v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>
        <f t="shared" si="79"/>
        <v>0</v>
      </c>
      <c r="J1264" s="96">
        <f t="shared" si="80"/>
        <v>0</v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>
        <f t="shared" si="79"/>
        <v>0</v>
      </c>
      <c r="J1265" s="96">
        <f t="shared" si="80"/>
        <v>0</v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>
        <f t="shared" si="79"/>
        <v>0</v>
      </c>
      <c r="J1266" s="96">
        <f t="shared" si="80"/>
        <v>0</v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>
        <f t="shared" si="79"/>
        <v>0</v>
      </c>
      <c r="J1267" s="96">
        <f t="shared" si="80"/>
        <v>0</v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>
        <f t="shared" si="79"/>
        <v>0</v>
      </c>
      <c r="J1268" s="96">
        <f t="shared" si="80"/>
        <v>0</v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>
        <f t="shared" si="79"/>
        <v>0</v>
      </c>
      <c r="J1269" s="96">
        <f t="shared" si="80"/>
        <v>0</v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>
        <f t="shared" si="79"/>
        <v>0</v>
      </c>
      <c r="J1270" s="96">
        <f t="shared" si="80"/>
        <v>0</v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>
        <f t="shared" si="79"/>
        <v>0</v>
      </c>
      <c r="J1271" s="96">
        <f t="shared" si="80"/>
        <v>0</v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>
        <f t="shared" si="79"/>
        <v>0</v>
      </c>
      <c r="J1272" s="96">
        <f t="shared" si="80"/>
        <v>0</v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>
        <f t="shared" si="79"/>
        <v>0</v>
      </c>
      <c r="J1273" s="96">
        <f t="shared" si="80"/>
        <v>0</v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>
        <f t="shared" si="79"/>
        <v>0</v>
      </c>
      <c r="J1274" s="96">
        <f t="shared" si="80"/>
        <v>0</v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>
        <f t="shared" si="79"/>
        <v>0</v>
      </c>
      <c r="J1275" s="96">
        <f t="shared" si="80"/>
        <v>0</v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>
        <f t="shared" si="79"/>
        <v>0</v>
      </c>
      <c r="J1276" s="96">
        <f t="shared" si="80"/>
        <v>0</v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>
        <f t="shared" si="79"/>
        <v>0</v>
      </c>
      <c r="J1277" s="96">
        <f t="shared" si="80"/>
        <v>0</v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>
        <f t="shared" si="79"/>
        <v>0</v>
      </c>
      <c r="J1278" s="96">
        <f t="shared" si="80"/>
        <v>0</v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>
        <f t="shared" si="79"/>
        <v>0</v>
      </c>
      <c r="J1279" s="96">
        <f t="shared" si="80"/>
        <v>0</v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>
        <f t="shared" si="79"/>
        <v>0</v>
      </c>
      <c r="J1280" s="96">
        <f t="shared" si="80"/>
        <v>0</v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>
        <f t="shared" si="79"/>
        <v>0</v>
      </c>
      <c r="J1281" s="96">
        <f t="shared" si="80"/>
        <v>0</v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>
        <f t="shared" ref="I1282:I1345" si="83">IF(G1282="Nao",IF(OR(F1282="",L1282=""),"",F1282),0)</f>
        <v>0</v>
      </c>
      <c r="J1282" s="96">
        <f t="shared" ref="J1282:J1345" si="84">IF(G1282="Nao",IF(OR(F1282="",D1282="",L1282=""),"",IF(L1282="Sim",ROUND(F1282-D1282,2),0)),0)</f>
        <v>0</v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>
        <f t="shared" si="83"/>
        <v>0</v>
      </c>
      <c r="J1283" s="96">
        <f t="shared" si="84"/>
        <v>0</v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>
        <f t="shared" si="83"/>
        <v>0</v>
      </c>
      <c r="J1284" s="96">
        <f t="shared" si="84"/>
        <v>0</v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>
        <f t="shared" si="83"/>
        <v>0</v>
      </c>
      <c r="J1285" s="96">
        <f t="shared" si="84"/>
        <v>0</v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>
        <f t="shared" si="83"/>
        <v>0</v>
      </c>
      <c r="J1286" s="96">
        <f t="shared" si="84"/>
        <v>0</v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>
        <f t="shared" si="83"/>
        <v>0</v>
      </c>
      <c r="J1287" s="96">
        <f t="shared" si="84"/>
        <v>0</v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>
        <f t="shared" si="83"/>
        <v>0</v>
      </c>
      <c r="J1288" s="96">
        <f t="shared" si="84"/>
        <v>0</v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>
        <f t="shared" si="83"/>
        <v>0</v>
      </c>
      <c r="J1289" s="96">
        <f t="shared" si="84"/>
        <v>0</v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>
        <f t="shared" si="83"/>
        <v>0</v>
      </c>
      <c r="J1290" s="96">
        <f t="shared" si="84"/>
        <v>0</v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>
        <f t="shared" si="83"/>
        <v>0</v>
      </c>
      <c r="J1291" s="96">
        <f t="shared" si="84"/>
        <v>0</v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>
        <f t="shared" si="83"/>
        <v>0</v>
      </c>
      <c r="J1292" s="96">
        <f t="shared" si="84"/>
        <v>0</v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>
        <f t="shared" si="83"/>
        <v>0</v>
      </c>
      <c r="J1293" s="96">
        <f t="shared" si="84"/>
        <v>0</v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>
        <f t="shared" si="83"/>
        <v>0</v>
      </c>
      <c r="J1294" s="96">
        <f t="shared" si="84"/>
        <v>0</v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>
        <f t="shared" si="83"/>
        <v>0</v>
      </c>
      <c r="J1295" s="96">
        <f t="shared" si="84"/>
        <v>0</v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>
        <f t="shared" si="83"/>
        <v>0</v>
      </c>
      <c r="J1296" s="96">
        <f t="shared" si="84"/>
        <v>0</v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>
        <f t="shared" si="83"/>
        <v>0</v>
      </c>
      <c r="J1297" s="96">
        <f t="shared" si="84"/>
        <v>0</v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>
        <f t="shared" si="83"/>
        <v>0</v>
      </c>
      <c r="J1298" s="96">
        <f t="shared" si="84"/>
        <v>0</v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>
        <f t="shared" si="83"/>
        <v>0</v>
      </c>
      <c r="J1299" s="96">
        <f t="shared" si="84"/>
        <v>0</v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>
        <f t="shared" si="83"/>
        <v>0</v>
      </c>
      <c r="J1300" s="96">
        <f t="shared" si="84"/>
        <v>0</v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>
        <f t="shared" si="83"/>
        <v>0</v>
      </c>
      <c r="J1301" s="96">
        <f t="shared" si="84"/>
        <v>0</v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>
        <f t="shared" si="83"/>
        <v>0</v>
      </c>
      <c r="J1302" s="96">
        <f t="shared" si="84"/>
        <v>0</v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>
        <f t="shared" si="83"/>
        <v>0</v>
      </c>
      <c r="J1303" s="96">
        <f t="shared" si="84"/>
        <v>0</v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>
        <f t="shared" si="83"/>
        <v>0</v>
      </c>
      <c r="J1304" s="96">
        <f t="shared" si="84"/>
        <v>0</v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>
        <f t="shared" si="83"/>
        <v>0</v>
      </c>
      <c r="J1305" s="96">
        <f t="shared" si="84"/>
        <v>0</v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>
        <f t="shared" si="83"/>
        <v>0</v>
      </c>
      <c r="J1306" s="96">
        <f t="shared" si="84"/>
        <v>0</v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>
        <f t="shared" si="83"/>
        <v>0</v>
      </c>
      <c r="J1307" s="96">
        <f t="shared" si="84"/>
        <v>0</v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>
        <f t="shared" si="83"/>
        <v>0</v>
      </c>
      <c r="J1308" s="96">
        <f t="shared" si="84"/>
        <v>0</v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>
        <f t="shared" si="83"/>
        <v>0</v>
      </c>
      <c r="J1309" s="96">
        <f t="shared" si="84"/>
        <v>0</v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>
        <f t="shared" si="83"/>
        <v>0</v>
      </c>
      <c r="J1310" s="96">
        <f t="shared" si="84"/>
        <v>0</v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>
        <f t="shared" si="83"/>
        <v>0</v>
      </c>
      <c r="J1311" s="96">
        <f t="shared" si="84"/>
        <v>0</v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>
        <f t="shared" si="83"/>
        <v>0</v>
      </c>
      <c r="J1312" s="96">
        <f t="shared" si="84"/>
        <v>0</v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>
        <f t="shared" si="83"/>
        <v>0</v>
      </c>
      <c r="J1313" s="96">
        <f t="shared" si="84"/>
        <v>0</v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>
        <f t="shared" si="83"/>
        <v>0</v>
      </c>
      <c r="J1314" s="96">
        <f t="shared" si="84"/>
        <v>0</v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>
        <f t="shared" si="83"/>
        <v>0</v>
      </c>
      <c r="J1315" s="96">
        <f t="shared" si="84"/>
        <v>0</v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>
        <f t="shared" si="83"/>
        <v>0</v>
      </c>
      <c r="J1316" s="96">
        <f t="shared" si="84"/>
        <v>0</v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>
        <f t="shared" si="83"/>
        <v>0</v>
      </c>
      <c r="J1317" s="96">
        <f t="shared" si="84"/>
        <v>0</v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>
        <f t="shared" si="83"/>
        <v>0</v>
      </c>
      <c r="J1318" s="96">
        <f t="shared" si="84"/>
        <v>0</v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>
        <f t="shared" si="83"/>
        <v>0</v>
      </c>
      <c r="J1319" s="96">
        <f t="shared" si="84"/>
        <v>0</v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>
        <f t="shared" si="83"/>
        <v>0</v>
      </c>
      <c r="J1320" s="96">
        <f t="shared" si="84"/>
        <v>0</v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>
        <f t="shared" si="83"/>
        <v>0</v>
      </c>
      <c r="J1321" s="96">
        <f t="shared" si="84"/>
        <v>0</v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>
        <f t="shared" si="83"/>
        <v>0</v>
      </c>
      <c r="J1322" s="96">
        <f t="shared" si="84"/>
        <v>0</v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>
        <f t="shared" si="83"/>
        <v>0</v>
      </c>
      <c r="J1323" s="96">
        <f t="shared" si="84"/>
        <v>0</v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>
        <f t="shared" si="83"/>
        <v>0</v>
      </c>
      <c r="J1324" s="96">
        <f t="shared" si="84"/>
        <v>0</v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>
        <f t="shared" si="83"/>
        <v>0</v>
      </c>
      <c r="J1325" s="96">
        <f t="shared" si="84"/>
        <v>0</v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>
        <f t="shared" si="83"/>
        <v>0</v>
      </c>
      <c r="J1326" s="96">
        <f t="shared" si="84"/>
        <v>0</v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>
        <f t="shared" si="83"/>
        <v>0</v>
      </c>
      <c r="J1327" s="96">
        <f t="shared" si="84"/>
        <v>0</v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>
        <f t="shared" si="83"/>
        <v>0</v>
      </c>
      <c r="J1328" s="96">
        <f t="shared" si="84"/>
        <v>0</v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>
        <f t="shared" si="83"/>
        <v>0</v>
      </c>
      <c r="J1329" s="96">
        <f t="shared" si="84"/>
        <v>0</v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>
        <f t="shared" si="83"/>
        <v>0</v>
      </c>
      <c r="J1330" s="96">
        <f t="shared" si="84"/>
        <v>0</v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>
        <f t="shared" si="83"/>
        <v>0</v>
      </c>
      <c r="J1331" s="96">
        <f t="shared" si="84"/>
        <v>0</v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>
        <f t="shared" si="83"/>
        <v>0</v>
      </c>
      <c r="J1332" s="96">
        <f t="shared" si="84"/>
        <v>0</v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>
        <f t="shared" si="83"/>
        <v>0</v>
      </c>
      <c r="J1333" s="96">
        <f t="shared" si="84"/>
        <v>0</v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>
        <f t="shared" si="83"/>
        <v>0</v>
      </c>
      <c r="J1334" s="96">
        <f t="shared" si="84"/>
        <v>0</v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>
        <f t="shared" si="83"/>
        <v>0</v>
      </c>
      <c r="J1335" s="96">
        <f t="shared" si="84"/>
        <v>0</v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>
        <f t="shared" si="83"/>
        <v>0</v>
      </c>
      <c r="J1336" s="96">
        <f t="shared" si="84"/>
        <v>0</v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>
        <f t="shared" si="83"/>
        <v>0</v>
      </c>
      <c r="J1337" s="96">
        <f t="shared" si="84"/>
        <v>0</v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>
        <f t="shared" si="83"/>
        <v>0</v>
      </c>
      <c r="J1338" s="96">
        <f t="shared" si="84"/>
        <v>0</v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>
        <f t="shared" si="83"/>
        <v>0</v>
      </c>
      <c r="J1339" s="96">
        <f t="shared" si="84"/>
        <v>0</v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>
        <f t="shared" si="83"/>
        <v>0</v>
      </c>
      <c r="J1340" s="96">
        <f t="shared" si="84"/>
        <v>0</v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>
        <f t="shared" si="83"/>
        <v>0</v>
      </c>
      <c r="J1341" s="96">
        <f t="shared" si="84"/>
        <v>0</v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>
        <f t="shared" si="83"/>
        <v>0</v>
      </c>
      <c r="J1342" s="96">
        <f t="shared" si="84"/>
        <v>0</v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>
        <f t="shared" si="83"/>
        <v>0</v>
      </c>
      <c r="J1343" s="96">
        <f t="shared" si="84"/>
        <v>0</v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>
        <f t="shared" si="83"/>
        <v>0</v>
      </c>
      <c r="J1344" s="96">
        <f t="shared" si="84"/>
        <v>0</v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>
        <f t="shared" si="83"/>
        <v>0</v>
      </c>
      <c r="J1345" s="96">
        <f t="shared" si="84"/>
        <v>0</v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>
        <f t="shared" ref="I1346:I1409" si="87">IF(G1346="Nao",IF(OR(F1346="",L1346=""),"",F1346),0)</f>
        <v>0</v>
      </c>
      <c r="J1346" s="96">
        <f t="shared" ref="J1346:J1409" si="88">IF(G1346="Nao",IF(OR(F1346="",D1346="",L1346=""),"",IF(L1346="Sim",ROUND(F1346-D1346,2),0)),0)</f>
        <v>0</v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>
        <f t="shared" si="87"/>
        <v>0</v>
      </c>
      <c r="J1347" s="96">
        <f t="shared" si="88"/>
        <v>0</v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>
        <f t="shared" si="87"/>
        <v>0</v>
      </c>
      <c r="J1348" s="96">
        <f t="shared" si="88"/>
        <v>0</v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>
        <f t="shared" si="87"/>
        <v>0</v>
      </c>
      <c r="J1349" s="96">
        <f t="shared" si="88"/>
        <v>0</v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>
        <f t="shared" si="87"/>
        <v>0</v>
      </c>
      <c r="J1350" s="96">
        <f t="shared" si="88"/>
        <v>0</v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>
        <f t="shared" si="87"/>
        <v>0</v>
      </c>
      <c r="J1351" s="96">
        <f t="shared" si="88"/>
        <v>0</v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>
        <f t="shared" si="87"/>
        <v>0</v>
      </c>
      <c r="J1352" s="96">
        <f t="shared" si="88"/>
        <v>0</v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>
        <f t="shared" si="87"/>
        <v>0</v>
      </c>
      <c r="J1353" s="96">
        <f t="shared" si="88"/>
        <v>0</v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>
        <f t="shared" si="87"/>
        <v>0</v>
      </c>
      <c r="J1354" s="96">
        <f t="shared" si="88"/>
        <v>0</v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>
        <f t="shared" si="87"/>
        <v>0</v>
      </c>
      <c r="J1355" s="96">
        <f t="shared" si="88"/>
        <v>0</v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>
        <f t="shared" si="87"/>
        <v>0</v>
      </c>
      <c r="J1356" s="96">
        <f t="shared" si="88"/>
        <v>0</v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>
        <f t="shared" si="87"/>
        <v>0</v>
      </c>
      <c r="J1357" s="96">
        <f t="shared" si="88"/>
        <v>0</v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>
        <f t="shared" si="87"/>
        <v>0</v>
      </c>
      <c r="J1358" s="96">
        <f t="shared" si="88"/>
        <v>0</v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>
        <f t="shared" si="87"/>
        <v>0</v>
      </c>
      <c r="J1359" s="96">
        <f t="shared" si="88"/>
        <v>0</v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>
        <f t="shared" si="87"/>
        <v>0</v>
      </c>
      <c r="J1360" s="96">
        <f t="shared" si="88"/>
        <v>0</v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>
        <f t="shared" si="87"/>
        <v>0</v>
      </c>
      <c r="J1361" s="96">
        <f t="shared" si="88"/>
        <v>0</v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>
        <f t="shared" si="87"/>
        <v>0</v>
      </c>
      <c r="J1362" s="96">
        <f t="shared" si="88"/>
        <v>0</v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>
        <f t="shared" si="87"/>
        <v>0</v>
      </c>
      <c r="J1363" s="96">
        <f t="shared" si="88"/>
        <v>0</v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>
        <f t="shared" si="87"/>
        <v>0</v>
      </c>
      <c r="J1364" s="96">
        <f t="shared" si="88"/>
        <v>0</v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>
        <f t="shared" si="87"/>
        <v>0</v>
      </c>
      <c r="J1365" s="96">
        <f t="shared" si="88"/>
        <v>0</v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>
        <f t="shared" si="87"/>
        <v>0</v>
      </c>
      <c r="J1366" s="96">
        <f t="shared" si="88"/>
        <v>0</v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>
        <f t="shared" si="87"/>
        <v>0</v>
      </c>
      <c r="J1367" s="96">
        <f t="shared" si="88"/>
        <v>0</v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>
        <f t="shared" si="87"/>
        <v>0</v>
      </c>
      <c r="J1368" s="96">
        <f t="shared" si="88"/>
        <v>0</v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>
        <f t="shared" si="87"/>
        <v>0</v>
      </c>
      <c r="J1369" s="96">
        <f t="shared" si="88"/>
        <v>0</v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>
        <f t="shared" si="87"/>
        <v>0</v>
      </c>
      <c r="J1370" s="96">
        <f t="shared" si="88"/>
        <v>0</v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>
        <f t="shared" si="87"/>
        <v>0</v>
      </c>
      <c r="J1371" s="96">
        <f t="shared" si="88"/>
        <v>0</v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>
        <f t="shared" si="87"/>
        <v>0</v>
      </c>
      <c r="J1372" s="96">
        <f t="shared" si="88"/>
        <v>0</v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>
        <f t="shared" si="87"/>
        <v>0</v>
      </c>
      <c r="J1373" s="96">
        <f t="shared" si="88"/>
        <v>0</v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>
        <f t="shared" si="87"/>
        <v>0</v>
      </c>
      <c r="J1374" s="96">
        <f t="shared" si="88"/>
        <v>0</v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>
        <f t="shared" si="87"/>
        <v>0</v>
      </c>
      <c r="J1375" s="96">
        <f t="shared" si="88"/>
        <v>0</v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>
        <f t="shared" si="87"/>
        <v>0</v>
      </c>
      <c r="J1376" s="96">
        <f t="shared" si="88"/>
        <v>0</v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>
        <f t="shared" si="87"/>
        <v>0</v>
      </c>
      <c r="J1377" s="96">
        <f t="shared" si="88"/>
        <v>0</v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>
        <f t="shared" si="87"/>
        <v>0</v>
      </c>
      <c r="J1378" s="96">
        <f t="shared" si="88"/>
        <v>0</v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>
        <f t="shared" si="87"/>
        <v>0</v>
      </c>
      <c r="J1379" s="96">
        <f t="shared" si="88"/>
        <v>0</v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>
        <f t="shared" si="87"/>
        <v>0</v>
      </c>
      <c r="J1380" s="96">
        <f t="shared" si="88"/>
        <v>0</v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>
        <f t="shared" si="87"/>
        <v>0</v>
      </c>
      <c r="J1381" s="96">
        <f t="shared" si="88"/>
        <v>0</v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>
        <f t="shared" si="87"/>
        <v>0</v>
      </c>
      <c r="J1382" s="96">
        <f t="shared" si="88"/>
        <v>0</v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>
        <f t="shared" si="87"/>
        <v>0</v>
      </c>
      <c r="J1383" s="96">
        <f t="shared" si="88"/>
        <v>0</v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>
        <f t="shared" si="87"/>
        <v>0</v>
      </c>
      <c r="J1384" s="96">
        <f t="shared" si="88"/>
        <v>0</v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>
        <f t="shared" si="87"/>
        <v>0</v>
      </c>
      <c r="J1385" s="96">
        <f t="shared" si="88"/>
        <v>0</v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>
        <f t="shared" si="87"/>
        <v>0</v>
      </c>
      <c r="J1386" s="96">
        <f t="shared" si="88"/>
        <v>0</v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>
        <f t="shared" si="87"/>
        <v>0</v>
      </c>
      <c r="J1387" s="96">
        <f t="shared" si="88"/>
        <v>0</v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>
        <f t="shared" si="87"/>
        <v>0</v>
      </c>
      <c r="J1388" s="96">
        <f t="shared" si="88"/>
        <v>0</v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>
        <f t="shared" si="87"/>
        <v>0</v>
      </c>
      <c r="J1389" s="96">
        <f t="shared" si="88"/>
        <v>0</v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>
        <f t="shared" si="87"/>
        <v>0</v>
      </c>
      <c r="J1390" s="96">
        <f t="shared" si="88"/>
        <v>0</v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>
        <f t="shared" si="87"/>
        <v>0</v>
      </c>
      <c r="J1391" s="96">
        <f t="shared" si="88"/>
        <v>0</v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>
        <f t="shared" si="87"/>
        <v>0</v>
      </c>
      <c r="J1392" s="96">
        <f t="shared" si="88"/>
        <v>0</v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>
        <f t="shared" si="87"/>
        <v>0</v>
      </c>
      <c r="J1393" s="96">
        <f t="shared" si="88"/>
        <v>0</v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>
        <f t="shared" si="87"/>
        <v>0</v>
      </c>
      <c r="J1394" s="96">
        <f t="shared" si="88"/>
        <v>0</v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>
        <f t="shared" si="87"/>
        <v>0</v>
      </c>
      <c r="J1395" s="96">
        <f t="shared" si="88"/>
        <v>0</v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>
        <f t="shared" si="87"/>
        <v>0</v>
      </c>
      <c r="J1396" s="96">
        <f t="shared" si="88"/>
        <v>0</v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>
        <f t="shared" si="87"/>
        <v>0</v>
      </c>
      <c r="J1397" s="96">
        <f t="shared" si="88"/>
        <v>0</v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>
        <f t="shared" si="87"/>
        <v>0</v>
      </c>
      <c r="J1398" s="96">
        <f t="shared" si="88"/>
        <v>0</v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>
        <f t="shared" si="87"/>
        <v>0</v>
      </c>
      <c r="J1399" s="96">
        <f t="shared" si="88"/>
        <v>0</v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>
        <f t="shared" si="87"/>
        <v>0</v>
      </c>
      <c r="J1400" s="96">
        <f t="shared" si="88"/>
        <v>0</v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>
        <f t="shared" si="87"/>
        <v>0</v>
      </c>
      <c r="J1401" s="96">
        <f t="shared" si="88"/>
        <v>0</v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>
        <f t="shared" si="87"/>
        <v>0</v>
      </c>
      <c r="J1402" s="96">
        <f t="shared" si="88"/>
        <v>0</v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>
        <f t="shared" si="87"/>
        <v>0</v>
      </c>
      <c r="J1403" s="96">
        <f t="shared" si="88"/>
        <v>0</v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>
        <f t="shared" si="87"/>
        <v>0</v>
      </c>
      <c r="J1404" s="96">
        <f t="shared" si="88"/>
        <v>0</v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>
        <f t="shared" si="87"/>
        <v>0</v>
      </c>
      <c r="J1405" s="96">
        <f t="shared" si="88"/>
        <v>0</v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>
        <f t="shared" si="87"/>
        <v>0</v>
      </c>
      <c r="J1406" s="96">
        <f t="shared" si="88"/>
        <v>0</v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>
        <f t="shared" si="87"/>
        <v>0</v>
      </c>
      <c r="J1407" s="96">
        <f t="shared" si="88"/>
        <v>0</v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>
        <f t="shared" si="87"/>
        <v>0</v>
      </c>
      <c r="J1408" s="96">
        <f t="shared" si="88"/>
        <v>0</v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>
        <f t="shared" si="87"/>
        <v>0</v>
      </c>
      <c r="J1409" s="96">
        <f t="shared" si="88"/>
        <v>0</v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>
        <f t="shared" ref="I1410:I1473" si="91">IF(G1410="Nao",IF(OR(F1410="",L1410=""),"",F1410),0)</f>
        <v>0</v>
      </c>
      <c r="J1410" s="96">
        <f t="shared" ref="J1410:J1473" si="92">IF(G1410="Nao",IF(OR(F1410="",D1410="",L1410=""),"",IF(L1410="Sim",ROUND(F1410-D1410,2),0)),0)</f>
        <v>0</v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>
        <f t="shared" si="91"/>
        <v>0</v>
      </c>
      <c r="J1411" s="96">
        <f t="shared" si="92"/>
        <v>0</v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>
        <f t="shared" si="91"/>
        <v>0</v>
      </c>
      <c r="J1412" s="96">
        <f t="shared" si="92"/>
        <v>0</v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>
        <f t="shared" si="91"/>
        <v>0</v>
      </c>
      <c r="J1413" s="96">
        <f t="shared" si="92"/>
        <v>0</v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>
        <f t="shared" si="91"/>
        <v>0</v>
      </c>
      <c r="J1414" s="96">
        <f t="shared" si="92"/>
        <v>0</v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>
        <f t="shared" si="91"/>
        <v>0</v>
      </c>
      <c r="J1415" s="96">
        <f t="shared" si="92"/>
        <v>0</v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>
        <f t="shared" si="91"/>
        <v>0</v>
      </c>
      <c r="J1416" s="96">
        <f t="shared" si="92"/>
        <v>0</v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>
        <f t="shared" si="91"/>
        <v>0</v>
      </c>
      <c r="J1417" s="96">
        <f t="shared" si="92"/>
        <v>0</v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>
        <f t="shared" si="91"/>
        <v>0</v>
      </c>
      <c r="J1418" s="96">
        <f t="shared" si="92"/>
        <v>0</v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>
        <f t="shared" si="91"/>
        <v>0</v>
      </c>
      <c r="J1419" s="96">
        <f t="shared" si="92"/>
        <v>0</v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>
        <f t="shared" si="91"/>
        <v>0</v>
      </c>
      <c r="J1420" s="96">
        <f t="shared" si="92"/>
        <v>0</v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>
        <f t="shared" si="91"/>
        <v>0</v>
      </c>
      <c r="J1421" s="96">
        <f t="shared" si="92"/>
        <v>0</v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>
        <f t="shared" si="91"/>
        <v>0</v>
      </c>
      <c r="J1422" s="96">
        <f t="shared" si="92"/>
        <v>0</v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>
        <f t="shared" si="91"/>
        <v>0</v>
      </c>
      <c r="J1423" s="96">
        <f t="shared" si="92"/>
        <v>0</v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>
        <f t="shared" si="91"/>
        <v>0</v>
      </c>
      <c r="J1424" s="96">
        <f t="shared" si="92"/>
        <v>0</v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>
        <f t="shared" si="91"/>
        <v>0</v>
      </c>
      <c r="J1425" s="96">
        <f t="shared" si="92"/>
        <v>0</v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>
        <f t="shared" si="91"/>
        <v>0</v>
      </c>
      <c r="J1426" s="96">
        <f t="shared" si="92"/>
        <v>0</v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>
        <f t="shared" si="91"/>
        <v>0</v>
      </c>
      <c r="J1427" s="96">
        <f t="shared" si="92"/>
        <v>0</v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>
        <f t="shared" si="91"/>
        <v>0</v>
      </c>
      <c r="J1428" s="96">
        <f t="shared" si="92"/>
        <v>0</v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>
        <f t="shared" si="91"/>
        <v>0</v>
      </c>
      <c r="J1429" s="96">
        <f t="shared" si="92"/>
        <v>0</v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>
        <f t="shared" si="91"/>
        <v>0</v>
      </c>
      <c r="J1430" s="96">
        <f t="shared" si="92"/>
        <v>0</v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>
        <f t="shared" si="91"/>
        <v>0</v>
      </c>
      <c r="J1431" s="96">
        <f t="shared" si="92"/>
        <v>0</v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>
        <f t="shared" si="91"/>
        <v>0</v>
      </c>
      <c r="J1432" s="96">
        <f t="shared" si="92"/>
        <v>0</v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>
        <f t="shared" si="91"/>
        <v>0</v>
      </c>
      <c r="J1433" s="96">
        <f t="shared" si="92"/>
        <v>0</v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>
        <f t="shared" si="91"/>
        <v>0</v>
      </c>
      <c r="J1434" s="96">
        <f t="shared" si="92"/>
        <v>0</v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>
        <f t="shared" si="91"/>
        <v>0</v>
      </c>
      <c r="J1435" s="96">
        <f t="shared" si="92"/>
        <v>0</v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>
        <f t="shared" si="91"/>
        <v>0</v>
      </c>
      <c r="J1436" s="96">
        <f t="shared" si="92"/>
        <v>0</v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>
        <f t="shared" si="91"/>
        <v>0</v>
      </c>
      <c r="J1437" s="96">
        <f t="shared" si="92"/>
        <v>0</v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>
        <f t="shared" si="91"/>
        <v>0</v>
      </c>
      <c r="J1438" s="96">
        <f t="shared" si="92"/>
        <v>0</v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>
        <f t="shared" si="91"/>
        <v>0</v>
      </c>
      <c r="J1439" s="96">
        <f t="shared" si="92"/>
        <v>0</v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>
        <f t="shared" si="91"/>
        <v>0</v>
      </c>
      <c r="J1440" s="96">
        <f t="shared" si="92"/>
        <v>0</v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>
        <f t="shared" si="91"/>
        <v>0</v>
      </c>
      <c r="J1441" s="96">
        <f t="shared" si="92"/>
        <v>0</v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>
        <f t="shared" si="91"/>
        <v>0</v>
      </c>
      <c r="J1442" s="96">
        <f t="shared" si="92"/>
        <v>0</v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>
        <f t="shared" si="91"/>
        <v>0</v>
      </c>
      <c r="J1443" s="96">
        <f t="shared" si="92"/>
        <v>0</v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>
        <f t="shared" si="91"/>
        <v>0</v>
      </c>
      <c r="J1444" s="96">
        <f t="shared" si="92"/>
        <v>0</v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>
        <f t="shared" si="91"/>
        <v>0</v>
      </c>
      <c r="J1445" s="96">
        <f t="shared" si="92"/>
        <v>0</v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>
        <f t="shared" si="91"/>
        <v>0</v>
      </c>
      <c r="J1446" s="96">
        <f t="shared" si="92"/>
        <v>0</v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>
        <f t="shared" si="91"/>
        <v>0</v>
      </c>
      <c r="J1447" s="96">
        <f t="shared" si="92"/>
        <v>0</v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>
        <f t="shared" si="91"/>
        <v>0</v>
      </c>
      <c r="J1448" s="96">
        <f t="shared" si="92"/>
        <v>0</v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>
        <f t="shared" si="91"/>
        <v>0</v>
      </c>
      <c r="J1449" s="96">
        <f t="shared" si="92"/>
        <v>0</v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>
        <f t="shared" si="91"/>
        <v>0</v>
      </c>
      <c r="J1450" s="96">
        <f t="shared" si="92"/>
        <v>0</v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>
        <f t="shared" si="91"/>
        <v>0</v>
      </c>
      <c r="J1451" s="96">
        <f t="shared" si="92"/>
        <v>0</v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>
        <f t="shared" si="91"/>
        <v>0</v>
      </c>
      <c r="J1452" s="96">
        <f t="shared" si="92"/>
        <v>0</v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>
        <f t="shared" si="91"/>
        <v>0</v>
      </c>
      <c r="J1453" s="96">
        <f t="shared" si="92"/>
        <v>0</v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>
        <f t="shared" si="91"/>
        <v>0</v>
      </c>
      <c r="J1454" s="96">
        <f t="shared" si="92"/>
        <v>0</v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>
        <f t="shared" si="91"/>
        <v>0</v>
      </c>
      <c r="J1455" s="96">
        <f t="shared" si="92"/>
        <v>0</v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>
        <f t="shared" si="91"/>
        <v>0</v>
      </c>
      <c r="J1456" s="96">
        <f t="shared" si="92"/>
        <v>0</v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>
        <f t="shared" si="91"/>
        <v>0</v>
      </c>
      <c r="J1457" s="96">
        <f t="shared" si="92"/>
        <v>0</v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>
        <f t="shared" si="91"/>
        <v>0</v>
      </c>
      <c r="J1458" s="96">
        <f t="shared" si="92"/>
        <v>0</v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>
        <f t="shared" si="91"/>
        <v>0</v>
      </c>
      <c r="J1459" s="96">
        <f t="shared" si="92"/>
        <v>0</v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>
        <f t="shared" si="91"/>
        <v>0</v>
      </c>
      <c r="J1460" s="96">
        <f t="shared" si="92"/>
        <v>0</v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>
        <f t="shared" si="91"/>
        <v>0</v>
      </c>
      <c r="J1461" s="96">
        <f t="shared" si="92"/>
        <v>0</v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>
        <f t="shared" si="91"/>
        <v>0</v>
      </c>
      <c r="J1462" s="96">
        <f t="shared" si="92"/>
        <v>0</v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>
        <f t="shared" si="91"/>
        <v>0</v>
      </c>
      <c r="J1463" s="96">
        <f t="shared" si="92"/>
        <v>0</v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>
        <f t="shared" si="91"/>
        <v>0</v>
      </c>
      <c r="J1464" s="96">
        <f t="shared" si="92"/>
        <v>0</v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>
        <f t="shared" si="91"/>
        <v>0</v>
      </c>
      <c r="J1465" s="96">
        <f t="shared" si="92"/>
        <v>0</v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>
        <f t="shared" si="91"/>
        <v>0</v>
      </c>
      <c r="J1466" s="96">
        <f t="shared" si="92"/>
        <v>0</v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>
        <f t="shared" si="91"/>
        <v>0</v>
      </c>
      <c r="J1467" s="96">
        <f t="shared" si="92"/>
        <v>0</v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>
        <f t="shared" si="91"/>
        <v>0</v>
      </c>
      <c r="J1468" s="96">
        <f t="shared" si="92"/>
        <v>0</v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>
        <f t="shared" si="91"/>
        <v>0</v>
      </c>
      <c r="J1469" s="96">
        <f t="shared" si="92"/>
        <v>0</v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>
        <f t="shared" si="91"/>
        <v>0</v>
      </c>
      <c r="J1470" s="96">
        <f t="shared" si="92"/>
        <v>0</v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>
        <f t="shared" si="91"/>
        <v>0</v>
      </c>
      <c r="J1471" s="96">
        <f t="shared" si="92"/>
        <v>0</v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>
        <f t="shared" si="91"/>
        <v>0</v>
      </c>
      <c r="J1472" s="96">
        <f t="shared" si="92"/>
        <v>0</v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>
        <f t="shared" si="91"/>
        <v>0</v>
      </c>
      <c r="J1473" s="96">
        <f t="shared" si="92"/>
        <v>0</v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>
        <f t="shared" ref="I1474:I1537" si="95">IF(G1474="Nao",IF(OR(F1474="",L1474=""),"",F1474),0)</f>
        <v>0</v>
      </c>
      <c r="J1474" s="96">
        <f t="shared" ref="J1474:J1537" si="96">IF(G1474="Nao",IF(OR(F1474="",D1474="",L1474=""),"",IF(L1474="Sim",ROUND(F1474-D1474,2),0)),0)</f>
        <v>0</v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>
        <f t="shared" si="95"/>
        <v>0</v>
      </c>
      <c r="J1475" s="96">
        <f t="shared" si="96"/>
        <v>0</v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>
        <f t="shared" si="95"/>
        <v>0</v>
      </c>
      <c r="J1476" s="96">
        <f t="shared" si="96"/>
        <v>0</v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>
        <f t="shared" si="95"/>
        <v>0</v>
      </c>
      <c r="J1477" s="96">
        <f t="shared" si="96"/>
        <v>0</v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>
        <f t="shared" si="95"/>
        <v>0</v>
      </c>
      <c r="J1478" s="96">
        <f t="shared" si="96"/>
        <v>0</v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>
        <f t="shared" si="95"/>
        <v>0</v>
      </c>
      <c r="J1479" s="96">
        <f t="shared" si="96"/>
        <v>0</v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>
        <f t="shared" si="95"/>
        <v>0</v>
      </c>
      <c r="J1480" s="96">
        <f t="shared" si="96"/>
        <v>0</v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>
        <f t="shared" si="95"/>
        <v>0</v>
      </c>
      <c r="J1481" s="96">
        <f t="shared" si="96"/>
        <v>0</v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>
        <f t="shared" si="95"/>
        <v>0</v>
      </c>
      <c r="J1482" s="96">
        <f t="shared" si="96"/>
        <v>0</v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>
        <f t="shared" si="95"/>
        <v>0</v>
      </c>
      <c r="J1483" s="96">
        <f t="shared" si="96"/>
        <v>0</v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>
        <f t="shared" si="95"/>
        <v>0</v>
      </c>
      <c r="J1484" s="96">
        <f t="shared" si="96"/>
        <v>0</v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>
        <f t="shared" si="95"/>
        <v>0</v>
      </c>
      <c r="J1485" s="96">
        <f t="shared" si="96"/>
        <v>0</v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>
        <f t="shared" si="95"/>
        <v>0</v>
      </c>
      <c r="J1486" s="96">
        <f t="shared" si="96"/>
        <v>0</v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>
        <f t="shared" si="95"/>
        <v>0</v>
      </c>
      <c r="J1487" s="96">
        <f t="shared" si="96"/>
        <v>0</v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>
        <f t="shared" si="95"/>
        <v>0</v>
      </c>
      <c r="J1488" s="96">
        <f t="shared" si="96"/>
        <v>0</v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>
        <f t="shared" si="95"/>
        <v>0</v>
      </c>
      <c r="J1489" s="96">
        <f t="shared" si="96"/>
        <v>0</v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>
        <f t="shared" si="95"/>
        <v>0</v>
      </c>
      <c r="J1490" s="96">
        <f t="shared" si="96"/>
        <v>0</v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>
        <f t="shared" si="95"/>
        <v>0</v>
      </c>
      <c r="J1491" s="96">
        <f t="shared" si="96"/>
        <v>0</v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>
        <f t="shared" si="95"/>
        <v>0</v>
      </c>
      <c r="J1492" s="96">
        <f t="shared" si="96"/>
        <v>0</v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>
        <f t="shared" si="95"/>
        <v>0</v>
      </c>
      <c r="J1493" s="96">
        <f t="shared" si="96"/>
        <v>0</v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>
        <f t="shared" si="95"/>
        <v>0</v>
      </c>
      <c r="J1494" s="96">
        <f t="shared" si="96"/>
        <v>0</v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>
        <f t="shared" si="95"/>
        <v>0</v>
      </c>
      <c r="J1495" s="96">
        <f t="shared" si="96"/>
        <v>0</v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>
        <f t="shared" si="95"/>
        <v>0</v>
      </c>
      <c r="J1496" s="96">
        <f t="shared" si="96"/>
        <v>0</v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>
        <f t="shared" si="95"/>
        <v>0</v>
      </c>
      <c r="J1497" s="96">
        <f t="shared" si="96"/>
        <v>0</v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>
        <f t="shared" si="95"/>
        <v>0</v>
      </c>
      <c r="J1498" s="96">
        <f t="shared" si="96"/>
        <v>0</v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>
        <f t="shared" si="95"/>
        <v>0</v>
      </c>
      <c r="J1499" s="96">
        <f t="shared" si="96"/>
        <v>0</v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>
        <f t="shared" si="95"/>
        <v>0</v>
      </c>
      <c r="J1500" s="96">
        <f t="shared" si="96"/>
        <v>0</v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>
        <f t="shared" si="95"/>
        <v>0</v>
      </c>
      <c r="J1501" s="96">
        <f t="shared" si="96"/>
        <v>0</v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>
        <f t="shared" si="95"/>
        <v>0</v>
      </c>
      <c r="J1502" s="96">
        <f t="shared" si="96"/>
        <v>0</v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>
        <f t="shared" si="95"/>
        <v>0</v>
      </c>
      <c r="J1503" s="96">
        <f t="shared" si="96"/>
        <v>0</v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>
        <f t="shared" si="95"/>
        <v>0</v>
      </c>
      <c r="J1504" s="96">
        <f t="shared" si="96"/>
        <v>0</v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>
        <f t="shared" si="95"/>
        <v>0</v>
      </c>
      <c r="J1505" s="96">
        <f t="shared" si="96"/>
        <v>0</v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>
        <f t="shared" si="95"/>
        <v>0</v>
      </c>
      <c r="J1506" s="96">
        <f t="shared" si="96"/>
        <v>0</v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>
        <f t="shared" si="95"/>
        <v>0</v>
      </c>
      <c r="J1507" s="96">
        <f t="shared" si="96"/>
        <v>0</v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>
        <f t="shared" si="95"/>
        <v>0</v>
      </c>
      <c r="J1508" s="96">
        <f t="shared" si="96"/>
        <v>0</v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>
        <f t="shared" si="95"/>
        <v>0</v>
      </c>
      <c r="J1509" s="96">
        <f t="shared" si="96"/>
        <v>0</v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>
        <f t="shared" si="95"/>
        <v>0</v>
      </c>
      <c r="J1510" s="96">
        <f t="shared" si="96"/>
        <v>0</v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>
        <f t="shared" si="95"/>
        <v>0</v>
      </c>
      <c r="J1511" s="96">
        <f t="shared" si="96"/>
        <v>0</v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>
        <f t="shared" si="95"/>
        <v>0</v>
      </c>
      <c r="J1512" s="96">
        <f t="shared" si="96"/>
        <v>0</v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>
        <f t="shared" si="95"/>
        <v>0</v>
      </c>
      <c r="J1513" s="96">
        <f t="shared" si="96"/>
        <v>0</v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>
        <f t="shared" si="95"/>
        <v>0</v>
      </c>
      <c r="J1514" s="96">
        <f t="shared" si="96"/>
        <v>0</v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>
        <f t="shared" si="95"/>
        <v>0</v>
      </c>
      <c r="J1515" s="96">
        <f t="shared" si="96"/>
        <v>0</v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>
        <f t="shared" si="95"/>
        <v>0</v>
      </c>
      <c r="J1516" s="96">
        <f t="shared" si="96"/>
        <v>0</v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>
        <f t="shared" si="95"/>
        <v>0</v>
      </c>
      <c r="J1517" s="96">
        <f t="shared" si="96"/>
        <v>0</v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>
        <f t="shared" si="95"/>
        <v>0</v>
      </c>
      <c r="J1518" s="96">
        <f t="shared" si="96"/>
        <v>0</v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>
        <f t="shared" si="95"/>
        <v>0</v>
      </c>
      <c r="J1519" s="96">
        <f t="shared" si="96"/>
        <v>0</v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>
        <f t="shared" si="95"/>
        <v>0</v>
      </c>
      <c r="J1520" s="96">
        <f t="shared" si="96"/>
        <v>0</v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>
        <f t="shared" si="95"/>
        <v>0</v>
      </c>
      <c r="J1521" s="96">
        <f t="shared" si="96"/>
        <v>0</v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>
        <f t="shared" si="95"/>
        <v>0</v>
      </c>
      <c r="J1522" s="96">
        <f t="shared" si="96"/>
        <v>0</v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>
        <f t="shared" si="95"/>
        <v>0</v>
      </c>
      <c r="J1523" s="96">
        <f t="shared" si="96"/>
        <v>0</v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>
        <f t="shared" si="95"/>
        <v>0</v>
      </c>
      <c r="J1524" s="96">
        <f t="shared" si="96"/>
        <v>0</v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>
        <f t="shared" si="95"/>
        <v>0</v>
      </c>
      <c r="J1525" s="96">
        <f t="shared" si="96"/>
        <v>0</v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>
        <f t="shared" si="95"/>
        <v>0</v>
      </c>
      <c r="J1526" s="96">
        <f t="shared" si="96"/>
        <v>0</v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>
        <f t="shared" si="95"/>
        <v>0</v>
      </c>
      <c r="J1527" s="96">
        <f t="shared" si="96"/>
        <v>0</v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>
        <f t="shared" si="95"/>
        <v>0</v>
      </c>
      <c r="J1528" s="96">
        <f t="shared" si="96"/>
        <v>0</v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>
        <f t="shared" si="95"/>
        <v>0</v>
      </c>
      <c r="J1529" s="96">
        <f t="shared" si="96"/>
        <v>0</v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>
        <f t="shared" si="95"/>
        <v>0</v>
      </c>
      <c r="J1530" s="96">
        <f t="shared" si="96"/>
        <v>0</v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>
        <f t="shared" si="95"/>
        <v>0</v>
      </c>
      <c r="J1531" s="96">
        <f t="shared" si="96"/>
        <v>0</v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>
        <f t="shared" si="95"/>
        <v>0</v>
      </c>
      <c r="J1532" s="96">
        <f t="shared" si="96"/>
        <v>0</v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>
        <f t="shared" si="95"/>
        <v>0</v>
      </c>
      <c r="J1533" s="96">
        <f t="shared" si="96"/>
        <v>0</v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>
        <f t="shared" si="95"/>
        <v>0</v>
      </c>
      <c r="J1534" s="96">
        <f t="shared" si="96"/>
        <v>0</v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>
        <f t="shared" si="95"/>
        <v>0</v>
      </c>
      <c r="J1535" s="96">
        <f t="shared" si="96"/>
        <v>0</v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>
        <f t="shared" si="95"/>
        <v>0</v>
      </c>
      <c r="J1536" s="96">
        <f t="shared" si="96"/>
        <v>0</v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>
        <f t="shared" si="95"/>
        <v>0</v>
      </c>
      <c r="J1537" s="96">
        <f t="shared" si="96"/>
        <v>0</v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>
        <f t="shared" ref="I1538:I1601" si="99">IF(G1538="Nao",IF(OR(F1538="",L1538=""),"",F1538),0)</f>
        <v>0</v>
      </c>
      <c r="J1538" s="96">
        <f t="shared" ref="J1538:J1601" si="100">IF(G1538="Nao",IF(OR(F1538="",D1538="",L1538=""),"",IF(L1538="Sim",ROUND(F1538-D1538,2),0)),0)</f>
        <v>0</v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>
        <f t="shared" si="99"/>
        <v>0</v>
      </c>
      <c r="J1539" s="96">
        <f t="shared" si="100"/>
        <v>0</v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>
        <f t="shared" si="99"/>
        <v>0</v>
      </c>
      <c r="J1540" s="96">
        <f t="shared" si="100"/>
        <v>0</v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>
        <f t="shared" si="99"/>
        <v>0</v>
      </c>
      <c r="J1541" s="96">
        <f t="shared" si="100"/>
        <v>0</v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>
        <f t="shared" si="99"/>
        <v>0</v>
      </c>
      <c r="J1542" s="96">
        <f t="shared" si="100"/>
        <v>0</v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>
        <f t="shared" si="99"/>
        <v>0</v>
      </c>
      <c r="J1543" s="96">
        <f t="shared" si="100"/>
        <v>0</v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>
        <f t="shared" si="99"/>
        <v>0</v>
      </c>
      <c r="J1544" s="96">
        <f t="shared" si="100"/>
        <v>0</v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>
        <f t="shared" si="99"/>
        <v>0</v>
      </c>
      <c r="J1545" s="96">
        <f t="shared" si="100"/>
        <v>0</v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>
        <f t="shared" si="99"/>
        <v>0</v>
      </c>
      <c r="J1546" s="96">
        <f t="shared" si="100"/>
        <v>0</v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>
        <f t="shared" si="99"/>
        <v>0</v>
      </c>
      <c r="J1547" s="96">
        <f t="shared" si="100"/>
        <v>0</v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>
        <f t="shared" si="99"/>
        <v>0</v>
      </c>
      <c r="J1548" s="96">
        <f t="shared" si="100"/>
        <v>0</v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>
        <f t="shared" si="99"/>
        <v>0</v>
      </c>
      <c r="J1549" s="96">
        <f t="shared" si="100"/>
        <v>0</v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>
        <f t="shared" si="99"/>
        <v>0</v>
      </c>
      <c r="J1550" s="96">
        <f t="shared" si="100"/>
        <v>0</v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>
        <f t="shared" si="99"/>
        <v>0</v>
      </c>
      <c r="J1551" s="96">
        <f t="shared" si="100"/>
        <v>0</v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>
        <f t="shared" si="99"/>
        <v>0</v>
      </c>
      <c r="J1552" s="96">
        <f t="shared" si="100"/>
        <v>0</v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>
        <f t="shared" si="99"/>
        <v>0</v>
      </c>
      <c r="J1553" s="96">
        <f t="shared" si="100"/>
        <v>0</v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>
        <f t="shared" si="99"/>
        <v>0</v>
      </c>
      <c r="J1554" s="96">
        <f t="shared" si="100"/>
        <v>0</v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>
        <f t="shared" si="99"/>
        <v>0</v>
      </c>
      <c r="J1555" s="96">
        <f t="shared" si="100"/>
        <v>0</v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>
        <f t="shared" si="99"/>
        <v>0</v>
      </c>
      <c r="J1556" s="96">
        <f t="shared" si="100"/>
        <v>0</v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>
        <f t="shared" si="99"/>
        <v>0</v>
      </c>
      <c r="J1557" s="96">
        <f t="shared" si="100"/>
        <v>0</v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>
        <f t="shared" si="99"/>
        <v>0</v>
      </c>
      <c r="J1558" s="96">
        <f t="shared" si="100"/>
        <v>0</v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>
        <f t="shared" si="99"/>
        <v>0</v>
      </c>
      <c r="J1559" s="96">
        <f t="shared" si="100"/>
        <v>0</v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>
        <f t="shared" si="99"/>
        <v>0</v>
      </c>
      <c r="J1560" s="96">
        <f t="shared" si="100"/>
        <v>0</v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>
        <f t="shared" si="99"/>
        <v>0</v>
      </c>
      <c r="J1561" s="96">
        <f t="shared" si="100"/>
        <v>0</v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>
        <f t="shared" si="99"/>
        <v>0</v>
      </c>
      <c r="J1562" s="96">
        <f t="shared" si="100"/>
        <v>0</v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>
        <f t="shared" si="99"/>
        <v>0</v>
      </c>
      <c r="J1563" s="96">
        <f t="shared" si="100"/>
        <v>0</v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>
        <f t="shared" si="99"/>
        <v>0</v>
      </c>
      <c r="J1564" s="96">
        <f t="shared" si="100"/>
        <v>0</v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>
        <f t="shared" si="99"/>
        <v>0</v>
      </c>
      <c r="J1565" s="96">
        <f t="shared" si="100"/>
        <v>0</v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>
        <f t="shared" si="99"/>
        <v>0</v>
      </c>
      <c r="J1566" s="96">
        <f t="shared" si="100"/>
        <v>0</v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>
        <f t="shared" si="99"/>
        <v>0</v>
      </c>
      <c r="J1567" s="96">
        <f t="shared" si="100"/>
        <v>0</v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>
        <f t="shared" si="99"/>
        <v>0</v>
      </c>
      <c r="J1568" s="96">
        <f t="shared" si="100"/>
        <v>0</v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>
        <f t="shared" si="99"/>
        <v>0</v>
      </c>
      <c r="J1569" s="96">
        <f t="shared" si="100"/>
        <v>0</v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>
        <f t="shared" si="99"/>
        <v>0</v>
      </c>
      <c r="J1570" s="96">
        <f t="shared" si="100"/>
        <v>0</v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>
        <f t="shared" si="99"/>
        <v>0</v>
      </c>
      <c r="J1571" s="96">
        <f t="shared" si="100"/>
        <v>0</v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>
        <f t="shared" si="99"/>
        <v>0</v>
      </c>
      <c r="J1572" s="96">
        <f t="shared" si="100"/>
        <v>0</v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>
        <f t="shared" si="99"/>
        <v>0</v>
      </c>
      <c r="J1573" s="96">
        <f t="shared" si="100"/>
        <v>0</v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>
        <f t="shared" si="99"/>
        <v>0</v>
      </c>
      <c r="J1574" s="96">
        <f t="shared" si="100"/>
        <v>0</v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>
        <f t="shared" si="99"/>
        <v>0</v>
      </c>
      <c r="J1575" s="96">
        <f t="shared" si="100"/>
        <v>0</v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>
        <f t="shared" si="99"/>
        <v>0</v>
      </c>
      <c r="J1576" s="96">
        <f t="shared" si="100"/>
        <v>0</v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>
        <f t="shared" si="99"/>
        <v>0</v>
      </c>
      <c r="J1577" s="96">
        <f t="shared" si="100"/>
        <v>0</v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>
        <f t="shared" si="99"/>
        <v>0</v>
      </c>
      <c r="J1578" s="96">
        <f t="shared" si="100"/>
        <v>0</v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>
        <f t="shared" si="99"/>
        <v>0</v>
      </c>
      <c r="J1579" s="96">
        <f t="shared" si="100"/>
        <v>0</v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>
        <f t="shared" si="99"/>
        <v>0</v>
      </c>
      <c r="J1580" s="96">
        <f t="shared" si="100"/>
        <v>0</v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>
        <f t="shared" si="99"/>
        <v>0</v>
      </c>
      <c r="J1581" s="96">
        <f t="shared" si="100"/>
        <v>0</v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>
        <f t="shared" si="99"/>
        <v>0</v>
      </c>
      <c r="J1582" s="96">
        <f t="shared" si="100"/>
        <v>0</v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>
        <f t="shared" si="99"/>
        <v>0</v>
      </c>
      <c r="J1583" s="96">
        <f t="shared" si="100"/>
        <v>0</v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>
        <f t="shared" si="99"/>
        <v>0</v>
      </c>
      <c r="J1584" s="96">
        <f t="shared" si="100"/>
        <v>0</v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>
        <f t="shared" si="99"/>
        <v>0</v>
      </c>
      <c r="J1585" s="96">
        <f t="shared" si="100"/>
        <v>0</v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>
        <f t="shared" si="99"/>
        <v>0</v>
      </c>
      <c r="J1586" s="96">
        <f t="shared" si="100"/>
        <v>0</v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>
        <f t="shared" si="99"/>
        <v>0</v>
      </c>
      <c r="J1587" s="96">
        <f t="shared" si="100"/>
        <v>0</v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>
        <f t="shared" si="99"/>
        <v>0</v>
      </c>
      <c r="J1588" s="96">
        <f t="shared" si="100"/>
        <v>0</v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>
        <f t="shared" si="99"/>
        <v>0</v>
      </c>
      <c r="J1589" s="96">
        <f t="shared" si="100"/>
        <v>0</v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>
        <f t="shared" si="99"/>
        <v>0</v>
      </c>
      <c r="J1590" s="96">
        <f t="shared" si="100"/>
        <v>0</v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>
        <f t="shared" si="99"/>
        <v>0</v>
      </c>
      <c r="J1591" s="96">
        <f t="shared" si="100"/>
        <v>0</v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>
        <f t="shared" si="99"/>
        <v>0</v>
      </c>
      <c r="J1592" s="96">
        <f t="shared" si="100"/>
        <v>0</v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>
        <f t="shared" si="99"/>
        <v>0</v>
      </c>
      <c r="J1593" s="96">
        <f t="shared" si="100"/>
        <v>0</v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>
        <f t="shared" si="99"/>
        <v>0</v>
      </c>
      <c r="J1594" s="96">
        <f t="shared" si="100"/>
        <v>0</v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>
        <f t="shared" si="99"/>
        <v>0</v>
      </c>
      <c r="J1595" s="96">
        <f t="shared" si="100"/>
        <v>0</v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>
        <f t="shared" si="99"/>
        <v>0</v>
      </c>
      <c r="J1596" s="96">
        <f t="shared" si="100"/>
        <v>0</v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>
        <f t="shared" si="99"/>
        <v>0</v>
      </c>
      <c r="J1597" s="96">
        <f t="shared" si="100"/>
        <v>0</v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>
        <f t="shared" si="99"/>
        <v>0</v>
      </c>
      <c r="J1598" s="96">
        <f t="shared" si="100"/>
        <v>0</v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>
        <f t="shared" si="99"/>
        <v>0</v>
      </c>
      <c r="J1599" s="96">
        <f t="shared" si="100"/>
        <v>0</v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>
        <f t="shared" si="99"/>
        <v>0</v>
      </c>
      <c r="J1600" s="96">
        <f t="shared" si="100"/>
        <v>0</v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>
        <f t="shared" si="99"/>
        <v>0</v>
      </c>
      <c r="J1601" s="96">
        <f t="shared" si="100"/>
        <v>0</v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>
        <f t="shared" ref="I1602:I1665" si="103">IF(G1602="Nao",IF(OR(F1602="",L1602=""),"",F1602),0)</f>
        <v>0</v>
      </c>
      <c r="J1602" s="96">
        <f t="shared" ref="J1602:J1665" si="104">IF(G1602="Nao",IF(OR(F1602="",D1602="",L1602=""),"",IF(L1602="Sim",ROUND(F1602-D1602,2),0)),0)</f>
        <v>0</v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>
        <f t="shared" si="103"/>
        <v>0</v>
      </c>
      <c r="J1603" s="96">
        <f t="shared" si="104"/>
        <v>0</v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>
        <f t="shared" si="103"/>
        <v>0</v>
      </c>
      <c r="J1604" s="96">
        <f t="shared" si="104"/>
        <v>0</v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>
        <f t="shared" si="103"/>
        <v>0</v>
      </c>
      <c r="J1605" s="96">
        <f t="shared" si="104"/>
        <v>0</v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>
        <f t="shared" si="103"/>
        <v>0</v>
      </c>
      <c r="J1606" s="96">
        <f t="shared" si="104"/>
        <v>0</v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>
        <f t="shared" si="103"/>
        <v>0</v>
      </c>
      <c r="J1607" s="96">
        <f t="shared" si="104"/>
        <v>0</v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>
        <f t="shared" si="103"/>
        <v>0</v>
      </c>
      <c r="J1608" s="96">
        <f t="shared" si="104"/>
        <v>0</v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>
        <f t="shared" si="103"/>
        <v>0</v>
      </c>
      <c r="J1609" s="96">
        <f t="shared" si="104"/>
        <v>0</v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>
        <f t="shared" si="103"/>
        <v>0</v>
      </c>
      <c r="J1610" s="96">
        <f t="shared" si="104"/>
        <v>0</v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>
        <f t="shared" si="103"/>
        <v>0</v>
      </c>
      <c r="J1611" s="96">
        <f t="shared" si="104"/>
        <v>0</v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>
        <f t="shared" si="103"/>
        <v>0</v>
      </c>
      <c r="J1612" s="96">
        <f t="shared" si="104"/>
        <v>0</v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>
        <f t="shared" si="103"/>
        <v>0</v>
      </c>
      <c r="J1613" s="96">
        <f t="shared" si="104"/>
        <v>0</v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>
        <f t="shared" si="103"/>
        <v>0</v>
      </c>
      <c r="J1614" s="96">
        <f t="shared" si="104"/>
        <v>0</v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>
        <f t="shared" si="103"/>
        <v>0</v>
      </c>
      <c r="J1615" s="96">
        <f t="shared" si="104"/>
        <v>0</v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>
        <f t="shared" si="103"/>
        <v>0</v>
      </c>
      <c r="J1616" s="96">
        <f t="shared" si="104"/>
        <v>0</v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>
        <f t="shared" si="103"/>
        <v>0</v>
      </c>
      <c r="J1617" s="96">
        <f t="shared" si="104"/>
        <v>0</v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>
        <f t="shared" si="103"/>
        <v>0</v>
      </c>
      <c r="J1618" s="96">
        <f t="shared" si="104"/>
        <v>0</v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>
        <f t="shared" si="103"/>
        <v>0</v>
      </c>
      <c r="J1619" s="96">
        <f t="shared" si="104"/>
        <v>0</v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>
        <f t="shared" si="103"/>
        <v>0</v>
      </c>
      <c r="J1620" s="96">
        <f t="shared" si="104"/>
        <v>0</v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>
        <f t="shared" si="103"/>
        <v>0</v>
      </c>
      <c r="J1621" s="96">
        <f t="shared" si="104"/>
        <v>0</v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>
        <f t="shared" si="103"/>
        <v>0</v>
      </c>
      <c r="J1622" s="96">
        <f t="shared" si="104"/>
        <v>0</v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>
        <f t="shared" si="103"/>
        <v>0</v>
      </c>
      <c r="J1623" s="96">
        <f t="shared" si="104"/>
        <v>0</v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>
        <f t="shared" si="103"/>
        <v>0</v>
      </c>
      <c r="J1624" s="96">
        <f t="shared" si="104"/>
        <v>0</v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>
        <f t="shared" si="103"/>
        <v>0</v>
      </c>
      <c r="J1625" s="96">
        <f t="shared" si="104"/>
        <v>0</v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>
        <f t="shared" si="103"/>
        <v>0</v>
      </c>
      <c r="J1626" s="96">
        <f t="shared" si="104"/>
        <v>0</v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>
        <f t="shared" si="103"/>
        <v>0</v>
      </c>
      <c r="J1627" s="96">
        <f t="shared" si="104"/>
        <v>0</v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>
        <f t="shared" si="103"/>
        <v>0</v>
      </c>
      <c r="J1628" s="96">
        <f t="shared" si="104"/>
        <v>0</v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>
        <f t="shared" si="103"/>
        <v>0</v>
      </c>
      <c r="J1629" s="96">
        <f t="shared" si="104"/>
        <v>0</v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>
        <f t="shared" si="103"/>
        <v>0</v>
      </c>
      <c r="J1630" s="96">
        <f t="shared" si="104"/>
        <v>0</v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>
        <f t="shared" si="103"/>
        <v>0</v>
      </c>
      <c r="J1631" s="96">
        <f t="shared" si="104"/>
        <v>0</v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>
        <f t="shared" si="103"/>
        <v>0</v>
      </c>
      <c r="J1632" s="96">
        <f t="shared" si="104"/>
        <v>0</v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>
        <f t="shared" si="103"/>
        <v>0</v>
      </c>
      <c r="J1633" s="96">
        <f t="shared" si="104"/>
        <v>0</v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>
        <f t="shared" si="103"/>
        <v>0</v>
      </c>
      <c r="J1634" s="96">
        <f t="shared" si="104"/>
        <v>0</v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>
        <f t="shared" si="103"/>
        <v>0</v>
      </c>
      <c r="J1635" s="96">
        <f t="shared" si="104"/>
        <v>0</v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>
        <f t="shared" si="103"/>
        <v>0</v>
      </c>
      <c r="J1636" s="96">
        <f t="shared" si="104"/>
        <v>0</v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>
        <f t="shared" si="103"/>
        <v>0</v>
      </c>
      <c r="J1637" s="96">
        <f t="shared" si="104"/>
        <v>0</v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>
        <f t="shared" si="103"/>
        <v>0</v>
      </c>
      <c r="J1638" s="96">
        <f t="shared" si="104"/>
        <v>0</v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>
        <f t="shared" si="103"/>
        <v>0</v>
      </c>
      <c r="J1639" s="96">
        <f t="shared" si="104"/>
        <v>0</v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>
        <f t="shared" si="103"/>
        <v>0</v>
      </c>
      <c r="J1640" s="96">
        <f t="shared" si="104"/>
        <v>0</v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>
        <f t="shared" si="103"/>
        <v>0</v>
      </c>
      <c r="J1641" s="96">
        <f t="shared" si="104"/>
        <v>0</v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>
        <f t="shared" si="103"/>
        <v>0</v>
      </c>
      <c r="J1642" s="96">
        <f t="shared" si="104"/>
        <v>0</v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>
        <f t="shared" si="103"/>
        <v>0</v>
      </c>
      <c r="J1643" s="96">
        <f t="shared" si="104"/>
        <v>0</v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>
        <f t="shared" si="103"/>
        <v>0</v>
      </c>
      <c r="J1644" s="96">
        <f t="shared" si="104"/>
        <v>0</v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>
        <f t="shared" si="103"/>
        <v>0</v>
      </c>
      <c r="J1645" s="96">
        <f t="shared" si="104"/>
        <v>0</v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>
        <f t="shared" si="103"/>
        <v>0</v>
      </c>
      <c r="J1646" s="96">
        <f t="shared" si="104"/>
        <v>0</v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>
        <f t="shared" si="103"/>
        <v>0</v>
      </c>
      <c r="J1647" s="96">
        <f t="shared" si="104"/>
        <v>0</v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>
        <f t="shared" si="103"/>
        <v>0</v>
      </c>
      <c r="J1648" s="96">
        <f t="shared" si="104"/>
        <v>0</v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>
        <f t="shared" si="103"/>
        <v>0</v>
      </c>
      <c r="J1649" s="96">
        <f t="shared" si="104"/>
        <v>0</v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>
        <f t="shared" si="103"/>
        <v>0</v>
      </c>
      <c r="J1650" s="96">
        <f t="shared" si="104"/>
        <v>0</v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>
        <f t="shared" si="103"/>
        <v>0</v>
      </c>
      <c r="J1651" s="96">
        <f t="shared" si="104"/>
        <v>0</v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>
        <f t="shared" si="103"/>
        <v>0</v>
      </c>
      <c r="J1652" s="96">
        <f t="shared" si="104"/>
        <v>0</v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>
        <f t="shared" si="103"/>
        <v>0</v>
      </c>
      <c r="J1653" s="96">
        <f t="shared" si="104"/>
        <v>0</v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>
        <f t="shared" si="103"/>
        <v>0</v>
      </c>
      <c r="J1654" s="96">
        <f t="shared" si="104"/>
        <v>0</v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>
        <f t="shared" si="103"/>
        <v>0</v>
      </c>
      <c r="J1655" s="96">
        <f t="shared" si="104"/>
        <v>0</v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>
        <f t="shared" si="103"/>
        <v>0</v>
      </c>
      <c r="J1656" s="96">
        <f t="shared" si="104"/>
        <v>0</v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>
        <f t="shared" si="103"/>
        <v>0</v>
      </c>
      <c r="J1657" s="96">
        <f t="shared" si="104"/>
        <v>0</v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>
        <f t="shared" si="103"/>
        <v>0</v>
      </c>
      <c r="J1658" s="96">
        <f t="shared" si="104"/>
        <v>0</v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>
        <f t="shared" si="103"/>
        <v>0</v>
      </c>
      <c r="J1659" s="96">
        <f t="shared" si="104"/>
        <v>0</v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>
        <f t="shared" si="103"/>
        <v>0</v>
      </c>
      <c r="J1660" s="96">
        <f t="shared" si="104"/>
        <v>0</v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>
        <f t="shared" si="103"/>
        <v>0</v>
      </c>
      <c r="J1661" s="96">
        <f t="shared" si="104"/>
        <v>0</v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>
        <f t="shared" si="103"/>
        <v>0</v>
      </c>
      <c r="J1662" s="96">
        <f t="shared" si="104"/>
        <v>0</v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>
        <f t="shared" si="103"/>
        <v>0</v>
      </c>
      <c r="J1663" s="96">
        <f t="shared" si="104"/>
        <v>0</v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>
        <f t="shared" si="103"/>
        <v>0</v>
      </c>
      <c r="J1664" s="96">
        <f t="shared" si="104"/>
        <v>0</v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>
        <f t="shared" si="103"/>
        <v>0</v>
      </c>
      <c r="J1665" s="96">
        <f t="shared" si="104"/>
        <v>0</v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>
        <f t="shared" ref="I1666:I1729" si="107">IF(G1666="Nao",IF(OR(F1666="",L1666=""),"",F1666),0)</f>
        <v>0</v>
      </c>
      <c r="J1666" s="96">
        <f t="shared" ref="J1666:J1729" si="108">IF(G1666="Nao",IF(OR(F1666="",D1666="",L1666=""),"",IF(L1666="Sim",ROUND(F1666-D1666,2),0)),0)</f>
        <v>0</v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>
        <f t="shared" si="107"/>
        <v>0</v>
      </c>
      <c r="J1667" s="96">
        <f t="shared" si="108"/>
        <v>0</v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>
        <f t="shared" si="107"/>
        <v>0</v>
      </c>
      <c r="J1668" s="96">
        <f t="shared" si="108"/>
        <v>0</v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>
        <f t="shared" si="107"/>
        <v>0</v>
      </c>
      <c r="J1669" s="96">
        <f t="shared" si="108"/>
        <v>0</v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>
        <f t="shared" si="107"/>
        <v>0</v>
      </c>
      <c r="J1670" s="96">
        <f t="shared" si="108"/>
        <v>0</v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>
        <f t="shared" si="107"/>
        <v>0</v>
      </c>
      <c r="J1671" s="96">
        <f t="shared" si="108"/>
        <v>0</v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>
        <f t="shared" si="107"/>
        <v>0</v>
      </c>
      <c r="J1672" s="96">
        <f t="shared" si="108"/>
        <v>0</v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>
        <f t="shared" si="107"/>
        <v>0</v>
      </c>
      <c r="J1673" s="96">
        <f t="shared" si="108"/>
        <v>0</v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>
        <f t="shared" si="107"/>
        <v>0</v>
      </c>
      <c r="J1674" s="96">
        <f t="shared" si="108"/>
        <v>0</v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>
        <f t="shared" si="107"/>
        <v>0</v>
      </c>
      <c r="J1675" s="96">
        <f t="shared" si="108"/>
        <v>0</v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>
        <f t="shared" si="107"/>
        <v>0</v>
      </c>
      <c r="J1676" s="96">
        <f t="shared" si="108"/>
        <v>0</v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>
        <f t="shared" si="107"/>
        <v>0</v>
      </c>
      <c r="J1677" s="96">
        <f t="shared" si="108"/>
        <v>0</v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>
        <f t="shared" si="107"/>
        <v>0</v>
      </c>
      <c r="J1678" s="96">
        <f t="shared" si="108"/>
        <v>0</v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>
        <f t="shared" si="107"/>
        <v>0</v>
      </c>
      <c r="J1679" s="96">
        <f t="shared" si="108"/>
        <v>0</v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>
        <f t="shared" si="107"/>
        <v>0</v>
      </c>
      <c r="J1680" s="96">
        <f t="shared" si="108"/>
        <v>0</v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>
        <f t="shared" si="107"/>
        <v>0</v>
      </c>
      <c r="J1681" s="96">
        <f t="shared" si="108"/>
        <v>0</v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>
        <f t="shared" si="107"/>
        <v>0</v>
      </c>
      <c r="J1682" s="96">
        <f t="shared" si="108"/>
        <v>0</v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>
        <f t="shared" si="107"/>
        <v>0</v>
      </c>
      <c r="J1683" s="96">
        <f t="shared" si="108"/>
        <v>0</v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>
        <f t="shared" si="107"/>
        <v>0</v>
      </c>
      <c r="J1684" s="96">
        <f t="shared" si="108"/>
        <v>0</v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>
        <f t="shared" si="107"/>
        <v>0</v>
      </c>
      <c r="J1685" s="96">
        <f t="shared" si="108"/>
        <v>0</v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>
        <f t="shared" si="107"/>
        <v>0</v>
      </c>
      <c r="J1686" s="96">
        <f t="shared" si="108"/>
        <v>0</v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>
        <f t="shared" si="107"/>
        <v>0</v>
      </c>
      <c r="J1687" s="96">
        <f t="shared" si="108"/>
        <v>0</v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>
        <f t="shared" si="107"/>
        <v>0</v>
      </c>
      <c r="J1688" s="96">
        <f t="shared" si="108"/>
        <v>0</v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>
        <f t="shared" si="107"/>
        <v>0</v>
      </c>
      <c r="J1689" s="96">
        <f t="shared" si="108"/>
        <v>0</v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>
        <f t="shared" si="107"/>
        <v>0</v>
      </c>
      <c r="J1690" s="96">
        <f t="shared" si="108"/>
        <v>0</v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>
        <f t="shared" si="107"/>
        <v>0</v>
      </c>
      <c r="J1691" s="96">
        <f t="shared" si="108"/>
        <v>0</v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>
        <f t="shared" si="107"/>
        <v>0</v>
      </c>
      <c r="J1692" s="96">
        <f t="shared" si="108"/>
        <v>0</v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>
        <f t="shared" si="107"/>
        <v>0</v>
      </c>
      <c r="J1693" s="96">
        <f t="shared" si="108"/>
        <v>0</v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>
        <f t="shared" si="107"/>
        <v>0</v>
      </c>
      <c r="J1694" s="96">
        <f t="shared" si="108"/>
        <v>0</v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>
        <f t="shared" si="107"/>
        <v>0</v>
      </c>
      <c r="J1695" s="96">
        <f t="shared" si="108"/>
        <v>0</v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>
        <f t="shared" si="107"/>
        <v>0</v>
      </c>
      <c r="J1696" s="96">
        <f t="shared" si="108"/>
        <v>0</v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>
        <f t="shared" si="107"/>
        <v>0</v>
      </c>
      <c r="J1697" s="96">
        <f t="shared" si="108"/>
        <v>0</v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>
        <f t="shared" si="107"/>
        <v>0</v>
      </c>
      <c r="J1698" s="96">
        <f t="shared" si="108"/>
        <v>0</v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>
        <f t="shared" si="107"/>
        <v>0</v>
      </c>
      <c r="J1699" s="96">
        <f t="shared" si="108"/>
        <v>0</v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>
        <f t="shared" si="107"/>
        <v>0</v>
      </c>
      <c r="J1700" s="96">
        <f t="shared" si="108"/>
        <v>0</v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>
        <f t="shared" si="107"/>
        <v>0</v>
      </c>
      <c r="J1701" s="96">
        <f t="shared" si="108"/>
        <v>0</v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>
        <f t="shared" si="107"/>
        <v>0</v>
      </c>
      <c r="J1702" s="96">
        <f t="shared" si="108"/>
        <v>0</v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>
        <f t="shared" si="107"/>
        <v>0</v>
      </c>
      <c r="J1703" s="96">
        <f t="shared" si="108"/>
        <v>0</v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>
        <f t="shared" si="107"/>
        <v>0</v>
      </c>
      <c r="J1704" s="96">
        <f t="shared" si="108"/>
        <v>0</v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>
        <f t="shared" si="107"/>
        <v>0</v>
      </c>
      <c r="J1705" s="96">
        <f t="shared" si="108"/>
        <v>0</v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>
        <f t="shared" si="107"/>
        <v>0</v>
      </c>
      <c r="J1706" s="96">
        <f t="shared" si="108"/>
        <v>0</v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>
        <f t="shared" si="107"/>
        <v>0</v>
      </c>
      <c r="J1707" s="96">
        <f t="shared" si="108"/>
        <v>0</v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>
        <f t="shared" si="107"/>
        <v>0</v>
      </c>
      <c r="J1708" s="96">
        <f t="shared" si="108"/>
        <v>0</v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>
        <f t="shared" si="107"/>
        <v>0</v>
      </c>
      <c r="J1709" s="96">
        <f t="shared" si="108"/>
        <v>0</v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>
        <f t="shared" si="107"/>
        <v>0</v>
      </c>
      <c r="J1710" s="96">
        <f t="shared" si="108"/>
        <v>0</v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>
        <f t="shared" si="107"/>
        <v>0</v>
      </c>
      <c r="J1711" s="96">
        <f t="shared" si="108"/>
        <v>0</v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>
        <f t="shared" si="107"/>
        <v>0</v>
      </c>
      <c r="J1712" s="96">
        <f t="shared" si="108"/>
        <v>0</v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>
        <f t="shared" si="107"/>
        <v>0</v>
      </c>
      <c r="J1713" s="96">
        <f t="shared" si="108"/>
        <v>0</v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>
        <f t="shared" si="107"/>
        <v>0</v>
      </c>
      <c r="J1714" s="96">
        <f t="shared" si="108"/>
        <v>0</v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>
        <f t="shared" si="107"/>
        <v>0</v>
      </c>
      <c r="J1715" s="96">
        <f t="shared" si="108"/>
        <v>0</v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>
        <f t="shared" si="107"/>
        <v>0</v>
      </c>
      <c r="J1716" s="96">
        <f t="shared" si="108"/>
        <v>0</v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>
        <f t="shared" si="107"/>
        <v>0</v>
      </c>
      <c r="J1717" s="96">
        <f t="shared" si="108"/>
        <v>0</v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>
        <f t="shared" si="107"/>
        <v>0</v>
      </c>
      <c r="J1718" s="96">
        <f t="shared" si="108"/>
        <v>0</v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>
        <f t="shared" si="107"/>
        <v>0</v>
      </c>
      <c r="J1719" s="96">
        <f t="shared" si="108"/>
        <v>0</v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>
        <f t="shared" si="107"/>
        <v>0</v>
      </c>
      <c r="J1720" s="96">
        <f t="shared" si="108"/>
        <v>0</v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>
        <f t="shared" si="107"/>
        <v>0</v>
      </c>
      <c r="J1721" s="96">
        <f t="shared" si="108"/>
        <v>0</v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>
        <f t="shared" si="107"/>
        <v>0</v>
      </c>
      <c r="J1722" s="96">
        <f t="shared" si="108"/>
        <v>0</v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>
        <f t="shared" si="107"/>
        <v>0</v>
      </c>
      <c r="J1723" s="96">
        <f t="shared" si="108"/>
        <v>0</v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>
        <f t="shared" si="107"/>
        <v>0</v>
      </c>
      <c r="J1724" s="96">
        <f t="shared" si="108"/>
        <v>0</v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>
        <f t="shared" si="107"/>
        <v>0</v>
      </c>
      <c r="J1725" s="96">
        <f t="shared" si="108"/>
        <v>0</v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>
        <f t="shared" si="107"/>
        <v>0</v>
      </c>
      <c r="J1726" s="96">
        <f t="shared" si="108"/>
        <v>0</v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>
        <f t="shared" si="107"/>
        <v>0</v>
      </c>
      <c r="J1727" s="96">
        <f t="shared" si="108"/>
        <v>0</v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>
        <f t="shared" si="107"/>
        <v>0</v>
      </c>
      <c r="J1728" s="96">
        <f t="shared" si="108"/>
        <v>0</v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>
        <f t="shared" si="107"/>
        <v>0</v>
      </c>
      <c r="J1729" s="96">
        <f t="shared" si="108"/>
        <v>0</v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>
        <f t="shared" ref="I1730:I1793" si="111">IF(G1730="Nao",IF(OR(F1730="",L1730=""),"",F1730),0)</f>
        <v>0</v>
      </c>
      <c r="J1730" s="96">
        <f t="shared" ref="J1730:J1793" si="112">IF(G1730="Nao",IF(OR(F1730="",D1730="",L1730=""),"",IF(L1730="Sim",ROUND(F1730-D1730,2),0)),0)</f>
        <v>0</v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>
        <f t="shared" si="111"/>
        <v>0</v>
      </c>
      <c r="J1731" s="96">
        <f t="shared" si="112"/>
        <v>0</v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>
        <f t="shared" si="111"/>
        <v>0</v>
      </c>
      <c r="J1732" s="96">
        <f t="shared" si="112"/>
        <v>0</v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>
        <f t="shared" si="111"/>
        <v>0</v>
      </c>
      <c r="J1733" s="96">
        <f t="shared" si="112"/>
        <v>0</v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>
        <f t="shared" si="111"/>
        <v>0</v>
      </c>
      <c r="J1734" s="96">
        <f t="shared" si="112"/>
        <v>0</v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>
        <f t="shared" si="111"/>
        <v>0</v>
      </c>
      <c r="J1735" s="96">
        <f t="shared" si="112"/>
        <v>0</v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>
        <f t="shared" si="111"/>
        <v>0</v>
      </c>
      <c r="J1736" s="96">
        <f t="shared" si="112"/>
        <v>0</v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>
        <f t="shared" si="111"/>
        <v>0</v>
      </c>
      <c r="J1737" s="96">
        <f t="shared" si="112"/>
        <v>0</v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>
        <f t="shared" si="111"/>
        <v>0</v>
      </c>
      <c r="J1738" s="96">
        <f t="shared" si="112"/>
        <v>0</v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>
        <f t="shared" si="111"/>
        <v>0</v>
      </c>
      <c r="J1739" s="96">
        <f t="shared" si="112"/>
        <v>0</v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>
        <f t="shared" si="111"/>
        <v>0</v>
      </c>
      <c r="J1740" s="96">
        <f t="shared" si="112"/>
        <v>0</v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>
        <f t="shared" si="111"/>
        <v>0</v>
      </c>
      <c r="J1741" s="96">
        <f t="shared" si="112"/>
        <v>0</v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>
        <f t="shared" si="111"/>
        <v>0</v>
      </c>
      <c r="J1742" s="96">
        <f t="shared" si="112"/>
        <v>0</v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>
        <f t="shared" si="111"/>
        <v>0</v>
      </c>
      <c r="J1743" s="96">
        <f t="shared" si="112"/>
        <v>0</v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>
        <f t="shared" si="111"/>
        <v>0</v>
      </c>
      <c r="J1744" s="96">
        <f t="shared" si="112"/>
        <v>0</v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>
        <f t="shared" si="111"/>
        <v>0</v>
      </c>
      <c r="J1745" s="96">
        <f t="shared" si="112"/>
        <v>0</v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>
        <f t="shared" si="111"/>
        <v>0</v>
      </c>
      <c r="J1746" s="96">
        <f t="shared" si="112"/>
        <v>0</v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>
        <f t="shared" si="111"/>
        <v>0</v>
      </c>
      <c r="J1747" s="96">
        <f t="shared" si="112"/>
        <v>0</v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>
        <f t="shared" si="111"/>
        <v>0</v>
      </c>
      <c r="J1748" s="96">
        <f t="shared" si="112"/>
        <v>0</v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>
        <f t="shared" si="111"/>
        <v>0</v>
      </c>
      <c r="J1749" s="96">
        <f t="shared" si="112"/>
        <v>0</v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>
        <f t="shared" si="111"/>
        <v>0</v>
      </c>
      <c r="J1750" s="96">
        <f t="shared" si="112"/>
        <v>0</v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>
        <f t="shared" si="111"/>
        <v>0</v>
      </c>
      <c r="J1751" s="96">
        <f t="shared" si="112"/>
        <v>0</v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>
        <f t="shared" si="111"/>
        <v>0</v>
      </c>
      <c r="J1752" s="96">
        <f t="shared" si="112"/>
        <v>0</v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>
        <f t="shared" si="111"/>
        <v>0</v>
      </c>
      <c r="J1753" s="96">
        <f t="shared" si="112"/>
        <v>0</v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>
        <f t="shared" si="111"/>
        <v>0</v>
      </c>
      <c r="J1754" s="96">
        <f t="shared" si="112"/>
        <v>0</v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>
        <f t="shared" si="111"/>
        <v>0</v>
      </c>
      <c r="J1755" s="96">
        <f t="shared" si="112"/>
        <v>0</v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>
        <f t="shared" si="111"/>
        <v>0</v>
      </c>
      <c r="J1756" s="96">
        <f t="shared" si="112"/>
        <v>0</v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>
        <f t="shared" si="111"/>
        <v>0</v>
      </c>
      <c r="J1757" s="96">
        <f t="shared" si="112"/>
        <v>0</v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>
        <f t="shared" si="111"/>
        <v>0</v>
      </c>
      <c r="J1758" s="96">
        <f t="shared" si="112"/>
        <v>0</v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>
        <f t="shared" si="111"/>
        <v>0</v>
      </c>
      <c r="J1759" s="96">
        <f t="shared" si="112"/>
        <v>0</v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>
        <f t="shared" si="111"/>
        <v>0</v>
      </c>
      <c r="J1760" s="96">
        <f t="shared" si="112"/>
        <v>0</v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>
        <f t="shared" si="111"/>
        <v>0</v>
      </c>
      <c r="J1761" s="96">
        <f t="shared" si="112"/>
        <v>0</v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>
        <f t="shared" si="111"/>
        <v>0</v>
      </c>
      <c r="J1762" s="96">
        <f t="shared" si="112"/>
        <v>0</v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>
        <f t="shared" si="111"/>
        <v>0</v>
      </c>
      <c r="J1763" s="96">
        <f t="shared" si="112"/>
        <v>0</v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>
        <f t="shared" si="111"/>
        <v>0</v>
      </c>
      <c r="J1764" s="96">
        <f t="shared" si="112"/>
        <v>0</v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>
        <f t="shared" si="111"/>
        <v>0</v>
      </c>
      <c r="J1765" s="96">
        <f t="shared" si="112"/>
        <v>0</v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>
        <f t="shared" si="111"/>
        <v>0</v>
      </c>
      <c r="J1766" s="96">
        <f t="shared" si="112"/>
        <v>0</v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>
        <f t="shared" si="111"/>
        <v>0</v>
      </c>
      <c r="J1767" s="96">
        <f t="shared" si="112"/>
        <v>0</v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>
        <f t="shared" si="111"/>
        <v>0</v>
      </c>
      <c r="J1768" s="96">
        <f t="shared" si="112"/>
        <v>0</v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>
        <f t="shared" si="111"/>
        <v>0</v>
      </c>
      <c r="J1769" s="96">
        <f t="shared" si="112"/>
        <v>0</v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>
        <f t="shared" si="111"/>
        <v>0</v>
      </c>
      <c r="J1770" s="96">
        <f t="shared" si="112"/>
        <v>0</v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>
        <f t="shared" si="111"/>
        <v>0</v>
      </c>
      <c r="J1771" s="96">
        <f t="shared" si="112"/>
        <v>0</v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>
        <f t="shared" si="111"/>
        <v>0</v>
      </c>
      <c r="J1772" s="96">
        <f t="shared" si="112"/>
        <v>0</v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>
        <f t="shared" si="111"/>
        <v>0</v>
      </c>
      <c r="J1773" s="96">
        <f t="shared" si="112"/>
        <v>0</v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>
        <f t="shared" si="111"/>
        <v>0</v>
      </c>
      <c r="J1774" s="96">
        <f t="shared" si="112"/>
        <v>0</v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>
        <f t="shared" si="111"/>
        <v>0</v>
      </c>
      <c r="J1775" s="96">
        <f t="shared" si="112"/>
        <v>0</v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>
        <f t="shared" si="111"/>
        <v>0</v>
      </c>
      <c r="J1776" s="96">
        <f t="shared" si="112"/>
        <v>0</v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>
        <f t="shared" si="111"/>
        <v>0</v>
      </c>
      <c r="J1777" s="96">
        <f t="shared" si="112"/>
        <v>0</v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>
        <f t="shared" si="111"/>
        <v>0</v>
      </c>
      <c r="J1778" s="96">
        <f t="shared" si="112"/>
        <v>0</v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>
        <f t="shared" si="111"/>
        <v>0</v>
      </c>
      <c r="J1779" s="96">
        <f t="shared" si="112"/>
        <v>0</v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>
        <f t="shared" si="111"/>
        <v>0</v>
      </c>
      <c r="J1780" s="96">
        <f t="shared" si="112"/>
        <v>0</v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>
        <f t="shared" si="111"/>
        <v>0</v>
      </c>
      <c r="J1781" s="96">
        <f t="shared" si="112"/>
        <v>0</v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>
        <f t="shared" si="111"/>
        <v>0</v>
      </c>
      <c r="J1782" s="96">
        <f t="shared" si="112"/>
        <v>0</v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>
        <f t="shared" si="111"/>
        <v>0</v>
      </c>
      <c r="J1783" s="96">
        <f t="shared" si="112"/>
        <v>0</v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>
        <f t="shared" si="111"/>
        <v>0</v>
      </c>
      <c r="J1784" s="96">
        <f t="shared" si="112"/>
        <v>0</v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>
        <f t="shared" si="111"/>
        <v>0</v>
      </c>
      <c r="J1785" s="96">
        <f t="shared" si="112"/>
        <v>0</v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>
        <f t="shared" si="111"/>
        <v>0</v>
      </c>
      <c r="J1786" s="96">
        <f t="shared" si="112"/>
        <v>0</v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>
        <f t="shared" si="111"/>
        <v>0</v>
      </c>
      <c r="J1787" s="96">
        <f t="shared" si="112"/>
        <v>0</v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>
        <f t="shared" si="111"/>
        <v>0</v>
      </c>
      <c r="J1788" s="96">
        <f t="shared" si="112"/>
        <v>0</v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>
        <f t="shared" si="111"/>
        <v>0</v>
      </c>
      <c r="J1789" s="96">
        <f t="shared" si="112"/>
        <v>0</v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>
        <f t="shared" si="111"/>
        <v>0</v>
      </c>
      <c r="J1790" s="96">
        <f t="shared" si="112"/>
        <v>0</v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>
        <f t="shared" si="111"/>
        <v>0</v>
      </c>
      <c r="J1791" s="96">
        <f t="shared" si="112"/>
        <v>0</v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>
        <f t="shared" si="111"/>
        <v>0</v>
      </c>
      <c r="J1792" s="96">
        <f t="shared" si="112"/>
        <v>0</v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>
        <f t="shared" si="111"/>
        <v>0</v>
      </c>
      <c r="J1793" s="96">
        <f t="shared" si="112"/>
        <v>0</v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>
        <f t="shared" ref="I1794:I1857" si="115">IF(G1794="Nao",IF(OR(F1794="",L1794=""),"",F1794),0)</f>
        <v>0</v>
      </c>
      <c r="J1794" s="96">
        <f t="shared" ref="J1794:J1857" si="116">IF(G1794="Nao",IF(OR(F1794="",D1794="",L1794=""),"",IF(L1794="Sim",ROUND(F1794-D1794,2),0)),0)</f>
        <v>0</v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>
        <f t="shared" si="115"/>
        <v>0</v>
      </c>
      <c r="J1795" s="96">
        <f t="shared" si="116"/>
        <v>0</v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>
        <f t="shared" si="115"/>
        <v>0</v>
      </c>
      <c r="J1796" s="96">
        <f t="shared" si="116"/>
        <v>0</v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>
        <f t="shared" si="115"/>
        <v>0</v>
      </c>
      <c r="J1797" s="96">
        <f t="shared" si="116"/>
        <v>0</v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>
        <f t="shared" si="115"/>
        <v>0</v>
      </c>
      <c r="J1798" s="96">
        <f t="shared" si="116"/>
        <v>0</v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>
        <f t="shared" si="115"/>
        <v>0</v>
      </c>
      <c r="J1799" s="96">
        <f t="shared" si="116"/>
        <v>0</v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>
        <f t="shared" si="115"/>
        <v>0</v>
      </c>
      <c r="J1800" s="96">
        <f t="shared" si="116"/>
        <v>0</v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>
        <f t="shared" si="115"/>
        <v>0</v>
      </c>
      <c r="J1801" s="96">
        <f t="shared" si="116"/>
        <v>0</v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>
        <f t="shared" si="115"/>
        <v>0</v>
      </c>
      <c r="J1802" s="96">
        <f t="shared" si="116"/>
        <v>0</v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>
        <f t="shared" si="115"/>
        <v>0</v>
      </c>
      <c r="J1803" s="96">
        <f t="shared" si="116"/>
        <v>0</v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>
        <f t="shared" si="115"/>
        <v>0</v>
      </c>
      <c r="J1804" s="96">
        <f t="shared" si="116"/>
        <v>0</v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>
        <f t="shared" si="115"/>
        <v>0</v>
      </c>
      <c r="J1805" s="96">
        <f t="shared" si="116"/>
        <v>0</v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>
        <f t="shared" si="115"/>
        <v>0</v>
      </c>
      <c r="J1806" s="96">
        <f t="shared" si="116"/>
        <v>0</v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>
        <f t="shared" si="115"/>
        <v>0</v>
      </c>
      <c r="J1807" s="96">
        <f t="shared" si="116"/>
        <v>0</v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>
        <f t="shared" si="115"/>
        <v>0</v>
      </c>
      <c r="J1808" s="96">
        <f t="shared" si="116"/>
        <v>0</v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>
        <f t="shared" si="115"/>
        <v>0</v>
      </c>
      <c r="J1809" s="96">
        <f t="shared" si="116"/>
        <v>0</v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>
        <f t="shared" si="115"/>
        <v>0</v>
      </c>
      <c r="J1810" s="96">
        <f t="shared" si="116"/>
        <v>0</v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>
        <f t="shared" si="115"/>
        <v>0</v>
      </c>
      <c r="J1811" s="96">
        <f t="shared" si="116"/>
        <v>0</v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>
        <f t="shared" si="115"/>
        <v>0</v>
      </c>
      <c r="J1812" s="96">
        <f t="shared" si="116"/>
        <v>0</v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>
        <f t="shared" si="115"/>
        <v>0</v>
      </c>
      <c r="J1813" s="96">
        <f t="shared" si="116"/>
        <v>0</v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>
        <f t="shared" si="115"/>
        <v>0</v>
      </c>
      <c r="J1814" s="96">
        <f t="shared" si="116"/>
        <v>0</v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>
        <f t="shared" si="115"/>
        <v>0</v>
      </c>
      <c r="J1815" s="96">
        <f t="shared" si="116"/>
        <v>0</v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>
        <f t="shared" si="115"/>
        <v>0</v>
      </c>
      <c r="J1816" s="96">
        <f t="shared" si="116"/>
        <v>0</v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>
        <f t="shared" si="115"/>
        <v>0</v>
      </c>
      <c r="J1817" s="96">
        <f t="shared" si="116"/>
        <v>0</v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>
        <f t="shared" si="115"/>
        <v>0</v>
      </c>
      <c r="J1818" s="96">
        <f t="shared" si="116"/>
        <v>0</v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>
        <f t="shared" si="115"/>
        <v>0</v>
      </c>
      <c r="J1819" s="96">
        <f t="shared" si="116"/>
        <v>0</v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>
        <f t="shared" si="115"/>
        <v>0</v>
      </c>
      <c r="J1820" s="96">
        <f t="shared" si="116"/>
        <v>0</v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>
        <f t="shared" si="115"/>
        <v>0</v>
      </c>
      <c r="J1821" s="96">
        <f t="shared" si="116"/>
        <v>0</v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>
        <f t="shared" si="115"/>
        <v>0</v>
      </c>
      <c r="J1822" s="96">
        <f t="shared" si="116"/>
        <v>0</v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>
        <f t="shared" si="115"/>
        <v>0</v>
      </c>
      <c r="J1823" s="96">
        <f t="shared" si="116"/>
        <v>0</v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>
        <f t="shared" si="115"/>
        <v>0</v>
      </c>
      <c r="J1824" s="96">
        <f t="shared" si="116"/>
        <v>0</v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>
        <f t="shared" si="115"/>
        <v>0</v>
      </c>
      <c r="J1825" s="96">
        <f t="shared" si="116"/>
        <v>0</v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>
        <f t="shared" si="115"/>
        <v>0</v>
      </c>
      <c r="J1826" s="96">
        <f t="shared" si="116"/>
        <v>0</v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>
        <f t="shared" si="115"/>
        <v>0</v>
      </c>
      <c r="J1827" s="96">
        <f t="shared" si="116"/>
        <v>0</v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>
        <f t="shared" si="115"/>
        <v>0</v>
      </c>
      <c r="J1828" s="96">
        <f t="shared" si="116"/>
        <v>0</v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>
        <f t="shared" si="115"/>
        <v>0</v>
      </c>
      <c r="J1829" s="96">
        <f t="shared" si="116"/>
        <v>0</v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>
        <f t="shared" si="115"/>
        <v>0</v>
      </c>
      <c r="J1830" s="96">
        <f t="shared" si="116"/>
        <v>0</v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>
        <f t="shared" si="115"/>
        <v>0</v>
      </c>
      <c r="J1831" s="96">
        <f t="shared" si="116"/>
        <v>0</v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>
        <f t="shared" si="115"/>
        <v>0</v>
      </c>
      <c r="J1832" s="96">
        <f t="shared" si="116"/>
        <v>0</v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>
        <f t="shared" si="115"/>
        <v>0</v>
      </c>
      <c r="J1833" s="96">
        <f t="shared" si="116"/>
        <v>0</v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>
        <f t="shared" si="115"/>
        <v>0</v>
      </c>
      <c r="J1834" s="96">
        <f t="shared" si="116"/>
        <v>0</v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>
        <f t="shared" si="115"/>
        <v>0</v>
      </c>
      <c r="J1835" s="96">
        <f t="shared" si="116"/>
        <v>0</v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>
        <f t="shared" si="115"/>
        <v>0</v>
      </c>
      <c r="J1836" s="96">
        <f t="shared" si="116"/>
        <v>0</v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>
        <f t="shared" si="115"/>
        <v>0</v>
      </c>
      <c r="J1837" s="96">
        <f t="shared" si="116"/>
        <v>0</v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>
        <f t="shared" si="115"/>
        <v>0</v>
      </c>
      <c r="J1838" s="96">
        <f t="shared" si="116"/>
        <v>0</v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>
        <f t="shared" si="115"/>
        <v>0</v>
      </c>
      <c r="J1839" s="96">
        <f t="shared" si="116"/>
        <v>0</v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>
        <f t="shared" si="115"/>
        <v>0</v>
      </c>
      <c r="J1840" s="96">
        <f t="shared" si="116"/>
        <v>0</v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>
        <f t="shared" si="115"/>
        <v>0</v>
      </c>
      <c r="J1841" s="96">
        <f t="shared" si="116"/>
        <v>0</v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>
        <f t="shared" si="115"/>
        <v>0</v>
      </c>
      <c r="J1842" s="96">
        <f t="shared" si="116"/>
        <v>0</v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>
        <f t="shared" si="115"/>
        <v>0</v>
      </c>
      <c r="J1843" s="96">
        <f t="shared" si="116"/>
        <v>0</v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>
        <f t="shared" si="115"/>
        <v>0</v>
      </c>
      <c r="J1844" s="96">
        <f t="shared" si="116"/>
        <v>0</v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>
        <f t="shared" si="115"/>
        <v>0</v>
      </c>
      <c r="J1845" s="96">
        <f t="shared" si="116"/>
        <v>0</v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>
        <f t="shared" si="115"/>
        <v>0</v>
      </c>
      <c r="J1846" s="96">
        <f t="shared" si="116"/>
        <v>0</v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>
        <f t="shared" si="115"/>
        <v>0</v>
      </c>
      <c r="J1847" s="96">
        <f t="shared" si="116"/>
        <v>0</v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>
        <f t="shared" si="115"/>
        <v>0</v>
      </c>
      <c r="J1848" s="96">
        <f t="shared" si="116"/>
        <v>0</v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>
        <f t="shared" si="115"/>
        <v>0</v>
      </c>
      <c r="J1849" s="96">
        <f t="shared" si="116"/>
        <v>0</v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>
        <f t="shared" si="115"/>
        <v>0</v>
      </c>
      <c r="J1850" s="96">
        <f t="shared" si="116"/>
        <v>0</v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>
        <f t="shared" si="115"/>
        <v>0</v>
      </c>
      <c r="J1851" s="96">
        <f t="shared" si="116"/>
        <v>0</v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>
        <f t="shared" si="115"/>
        <v>0</v>
      </c>
      <c r="J1852" s="96">
        <f t="shared" si="116"/>
        <v>0</v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>
        <f t="shared" si="115"/>
        <v>0</v>
      </c>
      <c r="J1853" s="96">
        <f t="shared" si="116"/>
        <v>0</v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>
        <f t="shared" si="115"/>
        <v>0</v>
      </c>
      <c r="J1854" s="96">
        <f t="shared" si="116"/>
        <v>0</v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>
        <f t="shared" si="115"/>
        <v>0</v>
      </c>
      <c r="J1855" s="96">
        <f t="shared" si="116"/>
        <v>0</v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>
        <f t="shared" si="115"/>
        <v>0</v>
      </c>
      <c r="J1856" s="96">
        <f t="shared" si="116"/>
        <v>0</v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>
        <f t="shared" si="115"/>
        <v>0</v>
      </c>
      <c r="J1857" s="96">
        <f t="shared" si="116"/>
        <v>0</v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>
        <f t="shared" ref="I1858:I1921" si="119">IF(G1858="Nao",IF(OR(F1858="",L1858=""),"",F1858),0)</f>
        <v>0</v>
      </c>
      <c r="J1858" s="96">
        <f t="shared" ref="J1858:J1921" si="120">IF(G1858="Nao",IF(OR(F1858="",D1858="",L1858=""),"",IF(L1858="Sim",ROUND(F1858-D1858,2),0)),0)</f>
        <v>0</v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>
        <f t="shared" si="119"/>
        <v>0</v>
      </c>
      <c r="J1859" s="96">
        <f t="shared" si="120"/>
        <v>0</v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>
        <f t="shared" si="119"/>
        <v>0</v>
      </c>
      <c r="J1860" s="96">
        <f t="shared" si="120"/>
        <v>0</v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>
        <f t="shared" si="119"/>
        <v>0</v>
      </c>
      <c r="J1861" s="96">
        <f t="shared" si="120"/>
        <v>0</v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>
        <f t="shared" si="119"/>
        <v>0</v>
      </c>
      <c r="J1862" s="96">
        <f t="shared" si="120"/>
        <v>0</v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>
        <f t="shared" si="119"/>
        <v>0</v>
      </c>
      <c r="J1863" s="96">
        <f t="shared" si="120"/>
        <v>0</v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>
        <f t="shared" si="119"/>
        <v>0</v>
      </c>
      <c r="J1864" s="96">
        <f t="shared" si="120"/>
        <v>0</v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>
        <f t="shared" si="119"/>
        <v>0</v>
      </c>
      <c r="J1865" s="96">
        <f t="shared" si="120"/>
        <v>0</v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>
        <f t="shared" si="119"/>
        <v>0</v>
      </c>
      <c r="J1866" s="96">
        <f t="shared" si="120"/>
        <v>0</v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>
        <f t="shared" si="119"/>
        <v>0</v>
      </c>
      <c r="J1867" s="96">
        <f t="shared" si="120"/>
        <v>0</v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>
        <f t="shared" si="119"/>
        <v>0</v>
      </c>
      <c r="J1868" s="96">
        <f t="shared" si="120"/>
        <v>0</v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>
        <f t="shared" si="119"/>
        <v>0</v>
      </c>
      <c r="J1869" s="96">
        <f t="shared" si="120"/>
        <v>0</v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>
        <f t="shared" si="119"/>
        <v>0</v>
      </c>
      <c r="J1870" s="96">
        <f t="shared" si="120"/>
        <v>0</v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>
        <f t="shared" si="119"/>
        <v>0</v>
      </c>
      <c r="J1871" s="96">
        <f t="shared" si="120"/>
        <v>0</v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>
        <f t="shared" si="119"/>
        <v>0</v>
      </c>
      <c r="J1872" s="96">
        <f t="shared" si="120"/>
        <v>0</v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>
        <f t="shared" si="119"/>
        <v>0</v>
      </c>
      <c r="J1873" s="96">
        <f t="shared" si="120"/>
        <v>0</v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>
        <f t="shared" si="119"/>
        <v>0</v>
      </c>
      <c r="J1874" s="96">
        <f t="shared" si="120"/>
        <v>0</v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>
        <f t="shared" si="119"/>
        <v>0</v>
      </c>
      <c r="J1875" s="96">
        <f t="shared" si="120"/>
        <v>0</v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>
        <f t="shared" si="119"/>
        <v>0</v>
      </c>
      <c r="J1876" s="96">
        <f t="shared" si="120"/>
        <v>0</v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>
        <f t="shared" si="119"/>
        <v>0</v>
      </c>
      <c r="J1877" s="96">
        <f t="shared" si="120"/>
        <v>0</v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>
        <f t="shared" si="119"/>
        <v>0</v>
      </c>
      <c r="J1878" s="96">
        <f t="shared" si="120"/>
        <v>0</v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>
        <f t="shared" si="119"/>
        <v>0</v>
      </c>
      <c r="J1879" s="96">
        <f t="shared" si="120"/>
        <v>0</v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>
        <f t="shared" si="119"/>
        <v>0</v>
      </c>
      <c r="J1880" s="96">
        <f t="shared" si="120"/>
        <v>0</v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>
        <f t="shared" si="119"/>
        <v>0</v>
      </c>
      <c r="J1881" s="96">
        <f t="shared" si="120"/>
        <v>0</v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>
        <f t="shared" si="119"/>
        <v>0</v>
      </c>
      <c r="J1882" s="96">
        <f t="shared" si="120"/>
        <v>0</v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>
        <f t="shared" si="119"/>
        <v>0</v>
      </c>
      <c r="J1883" s="96">
        <f t="shared" si="120"/>
        <v>0</v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>
        <f t="shared" si="119"/>
        <v>0</v>
      </c>
      <c r="J1884" s="96">
        <f t="shared" si="120"/>
        <v>0</v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>
        <f t="shared" si="119"/>
        <v>0</v>
      </c>
      <c r="J1885" s="96">
        <f t="shared" si="120"/>
        <v>0</v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>
        <f t="shared" si="119"/>
        <v>0</v>
      </c>
      <c r="J1886" s="96">
        <f t="shared" si="120"/>
        <v>0</v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>
        <f t="shared" si="119"/>
        <v>0</v>
      </c>
      <c r="J1887" s="96">
        <f t="shared" si="120"/>
        <v>0</v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>
        <f t="shared" si="119"/>
        <v>0</v>
      </c>
      <c r="J1888" s="96">
        <f t="shared" si="120"/>
        <v>0</v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>
        <f t="shared" si="119"/>
        <v>0</v>
      </c>
      <c r="J1889" s="96">
        <f t="shared" si="120"/>
        <v>0</v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>
        <f t="shared" si="119"/>
        <v>0</v>
      </c>
      <c r="J1890" s="96">
        <f t="shared" si="120"/>
        <v>0</v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>
        <f t="shared" si="119"/>
        <v>0</v>
      </c>
      <c r="J1891" s="96">
        <f t="shared" si="120"/>
        <v>0</v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>
        <f t="shared" si="119"/>
        <v>0</v>
      </c>
      <c r="J1892" s="96">
        <f t="shared" si="120"/>
        <v>0</v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>
        <f t="shared" si="119"/>
        <v>0</v>
      </c>
      <c r="J1893" s="96">
        <f t="shared" si="120"/>
        <v>0</v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>
        <f t="shared" si="119"/>
        <v>0</v>
      </c>
      <c r="J1894" s="96">
        <f t="shared" si="120"/>
        <v>0</v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>
        <f t="shared" si="119"/>
        <v>0</v>
      </c>
      <c r="J1895" s="96">
        <f t="shared" si="120"/>
        <v>0</v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>
        <f t="shared" si="119"/>
        <v>0</v>
      </c>
      <c r="J1896" s="96">
        <f t="shared" si="120"/>
        <v>0</v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>
        <f t="shared" si="119"/>
        <v>0</v>
      </c>
      <c r="J1897" s="96">
        <f t="shared" si="120"/>
        <v>0</v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>
        <f t="shared" si="119"/>
        <v>0</v>
      </c>
      <c r="J1898" s="96">
        <f t="shared" si="120"/>
        <v>0</v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>
        <f t="shared" si="119"/>
        <v>0</v>
      </c>
      <c r="J1899" s="96">
        <f t="shared" si="120"/>
        <v>0</v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>
        <f t="shared" si="119"/>
        <v>0</v>
      </c>
      <c r="J1900" s="96">
        <f t="shared" si="120"/>
        <v>0</v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>
        <f t="shared" si="119"/>
        <v>0</v>
      </c>
      <c r="J1901" s="96">
        <f t="shared" si="120"/>
        <v>0</v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>
        <f t="shared" si="119"/>
        <v>0</v>
      </c>
      <c r="J1902" s="96">
        <f t="shared" si="120"/>
        <v>0</v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>
        <f t="shared" si="119"/>
        <v>0</v>
      </c>
      <c r="J1903" s="96">
        <f t="shared" si="120"/>
        <v>0</v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>
        <f t="shared" si="119"/>
        <v>0</v>
      </c>
      <c r="J1904" s="96">
        <f t="shared" si="120"/>
        <v>0</v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>
        <f t="shared" si="119"/>
        <v>0</v>
      </c>
      <c r="J1905" s="96">
        <f t="shared" si="120"/>
        <v>0</v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>
        <f t="shared" si="119"/>
        <v>0</v>
      </c>
      <c r="J1906" s="96">
        <f t="shared" si="120"/>
        <v>0</v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>
        <f t="shared" si="119"/>
        <v>0</v>
      </c>
      <c r="J1907" s="96">
        <f t="shared" si="120"/>
        <v>0</v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>
        <f t="shared" si="119"/>
        <v>0</v>
      </c>
      <c r="J1908" s="96">
        <f t="shared" si="120"/>
        <v>0</v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>
        <f t="shared" si="119"/>
        <v>0</v>
      </c>
      <c r="J1909" s="96">
        <f t="shared" si="120"/>
        <v>0</v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>
        <f t="shared" si="119"/>
        <v>0</v>
      </c>
      <c r="J1910" s="96">
        <f t="shared" si="120"/>
        <v>0</v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>
        <f t="shared" si="119"/>
        <v>0</v>
      </c>
      <c r="J1911" s="96">
        <f t="shared" si="120"/>
        <v>0</v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>
        <f t="shared" si="119"/>
        <v>0</v>
      </c>
      <c r="J1912" s="96">
        <f t="shared" si="120"/>
        <v>0</v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>
        <f t="shared" si="119"/>
        <v>0</v>
      </c>
      <c r="J1913" s="96">
        <f t="shared" si="120"/>
        <v>0</v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>
        <f t="shared" si="119"/>
        <v>0</v>
      </c>
      <c r="J1914" s="96">
        <f t="shared" si="120"/>
        <v>0</v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>
        <f t="shared" si="119"/>
        <v>0</v>
      </c>
      <c r="J1915" s="96">
        <f t="shared" si="120"/>
        <v>0</v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>
        <f t="shared" si="119"/>
        <v>0</v>
      </c>
      <c r="J1916" s="96">
        <f t="shared" si="120"/>
        <v>0</v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>
        <f t="shared" si="119"/>
        <v>0</v>
      </c>
      <c r="J1917" s="96">
        <f t="shared" si="120"/>
        <v>0</v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>
        <f t="shared" si="119"/>
        <v>0</v>
      </c>
      <c r="J1918" s="96">
        <f t="shared" si="120"/>
        <v>0</v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>
        <f t="shared" si="119"/>
        <v>0</v>
      </c>
      <c r="J1919" s="96">
        <f t="shared" si="120"/>
        <v>0</v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>
        <f t="shared" si="119"/>
        <v>0</v>
      </c>
      <c r="J1920" s="96">
        <f t="shared" si="120"/>
        <v>0</v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>
        <f t="shared" si="119"/>
        <v>0</v>
      </c>
      <c r="J1921" s="96">
        <f t="shared" si="120"/>
        <v>0</v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>
        <f t="shared" ref="I1922:I1985" si="123">IF(G1922="Nao",IF(OR(F1922="",L1922=""),"",F1922),0)</f>
        <v>0</v>
      </c>
      <c r="J1922" s="96">
        <f t="shared" ref="J1922:J1985" si="124">IF(G1922="Nao",IF(OR(F1922="",D1922="",L1922=""),"",IF(L1922="Sim",ROUND(F1922-D1922,2),0)),0)</f>
        <v>0</v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>
        <f t="shared" si="123"/>
        <v>0</v>
      </c>
      <c r="J1923" s="96">
        <f t="shared" si="124"/>
        <v>0</v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>
        <f t="shared" si="123"/>
        <v>0</v>
      </c>
      <c r="J1924" s="96">
        <f t="shared" si="124"/>
        <v>0</v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>
        <f t="shared" si="123"/>
        <v>0</v>
      </c>
      <c r="J1925" s="96">
        <f t="shared" si="124"/>
        <v>0</v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>
        <f t="shared" si="123"/>
        <v>0</v>
      </c>
      <c r="J1926" s="96">
        <f t="shared" si="124"/>
        <v>0</v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>
        <f t="shared" si="123"/>
        <v>0</v>
      </c>
      <c r="J1927" s="96">
        <f t="shared" si="124"/>
        <v>0</v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>
        <f t="shared" si="123"/>
        <v>0</v>
      </c>
      <c r="J1928" s="96">
        <f t="shared" si="124"/>
        <v>0</v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>
        <f t="shared" si="123"/>
        <v>0</v>
      </c>
      <c r="J1929" s="96">
        <f t="shared" si="124"/>
        <v>0</v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>
        <f t="shared" si="123"/>
        <v>0</v>
      </c>
      <c r="J1930" s="96">
        <f t="shared" si="124"/>
        <v>0</v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>
        <f t="shared" si="123"/>
        <v>0</v>
      </c>
      <c r="J1931" s="96">
        <f t="shared" si="124"/>
        <v>0</v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>
        <f t="shared" si="123"/>
        <v>0</v>
      </c>
      <c r="J1932" s="96">
        <f t="shared" si="124"/>
        <v>0</v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>
        <f t="shared" si="123"/>
        <v>0</v>
      </c>
      <c r="J1933" s="96">
        <f t="shared" si="124"/>
        <v>0</v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>
        <f t="shared" si="123"/>
        <v>0</v>
      </c>
      <c r="J1934" s="96">
        <f t="shared" si="124"/>
        <v>0</v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>
        <f t="shared" si="123"/>
        <v>0</v>
      </c>
      <c r="J1935" s="96">
        <f t="shared" si="124"/>
        <v>0</v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>
        <f t="shared" si="123"/>
        <v>0</v>
      </c>
      <c r="J1936" s="96">
        <f t="shared" si="124"/>
        <v>0</v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>
        <f t="shared" si="123"/>
        <v>0</v>
      </c>
      <c r="J1937" s="96">
        <f t="shared" si="124"/>
        <v>0</v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>
        <f t="shared" si="123"/>
        <v>0</v>
      </c>
      <c r="J1938" s="96">
        <f t="shared" si="124"/>
        <v>0</v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>
        <f t="shared" si="123"/>
        <v>0</v>
      </c>
      <c r="J1939" s="96">
        <f t="shared" si="124"/>
        <v>0</v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>
        <f t="shared" si="123"/>
        <v>0</v>
      </c>
      <c r="J1940" s="96">
        <f t="shared" si="124"/>
        <v>0</v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>
        <f t="shared" si="123"/>
        <v>0</v>
      </c>
      <c r="J1941" s="96">
        <f t="shared" si="124"/>
        <v>0</v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>
        <f t="shared" si="123"/>
        <v>0</v>
      </c>
      <c r="J1942" s="96">
        <f t="shared" si="124"/>
        <v>0</v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>
        <f t="shared" si="123"/>
        <v>0</v>
      </c>
      <c r="J1943" s="96">
        <f t="shared" si="124"/>
        <v>0</v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>
        <f t="shared" si="123"/>
        <v>0</v>
      </c>
      <c r="J1944" s="96">
        <f t="shared" si="124"/>
        <v>0</v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>
        <f t="shared" si="123"/>
        <v>0</v>
      </c>
      <c r="J1945" s="96">
        <f t="shared" si="124"/>
        <v>0</v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>
        <f t="shared" si="123"/>
        <v>0</v>
      </c>
      <c r="J1946" s="96">
        <f t="shared" si="124"/>
        <v>0</v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>
        <f t="shared" si="123"/>
        <v>0</v>
      </c>
      <c r="J1947" s="96">
        <f t="shared" si="124"/>
        <v>0</v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>
        <f t="shared" si="123"/>
        <v>0</v>
      </c>
      <c r="J1948" s="96">
        <f t="shared" si="124"/>
        <v>0</v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>
        <f t="shared" si="123"/>
        <v>0</v>
      </c>
      <c r="J1949" s="96">
        <f t="shared" si="124"/>
        <v>0</v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>
        <f t="shared" si="123"/>
        <v>0</v>
      </c>
      <c r="J1950" s="96">
        <f t="shared" si="124"/>
        <v>0</v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>
        <f t="shared" si="123"/>
        <v>0</v>
      </c>
      <c r="J1951" s="96">
        <f t="shared" si="124"/>
        <v>0</v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>
        <f t="shared" si="123"/>
        <v>0</v>
      </c>
      <c r="J1952" s="96">
        <f t="shared" si="124"/>
        <v>0</v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>
        <f t="shared" si="123"/>
        <v>0</v>
      </c>
      <c r="J1953" s="96">
        <f t="shared" si="124"/>
        <v>0</v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>
        <f t="shared" si="123"/>
        <v>0</v>
      </c>
      <c r="J1954" s="96">
        <f t="shared" si="124"/>
        <v>0</v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>
        <f t="shared" si="123"/>
        <v>0</v>
      </c>
      <c r="J1955" s="96">
        <f t="shared" si="124"/>
        <v>0</v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>
        <f t="shared" si="123"/>
        <v>0</v>
      </c>
      <c r="J1956" s="96">
        <f t="shared" si="124"/>
        <v>0</v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>
        <f t="shared" si="123"/>
        <v>0</v>
      </c>
      <c r="J1957" s="96">
        <f t="shared" si="124"/>
        <v>0</v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>
        <f t="shared" si="123"/>
        <v>0</v>
      </c>
      <c r="J1958" s="96">
        <f t="shared" si="124"/>
        <v>0</v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>
        <f t="shared" si="123"/>
        <v>0</v>
      </c>
      <c r="J1959" s="96">
        <f t="shared" si="124"/>
        <v>0</v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>
        <f t="shared" si="123"/>
        <v>0</v>
      </c>
      <c r="J1960" s="96">
        <f t="shared" si="124"/>
        <v>0</v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>
        <f t="shared" si="123"/>
        <v>0</v>
      </c>
      <c r="J1961" s="96">
        <f t="shared" si="124"/>
        <v>0</v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>
        <f t="shared" si="123"/>
        <v>0</v>
      </c>
      <c r="J1962" s="96">
        <f t="shared" si="124"/>
        <v>0</v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>
        <f t="shared" si="123"/>
        <v>0</v>
      </c>
      <c r="J1963" s="96">
        <f t="shared" si="124"/>
        <v>0</v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>
        <f t="shared" si="123"/>
        <v>0</v>
      </c>
      <c r="J1964" s="96">
        <f t="shared" si="124"/>
        <v>0</v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>
        <f t="shared" si="123"/>
        <v>0</v>
      </c>
      <c r="J1965" s="96">
        <f t="shared" si="124"/>
        <v>0</v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>
        <f t="shared" si="123"/>
        <v>0</v>
      </c>
      <c r="J1966" s="96">
        <f t="shared" si="124"/>
        <v>0</v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>
        <f t="shared" si="123"/>
        <v>0</v>
      </c>
      <c r="J1967" s="96">
        <f t="shared" si="124"/>
        <v>0</v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>
        <f t="shared" si="123"/>
        <v>0</v>
      </c>
      <c r="J1968" s="96">
        <f t="shared" si="124"/>
        <v>0</v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>
        <f t="shared" si="123"/>
        <v>0</v>
      </c>
      <c r="J1969" s="96">
        <f t="shared" si="124"/>
        <v>0</v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>
        <f t="shared" si="123"/>
        <v>0</v>
      </c>
      <c r="J1970" s="96">
        <f t="shared" si="124"/>
        <v>0</v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>
        <f t="shared" si="123"/>
        <v>0</v>
      </c>
      <c r="J1971" s="96">
        <f t="shared" si="124"/>
        <v>0</v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>
        <f t="shared" si="123"/>
        <v>0</v>
      </c>
      <c r="J1972" s="96">
        <f t="shared" si="124"/>
        <v>0</v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>
        <f t="shared" si="123"/>
        <v>0</v>
      </c>
      <c r="J1973" s="96">
        <f t="shared" si="124"/>
        <v>0</v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>
        <f t="shared" si="123"/>
        <v>0</v>
      </c>
      <c r="J1974" s="96">
        <f t="shared" si="124"/>
        <v>0</v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>
        <f t="shared" si="123"/>
        <v>0</v>
      </c>
      <c r="J1975" s="96">
        <f t="shared" si="124"/>
        <v>0</v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>
        <f t="shared" si="123"/>
        <v>0</v>
      </c>
      <c r="J1976" s="96">
        <f t="shared" si="124"/>
        <v>0</v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>
        <f t="shared" si="123"/>
        <v>0</v>
      </c>
      <c r="J1977" s="96">
        <f t="shared" si="124"/>
        <v>0</v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>
        <f t="shared" si="123"/>
        <v>0</v>
      </c>
      <c r="J1978" s="96">
        <f t="shared" si="124"/>
        <v>0</v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>
        <f t="shared" si="123"/>
        <v>0</v>
      </c>
      <c r="J1979" s="96">
        <f t="shared" si="124"/>
        <v>0</v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>
        <f t="shared" si="123"/>
        <v>0</v>
      </c>
      <c r="J1980" s="96">
        <f t="shared" si="124"/>
        <v>0</v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>
        <f t="shared" si="123"/>
        <v>0</v>
      </c>
      <c r="J1981" s="96">
        <f t="shared" si="124"/>
        <v>0</v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>
        <f t="shared" si="123"/>
        <v>0</v>
      </c>
      <c r="J1982" s="96">
        <f t="shared" si="124"/>
        <v>0</v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>
        <f t="shared" si="123"/>
        <v>0</v>
      </c>
      <c r="J1983" s="96">
        <f t="shared" si="124"/>
        <v>0</v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>
        <f t="shared" si="123"/>
        <v>0</v>
      </c>
      <c r="J1984" s="96">
        <f t="shared" si="124"/>
        <v>0</v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>
        <f t="shared" si="123"/>
        <v>0</v>
      </c>
      <c r="J1985" s="96">
        <f t="shared" si="124"/>
        <v>0</v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>
        <f t="shared" ref="I1986:I2049" si="127">IF(G1986="Nao",IF(OR(F1986="",L1986=""),"",F1986),0)</f>
        <v>0</v>
      </c>
      <c r="J1986" s="96">
        <f t="shared" ref="J1986:J2049" si="128">IF(G1986="Nao",IF(OR(F1986="",D1986="",L1986=""),"",IF(L1986="Sim",ROUND(F1986-D1986,2),0)),0)</f>
        <v>0</v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>
        <f t="shared" si="127"/>
        <v>0</v>
      </c>
      <c r="J1987" s="96">
        <f t="shared" si="128"/>
        <v>0</v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>
        <f t="shared" si="127"/>
        <v>0</v>
      </c>
      <c r="J1988" s="96">
        <f t="shared" si="128"/>
        <v>0</v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>
        <f t="shared" si="127"/>
        <v>0</v>
      </c>
      <c r="J1989" s="96">
        <f t="shared" si="128"/>
        <v>0</v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>
        <f t="shared" si="127"/>
        <v>0</v>
      </c>
      <c r="J1990" s="96">
        <f t="shared" si="128"/>
        <v>0</v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>
        <f t="shared" si="127"/>
        <v>0</v>
      </c>
      <c r="J1991" s="96">
        <f t="shared" si="128"/>
        <v>0</v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>
        <f t="shared" si="127"/>
        <v>0</v>
      </c>
      <c r="J1992" s="96">
        <f t="shared" si="128"/>
        <v>0</v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>
        <f t="shared" si="127"/>
        <v>0</v>
      </c>
      <c r="J1993" s="96">
        <f t="shared" si="128"/>
        <v>0</v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>
        <f t="shared" si="127"/>
        <v>0</v>
      </c>
      <c r="J1994" s="96">
        <f t="shared" si="128"/>
        <v>0</v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>
        <f t="shared" si="127"/>
        <v>0</v>
      </c>
      <c r="J1995" s="96">
        <f t="shared" si="128"/>
        <v>0</v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>
        <f t="shared" si="127"/>
        <v>0</v>
      </c>
      <c r="J1996" s="96">
        <f t="shared" si="128"/>
        <v>0</v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>
        <f t="shared" si="127"/>
        <v>0</v>
      </c>
      <c r="J1997" s="96">
        <f t="shared" si="128"/>
        <v>0</v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>
        <f t="shared" si="127"/>
        <v>0</v>
      </c>
      <c r="J1998" s="96">
        <f t="shared" si="128"/>
        <v>0</v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>
        <f t="shared" si="127"/>
        <v>0</v>
      </c>
      <c r="J1999" s="96">
        <f t="shared" si="128"/>
        <v>0</v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>
        <f t="shared" si="127"/>
        <v>0</v>
      </c>
      <c r="J2000" s="96">
        <f t="shared" si="128"/>
        <v>0</v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>
        <f t="shared" si="127"/>
        <v>0</v>
      </c>
      <c r="J2001" s="96">
        <f t="shared" si="128"/>
        <v>0</v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>
        <f t="shared" si="127"/>
        <v>0</v>
      </c>
      <c r="J2002" s="96">
        <f t="shared" si="128"/>
        <v>0</v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>
        <f t="shared" si="127"/>
        <v>0</v>
      </c>
      <c r="J2003" s="96">
        <f t="shared" si="128"/>
        <v>0</v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>
        <f t="shared" si="127"/>
        <v>0</v>
      </c>
      <c r="J2004" s="96">
        <f t="shared" si="128"/>
        <v>0</v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>
        <f t="shared" si="127"/>
        <v>0</v>
      </c>
      <c r="J2005" s="96">
        <f t="shared" si="128"/>
        <v>0</v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>
        <f t="shared" si="127"/>
        <v>0</v>
      </c>
      <c r="J2006" s="96">
        <f t="shared" si="128"/>
        <v>0</v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>
        <f t="shared" si="127"/>
        <v>0</v>
      </c>
      <c r="J2007" s="96">
        <f t="shared" si="128"/>
        <v>0</v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>
        <f t="shared" si="127"/>
        <v>0</v>
      </c>
      <c r="J2008" s="96">
        <f t="shared" si="128"/>
        <v>0</v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>
        <f t="shared" si="127"/>
        <v>0</v>
      </c>
      <c r="J2009" s="96">
        <f t="shared" si="128"/>
        <v>0</v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>
        <f t="shared" si="127"/>
        <v>0</v>
      </c>
      <c r="J2010" s="96">
        <f t="shared" si="128"/>
        <v>0</v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>
        <f t="shared" si="127"/>
        <v>0</v>
      </c>
      <c r="J2011" s="96">
        <f t="shared" si="128"/>
        <v>0</v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>
        <f t="shared" si="127"/>
        <v>0</v>
      </c>
      <c r="J2012" s="96">
        <f t="shared" si="128"/>
        <v>0</v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>
        <f t="shared" si="127"/>
        <v>0</v>
      </c>
      <c r="J2013" s="96">
        <f t="shared" si="128"/>
        <v>0</v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>
        <f t="shared" si="127"/>
        <v>0</v>
      </c>
      <c r="J2014" s="96">
        <f t="shared" si="128"/>
        <v>0</v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>
        <f t="shared" si="127"/>
        <v>0</v>
      </c>
      <c r="J2015" s="96">
        <f t="shared" si="128"/>
        <v>0</v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>
        <f t="shared" si="127"/>
        <v>0</v>
      </c>
      <c r="J2016" s="96">
        <f t="shared" si="128"/>
        <v>0</v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>
        <f t="shared" si="127"/>
        <v>0</v>
      </c>
      <c r="J2017" s="96">
        <f t="shared" si="128"/>
        <v>0</v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>
        <f t="shared" si="127"/>
        <v>0</v>
      </c>
      <c r="J2018" s="96">
        <f t="shared" si="128"/>
        <v>0</v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>
        <f t="shared" si="127"/>
        <v>0</v>
      </c>
      <c r="J2019" s="96">
        <f t="shared" si="128"/>
        <v>0</v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>
        <f t="shared" si="127"/>
        <v>0</v>
      </c>
      <c r="J2020" s="96">
        <f t="shared" si="128"/>
        <v>0</v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>
        <f t="shared" si="127"/>
        <v>0</v>
      </c>
      <c r="J2021" s="96">
        <f t="shared" si="128"/>
        <v>0</v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>
        <f t="shared" si="127"/>
        <v>0</v>
      </c>
      <c r="J2022" s="96">
        <f t="shared" si="128"/>
        <v>0</v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>
        <f t="shared" si="127"/>
        <v>0</v>
      </c>
      <c r="J2023" s="96">
        <f t="shared" si="128"/>
        <v>0</v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>
        <f t="shared" si="127"/>
        <v>0</v>
      </c>
      <c r="J2024" s="96">
        <f t="shared" si="128"/>
        <v>0</v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>
        <f t="shared" si="127"/>
        <v>0</v>
      </c>
      <c r="J2025" s="96">
        <f t="shared" si="128"/>
        <v>0</v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>
        <f t="shared" si="127"/>
        <v>0</v>
      </c>
      <c r="J2026" s="96">
        <f t="shared" si="128"/>
        <v>0</v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>
        <f t="shared" si="127"/>
        <v>0</v>
      </c>
      <c r="J2027" s="96">
        <f t="shared" si="128"/>
        <v>0</v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>
        <f t="shared" si="127"/>
        <v>0</v>
      </c>
      <c r="J2028" s="96">
        <f t="shared" si="128"/>
        <v>0</v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>
        <f t="shared" si="127"/>
        <v>0</v>
      </c>
      <c r="J2029" s="96">
        <f t="shared" si="128"/>
        <v>0</v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>
        <f t="shared" si="127"/>
        <v>0</v>
      </c>
      <c r="J2030" s="96">
        <f t="shared" si="128"/>
        <v>0</v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>
        <f t="shared" si="127"/>
        <v>0</v>
      </c>
      <c r="J2031" s="96">
        <f t="shared" si="128"/>
        <v>0</v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>
        <f t="shared" si="127"/>
        <v>0</v>
      </c>
      <c r="J2032" s="96">
        <f t="shared" si="128"/>
        <v>0</v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>
        <f t="shared" si="127"/>
        <v>0</v>
      </c>
      <c r="J2033" s="96">
        <f t="shared" si="128"/>
        <v>0</v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>
        <f t="shared" si="127"/>
        <v>0</v>
      </c>
      <c r="J2034" s="96">
        <f t="shared" si="128"/>
        <v>0</v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>
        <f t="shared" si="127"/>
        <v>0</v>
      </c>
      <c r="J2035" s="96">
        <f t="shared" si="128"/>
        <v>0</v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>
        <f t="shared" si="127"/>
        <v>0</v>
      </c>
      <c r="J2036" s="96">
        <f t="shared" si="128"/>
        <v>0</v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>
        <f t="shared" si="127"/>
        <v>0</v>
      </c>
      <c r="J2037" s="96">
        <f t="shared" si="128"/>
        <v>0</v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>
        <f t="shared" si="127"/>
        <v>0</v>
      </c>
      <c r="J2038" s="96">
        <f t="shared" si="128"/>
        <v>0</v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>
        <f t="shared" si="127"/>
        <v>0</v>
      </c>
      <c r="J2039" s="96">
        <f t="shared" si="128"/>
        <v>0</v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>
        <f t="shared" si="127"/>
        <v>0</v>
      </c>
      <c r="J2040" s="96">
        <f t="shared" si="128"/>
        <v>0</v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>
        <f t="shared" si="127"/>
        <v>0</v>
      </c>
      <c r="J2041" s="96">
        <f t="shared" si="128"/>
        <v>0</v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>
        <f t="shared" si="127"/>
        <v>0</v>
      </c>
      <c r="J2042" s="96">
        <f t="shared" si="128"/>
        <v>0</v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>
        <f t="shared" si="127"/>
        <v>0</v>
      </c>
      <c r="J2043" s="96">
        <f t="shared" si="128"/>
        <v>0</v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>
        <f t="shared" si="127"/>
        <v>0</v>
      </c>
      <c r="J2044" s="96">
        <f t="shared" si="128"/>
        <v>0</v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>
        <f t="shared" si="127"/>
        <v>0</v>
      </c>
      <c r="J2045" s="96">
        <f t="shared" si="128"/>
        <v>0</v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>
        <f t="shared" si="127"/>
        <v>0</v>
      </c>
      <c r="J2046" s="96">
        <f t="shared" si="128"/>
        <v>0</v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>
        <f t="shared" si="127"/>
        <v>0</v>
      </c>
      <c r="J2047" s="96">
        <f t="shared" si="128"/>
        <v>0</v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>
        <f t="shared" si="127"/>
        <v>0</v>
      </c>
      <c r="J2048" s="96">
        <f t="shared" si="128"/>
        <v>0</v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>
        <f t="shared" si="127"/>
        <v>0</v>
      </c>
      <c r="J2049" s="96">
        <f t="shared" si="128"/>
        <v>0</v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>
        <f t="shared" ref="I2050:I2113" si="131">IF(G2050="Nao",IF(OR(F2050="",L2050=""),"",F2050),0)</f>
        <v>0</v>
      </c>
      <c r="J2050" s="96">
        <f t="shared" ref="J2050:J2113" si="132">IF(G2050="Nao",IF(OR(F2050="",D2050="",L2050=""),"",IF(L2050="Sim",ROUND(F2050-D2050,2),0)),0)</f>
        <v>0</v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>
        <f t="shared" si="131"/>
        <v>0</v>
      </c>
      <c r="J2051" s="96">
        <f t="shared" si="132"/>
        <v>0</v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>
        <f t="shared" si="131"/>
        <v>0</v>
      </c>
      <c r="J2052" s="96">
        <f t="shared" si="132"/>
        <v>0</v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>
        <f t="shared" si="131"/>
        <v>0</v>
      </c>
      <c r="J2053" s="96">
        <f t="shared" si="132"/>
        <v>0</v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>
        <f t="shared" si="131"/>
        <v>0</v>
      </c>
      <c r="J2054" s="96">
        <f t="shared" si="132"/>
        <v>0</v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>
        <f t="shared" si="131"/>
        <v>0</v>
      </c>
      <c r="J2055" s="96">
        <f t="shared" si="132"/>
        <v>0</v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>
        <f t="shared" si="131"/>
        <v>0</v>
      </c>
      <c r="J2056" s="96">
        <f t="shared" si="132"/>
        <v>0</v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>
        <f t="shared" si="131"/>
        <v>0</v>
      </c>
      <c r="J2057" s="96">
        <f t="shared" si="132"/>
        <v>0</v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>
        <f t="shared" si="131"/>
        <v>0</v>
      </c>
      <c r="J2058" s="96">
        <f t="shared" si="132"/>
        <v>0</v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>
        <f t="shared" si="131"/>
        <v>0</v>
      </c>
      <c r="J2059" s="96">
        <f t="shared" si="132"/>
        <v>0</v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>
        <f t="shared" si="131"/>
        <v>0</v>
      </c>
      <c r="J2060" s="96">
        <f t="shared" si="132"/>
        <v>0</v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>
        <f t="shared" si="131"/>
        <v>0</v>
      </c>
      <c r="J2061" s="96">
        <f t="shared" si="132"/>
        <v>0</v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>
        <f t="shared" si="131"/>
        <v>0</v>
      </c>
      <c r="J2062" s="96">
        <f t="shared" si="132"/>
        <v>0</v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>
        <f t="shared" si="131"/>
        <v>0</v>
      </c>
      <c r="J2063" s="96">
        <f t="shared" si="132"/>
        <v>0</v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>
        <f t="shared" si="131"/>
        <v>0</v>
      </c>
      <c r="J2064" s="96">
        <f t="shared" si="132"/>
        <v>0</v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>
        <f t="shared" si="131"/>
        <v>0</v>
      </c>
      <c r="J2065" s="96">
        <f t="shared" si="132"/>
        <v>0</v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>
        <f t="shared" si="131"/>
        <v>0</v>
      </c>
      <c r="J2066" s="96">
        <f t="shared" si="132"/>
        <v>0</v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>
        <f t="shared" si="131"/>
        <v>0</v>
      </c>
      <c r="J2067" s="96">
        <f t="shared" si="132"/>
        <v>0</v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>
        <f t="shared" si="131"/>
        <v>0</v>
      </c>
      <c r="J2068" s="96">
        <f t="shared" si="132"/>
        <v>0</v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>
        <f t="shared" si="131"/>
        <v>0</v>
      </c>
      <c r="J2069" s="96">
        <f t="shared" si="132"/>
        <v>0</v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>
        <f t="shared" si="131"/>
        <v>0</v>
      </c>
      <c r="J2070" s="96">
        <f t="shared" si="132"/>
        <v>0</v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>
        <f t="shared" si="131"/>
        <v>0</v>
      </c>
      <c r="J2071" s="96">
        <f t="shared" si="132"/>
        <v>0</v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>
        <f t="shared" si="131"/>
        <v>0</v>
      </c>
      <c r="J2072" s="96">
        <f t="shared" si="132"/>
        <v>0</v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>
        <f t="shared" si="131"/>
        <v>0</v>
      </c>
      <c r="J2073" s="96">
        <f t="shared" si="132"/>
        <v>0</v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>
        <f t="shared" si="131"/>
        <v>0</v>
      </c>
      <c r="J2074" s="96">
        <f t="shared" si="132"/>
        <v>0</v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>
        <f t="shared" si="131"/>
        <v>0</v>
      </c>
      <c r="J2075" s="96">
        <f t="shared" si="132"/>
        <v>0</v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>
        <f t="shared" si="131"/>
        <v>0</v>
      </c>
      <c r="J2076" s="96">
        <f t="shared" si="132"/>
        <v>0</v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>
        <f t="shared" si="131"/>
        <v>0</v>
      </c>
      <c r="J2077" s="96">
        <f t="shared" si="132"/>
        <v>0</v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>
        <f t="shared" si="131"/>
        <v>0</v>
      </c>
      <c r="J2078" s="96">
        <f t="shared" si="132"/>
        <v>0</v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>
        <f t="shared" si="131"/>
        <v>0</v>
      </c>
      <c r="J2079" s="96">
        <f t="shared" si="132"/>
        <v>0</v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>
        <f t="shared" si="131"/>
        <v>0</v>
      </c>
      <c r="J2080" s="96">
        <f t="shared" si="132"/>
        <v>0</v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>
        <f t="shared" si="131"/>
        <v>0</v>
      </c>
      <c r="J2081" s="96">
        <f t="shared" si="132"/>
        <v>0</v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>
        <f t="shared" si="131"/>
        <v>0</v>
      </c>
      <c r="J2082" s="96">
        <f t="shared" si="132"/>
        <v>0</v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>
        <f t="shared" si="131"/>
        <v>0</v>
      </c>
      <c r="J2083" s="96">
        <f t="shared" si="132"/>
        <v>0</v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>
        <f t="shared" si="131"/>
        <v>0</v>
      </c>
      <c r="J2084" s="96">
        <f t="shared" si="132"/>
        <v>0</v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>
        <f t="shared" si="131"/>
        <v>0</v>
      </c>
      <c r="J2085" s="96">
        <f t="shared" si="132"/>
        <v>0</v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>
        <f t="shared" si="131"/>
        <v>0</v>
      </c>
      <c r="J2086" s="96">
        <f t="shared" si="132"/>
        <v>0</v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>
        <f t="shared" si="131"/>
        <v>0</v>
      </c>
      <c r="J2087" s="96">
        <f t="shared" si="132"/>
        <v>0</v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>
        <f t="shared" si="131"/>
        <v>0</v>
      </c>
      <c r="J2088" s="96">
        <f t="shared" si="132"/>
        <v>0</v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>
        <f t="shared" si="131"/>
        <v>0</v>
      </c>
      <c r="J2089" s="96">
        <f t="shared" si="132"/>
        <v>0</v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>
        <f t="shared" si="131"/>
        <v>0</v>
      </c>
      <c r="J2090" s="96">
        <f t="shared" si="132"/>
        <v>0</v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>
        <f t="shared" si="131"/>
        <v>0</v>
      </c>
      <c r="J2091" s="96">
        <f t="shared" si="132"/>
        <v>0</v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>
        <f t="shared" si="131"/>
        <v>0</v>
      </c>
      <c r="J2092" s="96">
        <f t="shared" si="132"/>
        <v>0</v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>
        <f t="shared" si="131"/>
        <v>0</v>
      </c>
      <c r="J2093" s="96">
        <f t="shared" si="132"/>
        <v>0</v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>
        <f t="shared" si="131"/>
        <v>0</v>
      </c>
      <c r="J2094" s="96">
        <f t="shared" si="132"/>
        <v>0</v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>
        <f t="shared" si="131"/>
        <v>0</v>
      </c>
      <c r="J2095" s="96">
        <f t="shared" si="132"/>
        <v>0</v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>
        <f t="shared" si="131"/>
        <v>0</v>
      </c>
      <c r="J2096" s="96">
        <f t="shared" si="132"/>
        <v>0</v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>
        <f t="shared" si="131"/>
        <v>0</v>
      </c>
      <c r="J2097" s="96">
        <f t="shared" si="132"/>
        <v>0</v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>
        <f t="shared" si="131"/>
        <v>0</v>
      </c>
      <c r="J2098" s="96">
        <f t="shared" si="132"/>
        <v>0</v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>
        <f t="shared" si="131"/>
        <v>0</v>
      </c>
      <c r="J2099" s="96">
        <f t="shared" si="132"/>
        <v>0</v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>
        <f t="shared" si="131"/>
        <v>0</v>
      </c>
      <c r="J2100" s="96">
        <f t="shared" si="132"/>
        <v>0</v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>
        <f t="shared" si="131"/>
        <v>0</v>
      </c>
      <c r="J2101" s="96">
        <f t="shared" si="132"/>
        <v>0</v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>
        <f t="shared" si="131"/>
        <v>0</v>
      </c>
      <c r="J2102" s="96">
        <f t="shared" si="132"/>
        <v>0</v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>
        <f t="shared" si="131"/>
        <v>0</v>
      </c>
      <c r="J2103" s="96">
        <f t="shared" si="132"/>
        <v>0</v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>
        <f t="shared" si="131"/>
        <v>0</v>
      </c>
      <c r="J2104" s="96">
        <f t="shared" si="132"/>
        <v>0</v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>
        <f t="shared" si="131"/>
        <v>0</v>
      </c>
      <c r="J2105" s="96">
        <f t="shared" si="132"/>
        <v>0</v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>
        <f t="shared" si="131"/>
        <v>0</v>
      </c>
      <c r="J2106" s="96">
        <f t="shared" si="132"/>
        <v>0</v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>
        <f t="shared" si="131"/>
        <v>0</v>
      </c>
      <c r="J2107" s="96">
        <f t="shared" si="132"/>
        <v>0</v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>
        <f t="shared" si="131"/>
        <v>0</v>
      </c>
      <c r="J2108" s="96">
        <f t="shared" si="132"/>
        <v>0</v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>
        <f t="shared" si="131"/>
        <v>0</v>
      </c>
      <c r="J2109" s="96">
        <f t="shared" si="132"/>
        <v>0</v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>
        <f t="shared" si="131"/>
        <v>0</v>
      </c>
      <c r="J2110" s="96">
        <f t="shared" si="132"/>
        <v>0</v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>
        <f t="shared" si="131"/>
        <v>0</v>
      </c>
      <c r="J2111" s="96">
        <f t="shared" si="132"/>
        <v>0</v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>
        <f t="shared" si="131"/>
        <v>0</v>
      </c>
      <c r="J2112" s="96">
        <f t="shared" si="132"/>
        <v>0</v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>
        <f t="shared" si="131"/>
        <v>0</v>
      </c>
      <c r="J2113" s="96">
        <f t="shared" si="132"/>
        <v>0</v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>
        <f t="shared" ref="I2114:I2177" si="135">IF(G2114="Nao",IF(OR(F2114="",L2114=""),"",F2114),0)</f>
        <v>0</v>
      </c>
      <c r="J2114" s="96">
        <f t="shared" ref="J2114:J2177" si="136">IF(G2114="Nao",IF(OR(F2114="",D2114="",L2114=""),"",IF(L2114="Sim",ROUND(F2114-D2114,2),0)),0)</f>
        <v>0</v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>
        <f t="shared" si="135"/>
        <v>0</v>
      </c>
      <c r="J2115" s="96">
        <f t="shared" si="136"/>
        <v>0</v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>
        <f t="shared" si="135"/>
        <v>0</v>
      </c>
      <c r="J2116" s="96">
        <f t="shared" si="136"/>
        <v>0</v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>
        <f t="shared" si="135"/>
        <v>0</v>
      </c>
      <c r="J2117" s="96">
        <f t="shared" si="136"/>
        <v>0</v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>
        <f t="shared" si="135"/>
        <v>0</v>
      </c>
      <c r="J2118" s="96">
        <f t="shared" si="136"/>
        <v>0</v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>
        <f t="shared" si="135"/>
        <v>0</v>
      </c>
      <c r="J2119" s="96">
        <f t="shared" si="136"/>
        <v>0</v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>
        <f t="shared" si="135"/>
        <v>0</v>
      </c>
      <c r="J2120" s="96">
        <f t="shared" si="136"/>
        <v>0</v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>
        <f t="shared" si="135"/>
        <v>0</v>
      </c>
      <c r="J2121" s="96">
        <f t="shared" si="136"/>
        <v>0</v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>
        <f t="shared" si="135"/>
        <v>0</v>
      </c>
      <c r="J2122" s="96">
        <f t="shared" si="136"/>
        <v>0</v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>
        <f t="shared" si="135"/>
        <v>0</v>
      </c>
      <c r="J2123" s="96">
        <f t="shared" si="136"/>
        <v>0</v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>
        <f t="shared" si="135"/>
        <v>0</v>
      </c>
      <c r="J2124" s="96">
        <f t="shared" si="136"/>
        <v>0</v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>
        <f t="shared" si="135"/>
        <v>0</v>
      </c>
      <c r="J2125" s="96">
        <f t="shared" si="136"/>
        <v>0</v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>
        <f t="shared" si="135"/>
        <v>0</v>
      </c>
      <c r="J2126" s="96">
        <f t="shared" si="136"/>
        <v>0</v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>
        <f t="shared" si="135"/>
        <v>0</v>
      </c>
      <c r="J2127" s="96">
        <f t="shared" si="136"/>
        <v>0</v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>
        <f t="shared" si="135"/>
        <v>0</v>
      </c>
      <c r="J2128" s="96">
        <f t="shared" si="136"/>
        <v>0</v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>
        <f t="shared" si="135"/>
        <v>0</v>
      </c>
      <c r="J2129" s="96">
        <f t="shared" si="136"/>
        <v>0</v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>
        <f t="shared" si="135"/>
        <v>0</v>
      </c>
      <c r="J2130" s="96">
        <f t="shared" si="136"/>
        <v>0</v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>
        <f t="shared" si="135"/>
        <v>0</v>
      </c>
      <c r="J2131" s="96">
        <f t="shared" si="136"/>
        <v>0</v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>
        <f t="shared" si="135"/>
        <v>0</v>
      </c>
      <c r="J2132" s="96">
        <f t="shared" si="136"/>
        <v>0</v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>
        <f t="shared" si="135"/>
        <v>0</v>
      </c>
      <c r="J2133" s="96">
        <f t="shared" si="136"/>
        <v>0</v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>
        <f t="shared" si="135"/>
        <v>0</v>
      </c>
      <c r="J2134" s="96">
        <f t="shared" si="136"/>
        <v>0</v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>
        <f t="shared" si="135"/>
        <v>0</v>
      </c>
      <c r="J2135" s="96">
        <f t="shared" si="136"/>
        <v>0</v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>
        <f t="shared" si="135"/>
        <v>0</v>
      </c>
      <c r="J2136" s="96">
        <f t="shared" si="136"/>
        <v>0</v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>
        <f t="shared" si="135"/>
        <v>0</v>
      </c>
      <c r="J2137" s="96">
        <f t="shared" si="136"/>
        <v>0</v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>
        <f t="shared" si="135"/>
        <v>0</v>
      </c>
      <c r="J2138" s="96">
        <f t="shared" si="136"/>
        <v>0</v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>
        <f t="shared" si="135"/>
        <v>0</v>
      </c>
      <c r="J2139" s="96">
        <f t="shared" si="136"/>
        <v>0</v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>
        <f t="shared" si="135"/>
        <v>0</v>
      </c>
      <c r="J2140" s="96">
        <f t="shared" si="136"/>
        <v>0</v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>
        <f t="shared" si="135"/>
        <v>0</v>
      </c>
      <c r="J2141" s="96">
        <f t="shared" si="136"/>
        <v>0</v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>
        <f t="shared" si="135"/>
        <v>0</v>
      </c>
      <c r="J2142" s="96">
        <f t="shared" si="136"/>
        <v>0</v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>
        <f t="shared" si="135"/>
        <v>0</v>
      </c>
      <c r="J2143" s="96">
        <f t="shared" si="136"/>
        <v>0</v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>
        <f t="shared" si="135"/>
        <v>0</v>
      </c>
      <c r="J2144" s="96">
        <f t="shared" si="136"/>
        <v>0</v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>
        <f t="shared" si="135"/>
        <v>0</v>
      </c>
      <c r="J2145" s="96">
        <f t="shared" si="136"/>
        <v>0</v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>
        <f t="shared" si="135"/>
        <v>0</v>
      </c>
      <c r="J2146" s="96">
        <f t="shared" si="136"/>
        <v>0</v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>
        <f t="shared" si="135"/>
        <v>0</v>
      </c>
      <c r="J2147" s="96">
        <f t="shared" si="136"/>
        <v>0</v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>
        <f t="shared" si="135"/>
        <v>0</v>
      </c>
      <c r="J2148" s="96">
        <f t="shared" si="136"/>
        <v>0</v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>
        <f t="shared" si="135"/>
        <v>0</v>
      </c>
      <c r="J2149" s="96">
        <f t="shared" si="136"/>
        <v>0</v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>
        <f t="shared" si="135"/>
        <v>0</v>
      </c>
      <c r="J2150" s="96">
        <f t="shared" si="136"/>
        <v>0</v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>
        <f t="shared" si="135"/>
        <v>0</v>
      </c>
      <c r="J2151" s="96">
        <f t="shared" si="136"/>
        <v>0</v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>
        <f t="shared" si="135"/>
        <v>0</v>
      </c>
      <c r="J2152" s="96">
        <f t="shared" si="136"/>
        <v>0</v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>
        <f t="shared" si="135"/>
        <v>0</v>
      </c>
      <c r="J2153" s="96">
        <f t="shared" si="136"/>
        <v>0</v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>
        <f t="shared" si="135"/>
        <v>0</v>
      </c>
      <c r="J2154" s="96">
        <f t="shared" si="136"/>
        <v>0</v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>
        <f t="shared" si="135"/>
        <v>0</v>
      </c>
      <c r="J2155" s="96">
        <f t="shared" si="136"/>
        <v>0</v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>
        <f t="shared" si="135"/>
        <v>0</v>
      </c>
      <c r="J2156" s="96">
        <f t="shared" si="136"/>
        <v>0</v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>
        <f t="shared" si="135"/>
        <v>0</v>
      </c>
      <c r="J2157" s="96">
        <f t="shared" si="136"/>
        <v>0</v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>
        <f t="shared" si="135"/>
        <v>0</v>
      </c>
      <c r="J2158" s="96">
        <f t="shared" si="136"/>
        <v>0</v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>
        <f t="shared" si="135"/>
        <v>0</v>
      </c>
      <c r="J2159" s="96">
        <f t="shared" si="136"/>
        <v>0</v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>
        <f t="shared" si="135"/>
        <v>0</v>
      </c>
      <c r="J2160" s="96">
        <f t="shared" si="136"/>
        <v>0</v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>
        <f t="shared" si="135"/>
        <v>0</v>
      </c>
      <c r="J2161" s="96">
        <f t="shared" si="136"/>
        <v>0</v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>
        <f t="shared" si="135"/>
        <v>0</v>
      </c>
      <c r="J2162" s="96">
        <f t="shared" si="136"/>
        <v>0</v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>
        <f t="shared" si="135"/>
        <v>0</v>
      </c>
      <c r="J2163" s="96">
        <f t="shared" si="136"/>
        <v>0</v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>
        <f t="shared" si="135"/>
        <v>0</v>
      </c>
      <c r="J2164" s="96">
        <f t="shared" si="136"/>
        <v>0</v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>
        <f t="shared" si="135"/>
        <v>0</v>
      </c>
      <c r="J2165" s="96">
        <f t="shared" si="136"/>
        <v>0</v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>
        <f t="shared" si="135"/>
        <v>0</v>
      </c>
      <c r="J2166" s="96">
        <f t="shared" si="136"/>
        <v>0</v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>
        <f t="shared" si="135"/>
        <v>0</v>
      </c>
      <c r="J2167" s="96">
        <f t="shared" si="136"/>
        <v>0</v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>
        <f t="shared" si="135"/>
        <v>0</v>
      </c>
      <c r="J2168" s="96">
        <f t="shared" si="136"/>
        <v>0</v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>
        <f t="shared" si="135"/>
        <v>0</v>
      </c>
      <c r="J2169" s="96">
        <f t="shared" si="136"/>
        <v>0</v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>
        <f t="shared" si="135"/>
        <v>0</v>
      </c>
      <c r="J2170" s="96">
        <f t="shared" si="136"/>
        <v>0</v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>
        <f t="shared" si="135"/>
        <v>0</v>
      </c>
      <c r="J2171" s="96">
        <f t="shared" si="136"/>
        <v>0</v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>
        <f t="shared" si="135"/>
        <v>0</v>
      </c>
      <c r="J2172" s="96">
        <f t="shared" si="136"/>
        <v>0</v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>
        <f t="shared" si="135"/>
        <v>0</v>
      </c>
      <c r="J2173" s="96">
        <f t="shared" si="136"/>
        <v>0</v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>
        <f t="shared" si="135"/>
        <v>0</v>
      </c>
      <c r="J2174" s="96">
        <f t="shared" si="136"/>
        <v>0</v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>
        <f t="shared" si="135"/>
        <v>0</v>
      </c>
      <c r="J2175" s="96">
        <f t="shared" si="136"/>
        <v>0</v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>
        <f t="shared" si="135"/>
        <v>0</v>
      </c>
      <c r="J2176" s="96">
        <f t="shared" si="136"/>
        <v>0</v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>
        <f t="shared" si="135"/>
        <v>0</v>
      </c>
      <c r="J2177" s="96">
        <f t="shared" si="136"/>
        <v>0</v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>
        <f t="shared" ref="I2178:I2241" si="139">IF(G2178="Nao",IF(OR(F2178="",L2178=""),"",F2178),0)</f>
        <v>0</v>
      </c>
      <c r="J2178" s="96">
        <f t="shared" ref="J2178:J2241" si="140">IF(G2178="Nao",IF(OR(F2178="",D2178="",L2178=""),"",IF(L2178="Sim",ROUND(F2178-D2178,2),0)),0)</f>
        <v>0</v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>
        <f t="shared" si="139"/>
        <v>0</v>
      </c>
      <c r="J2179" s="96">
        <f t="shared" si="140"/>
        <v>0</v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>
        <f t="shared" si="139"/>
        <v>0</v>
      </c>
      <c r="J2180" s="96">
        <f t="shared" si="140"/>
        <v>0</v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>
        <f t="shared" si="139"/>
        <v>0</v>
      </c>
      <c r="J2181" s="96">
        <f t="shared" si="140"/>
        <v>0</v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>
        <f t="shared" si="139"/>
        <v>0</v>
      </c>
      <c r="J2182" s="96">
        <f t="shared" si="140"/>
        <v>0</v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>
        <f t="shared" si="139"/>
        <v>0</v>
      </c>
      <c r="J2183" s="96">
        <f t="shared" si="140"/>
        <v>0</v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>
        <f t="shared" si="139"/>
        <v>0</v>
      </c>
      <c r="J2184" s="96">
        <f t="shared" si="140"/>
        <v>0</v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>
        <f t="shared" si="139"/>
        <v>0</v>
      </c>
      <c r="J2185" s="96">
        <f t="shared" si="140"/>
        <v>0</v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>
        <f t="shared" si="139"/>
        <v>0</v>
      </c>
      <c r="J2186" s="96">
        <f t="shared" si="140"/>
        <v>0</v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>
        <f t="shared" si="139"/>
        <v>0</v>
      </c>
      <c r="J2187" s="96">
        <f t="shared" si="140"/>
        <v>0</v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>
        <f t="shared" si="139"/>
        <v>0</v>
      </c>
      <c r="J2188" s="96">
        <f t="shared" si="140"/>
        <v>0</v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>
        <f t="shared" si="139"/>
        <v>0</v>
      </c>
      <c r="J2189" s="96">
        <f t="shared" si="140"/>
        <v>0</v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>
        <f t="shared" si="139"/>
        <v>0</v>
      </c>
      <c r="J2190" s="96">
        <f t="shared" si="140"/>
        <v>0</v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>
        <f t="shared" si="139"/>
        <v>0</v>
      </c>
      <c r="J2191" s="96">
        <f t="shared" si="140"/>
        <v>0</v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>
        <f t="shared" si="139"/>
        <v>0</v>
      </c>
      <c r="J2192" s="96">
        <f t="shared" si="140"/>
        <v>0</v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>
        <f t="shared" si="139"/>
        <v>0</v>
      </c>
      <c r="J2193" s="96">
        <f t="shared" si="140"/>
        <v>0</v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>
        <f t="shared" si="139"/>
        <v>0</v>
      </c>
      <c r="J2194" s="96">
        <f t="shared" si="140"/>
        <v>0</v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>
        <f t="shared" si="139"/>
        <v>0</v>
      </c>
      <c r="J2195" s="96">
        <f t="shared" si="140"/>
        <v>0</v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>
        <f t="shared" si="139"/>
        <v>0</v>
      </c>
      <c r="J2196" s="96">
        <f t="shared" si="140"/>
        <v>0</v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>
        <f t="shared" si="139"/>
        <v>0</v>
      </c>
      <c r="J2197" s="96">
        <f t="shared" si="140"/>
        <v>0</v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>
        <f t="shared" si="139"/>
        <v>0</v>
      </c>
      <c r="J2198" s="96">
        <f t="shared" si="140"/>
        <v>0</v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>
        <f t="shared" si="139"/>
        <v>0</v>
      </c>
      <c r="J2199" s="96">
        <f t="shared" si="140"/>
        <v>0</v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>
        <f t="shared" si="139"/>
        <v>0</v>
      </c>
      <c r="J2200" s="96">
        <f t="shared" si="140"/>
        <v>0</v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>
        <f t="shared" si="139"/>
        <v>0</v>
      </c>
      <c r="J2201" s="96">
        <f t="shared" si="140"/>
        <v>0</v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>
        <f t="shared" si="139"/>
        <v>0</v>
      </c>
      <c r="J2202" s="96">
        <f t="shared" si="140"/>
        <v>0</v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>
        <f t="shared" si="139"/>
        <v>0</v>
      </c>
      <c r="J2203" s="96">
        <f t="shared" si="140"/>
        <v>0</v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>
        <f t="shared" si="139"/>
        <v>0</v>
      </c>
      <c r="J2204" s="96">
        <f t="shared" si="140"/>
        <v>0</v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>
        <f t="shared" si="139"/>
        <v>0</v>
      </c>
      <c r="J2205" s="96">
        <f t="shared" si="140"/>
        <v>0</v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>
        <f t="shared" si="139"/>
        <v>0</v>
      </c>
      <c r="J2206" s="96">
        <f t="shared" si="140"/>
        <v>0</v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>
        <f t="shared" si="139"/>
        <v>0</v>
      </c>
      <c r="J2207" s="96">
        <f t="shared" si="140"/>
        <v>0</v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>
        <f t="shared" si="139"/>
        <v>0</v>
      </c>
      <c r="J2208" s="96">
        <f t="shared" si="140"/>
        <v>0</v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>
        <f t="shared" si="139"/>
        <v>0</v>
      </c>
      <c r="J2209" s="96">
        <f t="shared" si="140"/>
        <v>0</v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>
        <f t="shared" si="139"/>
        <v>0</v>
      </c>
      <c r="J2210" s="96">
        <f t="shared" si="140"/>
        <v>0</v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>
        <f t="shared" si="139"/>
        <v>0</v>
      </c>
      <c r="J2211" s="96">
        <f t="shared" si="140"/>
        <v>0</v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>
        <f t="shared" si="139"/>
        <v>0</v>
      </c>
      <c r="J2212" s="96">
        <f t="shared" si="140"/>
        <v>0</v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>
        <f t="shared" si="139"/>
        <v>0</v>
      </c>
      <c r="J2213" s="96">
        <f t="shared" si="140"/>
        <v>0</v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>
        <f t="shared" si="139"/>
        <v>0</v>
      </c>
      <c r="J2214" s="96">
        <f t="shared" si="140"/>
        <v>0</v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>
        <f t="shared" si="139"/>
        <v>0</v>
      </c>
      <c r="J2215" s="96">
        <f t="shared" si="140"/>
        <v>0</v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>
        <f t="shared" si="139"/>
        <v>0</v>
      </c>
      <c r="J2216" s="96">
        <f t="shared" si="140"/>
        <v>0</v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>
        <f t="shared" si="139"/>
        <v>0</v>
      </c>
      <c r="J2217" s="96">
        <f t="shared" si="140"/>
        <v>0</v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>
        <f t="shared" si="139"/>
        <v>0</v>
      </c>
      <c r="J2218" s="96">
        <f t="shared" si="140"/>
        <v>0</v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>
        <f t="shared" si="139"/>
        <v>0</v>
      </c>
      <c r="J2219" s="96">
        <f t="shared" si="140"/>
        <v>0</v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>
        <f t="shared" si="139"/>
        <v>0</v>
      </c>
      <c r="J2220" s="96">
        <f t="shared" si="140"/>
        <v>0</v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>
        <f t="shared" si="139"/>
        <v>0</v>
      </c>
      <c r="J2221" s="96">
        <f t="shared" si="140"/>
        <v>0</v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>
        <f t="shared" si="139"/>
        <v>0</v>
      </c>
      <c r="J2222" s="96">
        <f t="shared" si="140"/>
        <v>0</v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>
        <f t="shared" si="139"/>
        <v>0</v>
      </c>
      <c r="J2223" s="96">
        <f t="shared" si="140"/>
        <v>0</v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>
        <f t="shared" si="139"/>
        <v>0</v>
      </c>
      <c r="J2224" s="96">
        <f t="shared" si="140"/>
        <v>0</v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>
        <f t="shared" si="139"/>
        <v>0</v>
      </c>
      <c r="J2225" s="96">
        <f t="shared" si="140"/>
        <v>0</v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>
        <f t="shared" si="139"/>
        <v>0</v>
      </c>
      <c r="J2226" s="96">
        <f t="shared" si="140"/>
        <v>0</v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>
        <f t="shared" si="139"/>
        <v>0</v>
      </c>
      <c r="J2227" s="96">
        <f t="shared" si="140"/>
        <v>0</v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>
        <f t="shared" si="139"/>
        <v>0</v>
      </c>
      <c r="J2228" s="96">
        <f t="shared" si="140"/>
        <v>0</v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>
        <f t="shared" si="139"/>
        <v>0</v>
      </c>
      <c r="J2229" s="96">
        <f t="shared" si="140"/>
        <v>0</v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>
        <f t="shared" si="139"/>
        <v>0</v>
      </c>
      <c r="J2230" s="96">
        <f t="shared" si="140"/>
        <v>0</v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>
        <f t="shared" si="139"/>
        <v>0</v>
      </c>
      <c r="J2231" s="96">
        <f t="shared" si="140"/>
        <v>0</v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>
        <f t="shared" si="139"/>
        <v>0</v>
      </c>
      <c r="J2232" s="96">
        <f t="shared" si="140"/>
        <v>0</v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>
        <f t="shared" si="139"/>
        <v>0</v>
      </c>
      <c r="J2233" s="96">
        <f t="shared" si="140"/>
        <v>0</v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>
        <f t="shared" si="139"/>
        <v>0</v>
      </c>
      <c r="J2234" s="96">
        <f t="shared" si="140"/>
        <v>0</v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>
        <f t="shared" si="139"/>
        <v>0</v>
      </c>
      <c r="J2235" s="96">
        <f t="shared" si="140"/>
        <v>0</v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>
        <f t="shared" si="139"/>
        <v>0</v>
      </c>
      <c r="J2236" s="96">
        <f t="shared" si="140"/>
        <v>0</v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>
        <f t="shared" si="139"/>
        <v>0</v>
      </c>
      <c r="J2237" s="96">
        <f t="shared" si="140"/>
        <v>0</v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>
        <f t="shared" si="139"/>
        <v>0</v>
      </c>
      <c r="J2238" s="96">
        <f t="shared" si="140"/>
        <v>0</v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>
        <f t="shared" si="139"/>
        <v>0</v>
      </c>
      <c r="J2239" s="96">
        <f t="shared" si="140"/>
        <v>0</v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>
        <f t="shared" si="139"/>
        <v>0</v>
      </c>
      <c r="J2240" s="96">
        <f t="shared" si="140"/>
        <v>0</v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>
        <f t="shared" si="139"/>
        <v>0</v>
      </c>
      <c r="J2241" s="96">
        <f t="shared" si="140"/>
        <v>0</v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>
        <f t="shared" ref="I2242:I2305" si="143">IF(G2242="Nao",IF(OR(F2242="",L2242=""),"",F2242),0)</f>
        <v>0</v>
      </c>
      <c r="J2242" s="96">
        <f t="shared" ref="J2242:J2305" si="144">IF(G2242="Nao",IF(OR(F2242="",D2242="",L2242=""),"",IF(L2242="Sim",ROUND(F2242-D2242,2),0)),0)</f>
        <v>0</v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>
        <f t="shared" si="143"/>
        <v>0</v>
      </c>
      <c r="J2243" s="96">
        <f t="shared" si="144"/>
        <v>0</v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>
        <f t="shared" si="143"/>
        <v>0</v>
      </c>
      <c r="J2244" s="96">
        <f t="shared" si="144"/>
        <v>0</v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>
        <f t="shared" si="143"/>
        <v>0</v>
      </c>
      <c r="J2245" s="96">
        <f t="shared" si="144"/>
        <v>0</v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>
        <f t="shared" si="143"/>
        <v>0</v>
      </c>
      <c r="J2246" s="96">
        <f t="shared" si="144"/>
        <v>0</v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>
        <f t="shared" si="143"/>
        <v>0</v>
      </c>
      <c r="J2247" s="96">
        <f t="shared" si="144"/>
        <v>0</v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>
        <f t="shared" si="143"/>
        <v>0</v>
      </c>
      <c r="J2248" s="96">
        <f t="shared" si="144"/>
        <v>0</v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>
        <f t="shared" si="143"/>
        <v>0</v>
      </c>
      <c r="J2249" s="96">
        <f t="shared" si="144"/>
        <v>0</v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>
        <f t="shared" si="143"/>
        <v>0</v>
      </c>
      <c r="J2250" s="96">
        <f t="shared" si="144"/>
        <v>0</v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>
        <f t="shared" si="143"/>
        <v>0</v>
      </c>
      <c r="J2251" s="96">
        <f t="shared" si="144"/>
        <v>0</v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>
        <f t="shared" si="143"/>
        <v>0</v>
      </c>
      <c r="J2252" s="96">
        <f t="shared" si="144"/>
        <v>0</v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>
        <f t="shared" si="143"/>
        <v>0</v>
      </c>
      <c r="J2253" s="96">
        <f t="shared" si="144"/>
        <v>0</v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>
        <f t="shared" si="143"/>
        <v>0</v>
      </c>
      <c r="J2254" s="96">
        <f t="shared" si="144"/>
        <v>0</v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>
        <f t="shared" si="143"/>
        <v>0</v>
      </c>
      <c r="J2255" s="96">
        <f t="shared" si="144"/>
        <v>0</v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>
        <f t="shared" si="143"/>
        <v>0</v>
      </c>
      <c r="J2256" s="96">
        <f t="shared" si="144"/>
        <v>0</v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>
        <f t="shared" si="143"/>
        <v>0</v>
      </c>
      <c r="J2257" s="96">
        <f t="shared" si="144"/>
        <v>0</v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>
        <f t="shared" si="143"/>
        <v>0</v>
      </c>
      <c r="J2258" s="96">
        <f t="shared" si="144"/>
        <v>0</v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>
        <f t="shared" si="143"/>
        <v>0</v>
      </c>
      <c r="J2259" s="96">
        <f t="shared" si="144"/>
        <v>0</v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>
        <f t="shared" si="143"/>
        <v>0</v>
      </c>
      <c r="J2260" s="96">
        <f t="shared" si="144"/>
        <v>0</v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>
        <f t="shared" si="143"/>
        <v>0</v>
      </c>
      <c r="J2261" s="96">
        <f t="shared" si="144"/>
        <v>0</v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>
        <f t="shared" si="143"/>
        <v>0</v>
      </c>
      <c r="J2262" s="96">
        <f t="shared" si="144"/>
        <v>0</v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>
        <f t="shared" si="143"/>
        <v>0</v>
      </c>
      <c r="J2263" s="96">
        <f t="shared" si="144"/>
        <v>0</v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>
        <f t="shared" si="143"/>
        <v>0</v>
      </c>
      <c r="J2264" s="96">
        <f t="shared" si="144"/>
        <v>0</v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>
        <f t="shared" si="143"/>
        <v>0</v>
      </c>
      <c r="J2265" s="96">
        <f t="shared" si="144"/>
        <v>0</v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>
        <f t="shared" si="143"/>
        <v>0</v>
      </c>
      <c r="J2266" s="96">
        <f t="shared" si="144"/>
        <v>0</v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>
        <f t="shared" si="143"/>
        <v>0</v>
      </c>
      <c r="J2267" s="96">
        <f t="shared" si="144"/>
        <v>0</v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>
        <f t="shared" si="143"/>
        <v>0</v>
      </c>
      <c r="J2268" s="96">
        <f t="shared" si="144"/>
        <v>0</v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>
        <f t="shared" si="143"/>
        <v>0</v>
      </c>
      <c r="J2269" s="96">
        <f t="shared" si="144"/>
        <v>0</v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>
        <f t="shared" si="143"/>
        <v>0</v>
      </c>
      <c r="J2270" s="96">
        <f t="shared" si="144"/>
        <v>0</v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>
        <f t="shared" si="143"/>
        <v>0</v>
      </c>
      <c r="J2271" s="96">
        <f t="shared" si="144"/>
        <v>0</v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>
        <f t="shared" si="143"/>
        <v>0</v>
      </c>
      <c r="J2272" s="96">
        <f t="shared" si="144"/>
        <v>0</v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>
        <f t="shared" si="143"/>
        <v>0</v>
      </c>
      <c r="J2273" s="96">
        <f t="shared" si="144"/>
        <v>0</v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>
        <f t="shared" si="143"/>
        <v>0</v>
      </c>
      <c r="J2274" s="96">
        <f t="shared" si="144"/>
        <v>0</v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>
        <f t="shared" si="143"/>
        <v>0</v>
      </c>
      <c r="J2275" s="96">
        <f t="shared" si="144"/>
        <v>0</v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>
        <f t="shared" si="143"/>
        <v>0</v>
      </c>
      <c r="J2276" s="96">
        <f t="shared" si="144"/>
        <v>0</v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>
        <f t="shared" si="143"/>
        <v>0</v>
      </c>
      <c r="J2277" s="96">
        <f t="shared" si="144"/>
        <v>0</v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>
        <f t="shared" si="143"/>
        <v>0</v>
      </c>
      <c r="J2278" s="96">
        <f t="shared" si="144"/>
        <v>0</v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>
        <f t="shared" si="143"/>
        <v>0</v>
      </c>
      <c r="J2279" s="96">
        <f t="shared" si="144"/>
        <v>0</v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>
        <f t="shared" si="143"/>
        <v>0</v>
      </c>
      <c r="J2280" s="96">
        <f t="shared" si="144"/>
        <v>0</v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>
        <f t="shared" si="143"/>
        <v>0</v>
      </c>
      <c r="J2281" s="96">
        <f t="shared" si="144"/>
        <v>0</v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>
        <f t="shared" si="143"/>
        <v>0</v>
      </c>
      <c r="J2282" s="96">
        <f t="shared" si="144"/>
        <v>0</v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>
        <f t="shared" si="143"/>
        <v>0</v>
      </c>
      <c r="J2283" s="96">
        <f t="shared" si="144"/>
        <v>0</v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>
        <f t="shared" si="143"/>
        <v>0</v>
      </c>
      <c r="J2284" s="96">
        <f t="shared" si="144"/>
        <v>0</v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>
        <f t="shared" si="143"/>
        <v>0</v>
      </c>
      <c r="J2285" s="96">
        <f t="shared" si="144"/>
        <v>0</v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>
        <f t="shared" si="143"/>
        <v>0</v>
      </c>
      <c r="J2286" s="96">
        <f t="shared" si="144"/>
        <v>0</v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>
        <f t="shared" si="143"/>
        <v>0</v>
      </c>
      <c r="J2287" s="96">
        <f t="shared" si="144"/>
        <v>0</v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>
        <f t="shared" si="143"/>
        <v>0</v>
      </c>
      <c r="J2288" s="96">
        <f t="shared" si="144"/>
        <v>0</v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>
        <f t="shared" si="143"/>
        <v>0</v>
      </c>
      <c r="J2289" s="96">
        <f t="shared" si="144"/>
        <v>0</v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>
        <f t="shared" si="143"/>
        <v>0</v>
      </c>
      <c r="J2290" s="96">
        <f t="shared" si="144"/>
        <v>0</v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>
        <f t="shared" si="143"/>
        <v>0</v>
      </c>
      <c r="J2291" s="96">
        <f t="shared" si="144"/>
        <v>0</v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>
        <f t="shared" si="143"/>
        <v>0</v>
      </c>
      <c r="J2292" s="96">
        <f t="shared" si="144"/>
        <v>0</v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>
        <f t="shared" si="143"/>
        <v>0</v>
      </c>
      <c r="J2293" s="96">
        <f t="shared" si="144"/>
        <v>0</v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>
        <f t="shared" si="143"/>
        <v>0</v>
      </c>
      <c r="J2294" s="96">
        <f t="shared" si="144"/>
        <v>0</v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>
        <f t="shared" si="143"/>
        <v>0</v>
      </c>
      <c r="J2295" s="96">
        <f t="shared" si="144"/>
        <v>0</v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>
        <f t="shared" si="143"/>
        <v>0</v>
      </c>
      <c r="J2296" s="96">
        <f t="shared" si="144"/>
        <v>0</v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>
        <f t="shared" si="143"/>
        <v>0</v>
      </c>
      <c r="J2297" s="96">
        <f t="shared" si="144"/>
        <v>0</v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>
        <f t="shared" si="143"/>
        <v>0</v>
      </c>
      <c r="J2298" s="96">
        <f t="shared" si="144"/>
        <v>0</v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>
        <f t="shared" si="143"/>
        <v>0</v>
      </c>
      <c r="J2299" s="96">
        <f t="shared" si="144"/>
        <v>0</v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>
        <f t="shared" si="143"/>
        <v>0</v>
      </c>
      <c r="J2300" s="96">
        <f t="shared" si="144"/>
        <v>0</v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>
        <f t="shared" si="143"/>
        <v>0</v>
      </c>
      <c r="J2301" s="96">
        <f t="shared" si="144"/>
        <v>0</v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>
        <f t="shared" si="143"/>
        <v>0</v>
      </c>
      <c r="J2302" s="96">
        <f t="shared" si="144"/>
        <v>0</v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>
        <f t="shared" si="143"/>
        <v>0</v>
      </c>
      <c r="J2303" s="96">
        <f t="shared" si="144"/>
        <v>0</v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>
        <f t="shared" si="143"/>
        <v>0</v>
      </c>
      <c r="J2304" s="96">
        <f t="shared" si="144"/>
        <v>0</v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>
        <f t="shared" si="143"/>
        <v>0</v>
      </c>
      <c r="J2305" s="96">
        <f t="shared" si="144"/>
        <v>0</v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>
        <f t="shared" ref="I2306:I2369" si="147">IF(G2306="Nao",IF(OR(F2306="",L2306=""),"",F2306),0)</f>
        <v>0</v>
      </c>
      <c r="J2306" s="96">
        <f t="shared" ref="J2306:J2369" si="148">IF(G2306="Nao",IF(OR(F2306="",D2306="",L2306=""),"",IF(L2306="Sim",ROUND(F2306-D2306,2),0)),0)</f>
        <v>0</v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>
        <f t="shared" si="147"/>
        <v>0</v>
      </c>
      <c r="J2307" s="96">
        <f t="shared" si="148"/>
        <v>0</v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>
        <f t="shared" si="147"/>
        <v>0</v>
      </c>
      <c r="J2308" s="96">
        <f t="shared" si="148"/>
        <v>0</v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>
        <f t="shared" si="147"/>
        <v>0</v>
      </c>
      <c r="J2309" s="96">
        <f t="shared" si="148"/>
        <v>0</v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>
        <f t="shared" si="147"/>
        <v>0</v>
      </c>
      <c r="J2310" s="96">
        <f t="shared" si="148"/>
        <v>0</v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>
        <f t="shared" si="147"/>
        <v>0</v>
      </c>
      <c r="J2311" s="96">
        <f t="shared" si="148"/>
        <v>0</v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>
        <f t="shared" si="147"/>
        <v>0</v>
      </c>
      <c r="J2312" s="96">
        <f t="shared" si="148"/>
        <v>0</v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>
        <f t="shared" si="147"/>
        <v>0</v>
      </c>
      <c r="J2313" s="96">
        <f t="shared" si="148"/>
        <v>0</v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>
        <f t="shared" si="147"/>
        <v>0</v>
      </c>
      <c r="J2314" s="96">
        <f t="shared" si="148"/>
        <v>0</v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>
        <f t="shared" si="147"/>
        <v>0</v>
      </c>
      <c r="J2315" s="96">
        <f t="shared" si="148"/>
        <v>0</v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>
        <f t="shared" si="147"/>
        <v>0</v>
      </c>
      <c r="J2316" s="96">
        <f t="shared" si="148"/>
        <v>0</v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>
        <f t="shared" si="147"/>
        <v>0</v>
      </c>
      <c r="J2317" s="96">
        <f t="shared" si="148"/>
        <v>0</v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>
        <f t="shared" si="147"/>
        <v>0</v>
      </c>
      <c r="J2318" s="96">
        <f t="shared" si="148"/>
        <v>0</v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>
        <f t="shared" si="147"/>
        <v>0</v>
      </c>
      <c r="J2319" s="96">
        <f t="shared" si="148"/>
        <v>0</v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>
        <f t="shared" si="147"/>
        <v>0</v>
      </c>
      <c r="J2320" s="96">
        <f t="shared" si="148"/>
        <v>0</v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>
        <f t="shared" si="147"/>
        <v>0</v>
      </c>
      <c r="J2321" s="96">
        <f t="shared" si="148"/>
        <v>0</v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>
        <f t="shared" si="147"/>
        <v>0</v>
      </c>
      <c r="J2322" s="96">
        <f t="shared" si="148"/>
        <v>0</v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>
        <f t="shared" si="147"/>
        <v>0</v>
      </c>
      <c r="J2323" s="96">
        <f t="shared" si="148"/>
        <v>0</v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>
        <f t="shared" si="147"/>
        <v>0</v>
      </c>
      <c r="J2324" s="96">
        <f t="shared" si="148"/>
        <v>0</v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>
        <f t="shared" si="147"/>
        <v>0</v>
      </c>
      <c r="J2325" s="96">
        <f t="shared" si="148"/>
        <v>0</v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>
        <f t="shared" si="147"/>
        <v>0</v>
      </c>
      <c r="J2326" s="96">
        <f t="shared" si="148"/>
        <v>0</v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>
        <f t="shared" si="147"/>
        <v>0</v>
      </c>
      <c r="J2327" s="96">
        <f t="shared" si="148"/>
        <v>0</v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>
        <f t="shared" si="147"/>
        <v>0</v>
      </c>
      <c r="J2328" s="96">
        <f t="shared" si="148"/>
        <v>0</v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>
        <f t="shared" si="147"/>
        <v>0</v>
      </c>
      <c r="J2329" s="96">
        <f t="shared" si="148"/>
        <v>0</v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>
        <f t="shared" si="147"/>
        <v>0</v>
      </c>
      <c r="J2330" s="96">
        <f t="shared" si="148"/>
        <v>0</v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>
        <f t="shared" si="147"/>
        <v>0</v>
      </c>
      <c r="J2331" s="96">
        <f t="shared" si="148"/>
        <v>0</v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>
        <f t="shared" si="147"/>
        <v>0</v>
      </c>
      <c r="J2332" s="96">
        <f t="shared" si="148"/>
        <v>0</v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>
        <f t="shared" si="147"/>
        <v>0</v>
      </c>
      <c r="J2333" s="96">
        <f t="shared" si="148"/>
        <v>0</v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>
        <f t="shared" si="147"/>
        <v>0</v>
      </c>
      <c r="J2334" s="96">
        <f t="shared" si="148"/>
        <v>0</v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>
        <f t="shared" si="147"/>
        <v>0</v>
      </c>
      <c r="J2335" s="96">
        <f t="shared" si="148"/>
        <v>0</v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>
        <f t="shared" si="147"/>
        <v>0</v>
      </c>
      <c r="J2336" s="96">
        <f t="shared" si="148"/>
        <v>0</v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>
        <f t="shared" si="147"/>
        <v>0</v>
      </c>
      <c r="J2337" s="96">
        <f t="shared" si="148"/>
        <v>0</v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>
        <f t="shared" si="147"/>
        <v>0</v>
      </c>
      <c r="J2338" s="96">
        <f t="shared" si="148"/>
        <v>0</v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>
        <f t="shared" si="147"/>
        <v>0</v>
      </c>
      <c r="J2339" s="96">
        <f t="shared" si="148"/>
        <v>0</v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>
        <f t="shared" si="147"/>
        <v>0</v>
      </c>
      <c r="J2340" s="96">
        <f t="shared" si="148"/>
        <v>0</v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>
        <f t="shared" si="147"/>
        <v>0</v>
      </c>
      <c r="J2341" s="96">
        <f t="shared" si="148"/>
        <v>0</v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>
        <f t="shared" si="147"/>
        <v>0</v>
      </c>
      <c r="J2342" s="96">
        <f t="shared" si="148"/>
        <v>0</v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>
        <f t="shared" si="147"/>
        <v>0</v>
      </c>
      <c r="J2343" s="96">
        <f t="shared" si="148"/>
        <v>0</v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>
        <f t="shared" si="147"/>
        <v>0</v>
      </c>
      <c r="J2344" s="96">
        <f t="shared" si="148"/>
        <v>0</v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>
        <f t="shared" si="147"/>
        <v>0</v>
      </c>
      <c r="J2345" s="96">
        <f t="shared" si="148"/>
        <v>0</v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>
        <f t="shared" si="147"/>
        <v>0</v>
      </c>
      <c r="J2346" s="96">
        <f t="shared" si="148"/>
        <v>0</v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>
        <f t="shared" si="147"/>
        <v>0</v>
      </c>
      <c r="J2347" s="96">
        <f t="shared" si="148"/>
        <v>0</v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>
        <f t="shared" si="147"/>
        <v>0</v>
      </c>
      <c r="J2348" s="96">
        <f t="shared" si="148"/>
        <v>0</v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>
        <f t="shared" si="147"/>
        <v>0</v>
      </c>
      <c r="J2349" s="96">
        <f t="shared" si="148"/>
        <v>0</v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>
        <f t="shared" si="147"/>
        <v>0</v>
      </c>
      <c r="J2350" s="96">
        <f t="shared" si="148"/>
        <v>0</v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>
        <f t="shared" si="147"/>
        <v>0</v>
      </c>
      <c r="J2351" s="96">
        <f t="shared" si="148"/>
        <v>0</v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>
        <f t="shared" si="147"/>
        <v>0</v>
      </c>
      <c r="J2352" s="96">
        <f t="shared" si="148"/>
        <v>0</v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>
        <f t="shared" si="147"/>
        <v>0</v>
      </c>
      <c r="J2353" s="96">
        <f t="shared" si="148"/>
        <v>0</v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>
        <f t="shared" si="147"/>
        <v>0</v>
      </c>
      <c r="J2354" s="96">
        <f t="shared" si="148"/>
        <v>0</v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>
        <f t="shared" si="147"/>
        <v>0</v>
      </c>
      <c r="J2355" s="96">
        <f t="shared" si="148"/>
        <v>0</v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>
        <f t="shared" si="147"/>
        <v>0</v>
      </c>
      <c r="J2356" s="96">
        <f t="shared" si="148"/>
        <v>0</v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>
        <f t="shared" si="147"/>
        <v>0</v>
      </c>
      <c r="J2357" s="96">
        <f t="shared" si="148"/>
        <v>0</v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>
        <f t="shared" si="147"/>
        <v>0</v>
      </c>
      <c r="J2358" s="96">
        <f t="shared" si="148"/>
        <v>0</v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>
        <f t="shared" si="147"/>
        <v>0</v>
      </c>
      <c r="J2359" s="96">
        <f t="shared" si="148"/>
        <v>0</v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>
        <f t="shared" si="147"/>
        <v>0</v>
      </c>
      <c r="J2360" s="96">
        <f t="shared" si="148"/>
        <v>0</v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>
        <f t="shared" si="147"/>
        <v>0</v>
      </c>
      <c r="J2361" s="96">
        <f t="shared" si="148"/>
        <v>0</v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>
        <f t="shared" si="147"/>
        <v>0</v>
      </c>
      <c r="J2362" s="96">
        <f t="shared" si="148"/>
        <v>0</v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>
        <f t="shared" si="147"/>
        <v>0</v>
      </c>
      <c r="J2363" s="96">
        <f t="shared" si="148"/>
        <v>0</v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>
        <f t="shared" si="147"/>
        <v>0</v>
      </c>
      <c r="J2364" s="96">
        <f t="shared" si="148"/>
        <v>0</v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>
        <f t="shared" si="147"/>
        <v>0</v>
      </c>
      <c r="J2365" s="96">
        <f t="shared" si="148"/>
        <v>0</v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>
        <f t="shared" si="147"/>
        <v>0</v>
      </c>
      <c r="J2366" s="96">
        <f t="shared" si="148"/>
        <v>0</v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>
        <f t="shared" si="147"/>
        <v>0</v>
      </c>
      <c r="J2367" s="96">
        <f t="shared" si="148"/>
        <v>0</v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>
        <f t="shared" si="147"/>
        <v>0</v>
      </c>
      <c r="J2368" s="96">
        <f t="shared" si="148"/>
        <v>0</v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>
        <f t="shared" si="147"/>
        <v>0</v>
      </c>
      <c r="J2369" s="96">
        <f t="shared" si="148"/>
        <v>0</v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>
        <f t="shared" ref="I2370:I2433" si="151">IF(G2370="Nao",IF(OR(F2370="",L2370=""),"",F2370),0)</f>
        <v>0</v>
      </c>
      <c r="J2370" s="96">
        <f t="shared" ref="J2370:J2433" si="152">IF(G2370="Nao",IF(OR(F2370="",D2370="",L2370=""),"",IF(L2370="Sim",ROUND(F2370-D2370,2),0)),0)</f>
        <v>0</v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>
        <f t="shared" si="151"/>
        <v>0</v>
      </c>
      <c r="J2371" s="96">
        <f t="shared" si="152"/>
        <v>0</v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>
        <f t="shared" si="151"/>
        <v>0</v>
      </c>
      <c r="J2372" s="96">
        <f t="shared" si="152"/>
        <v>0</v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>
        <f t="shared" si="151"/>
        <v>0</v>
      </c>
      <c r="J2373" s="96">
        <f t="shared" si="152"/>
        <v>0</v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>
        <f t="shared" si="151"/>
        <v>0</v>
      </c>
      <c r="J2374" s="96">
        <f t="shared" si="152"/>
        <v>0</v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>
        <f t="shared" si="151"/>
        <v>0</v>
      </c>
      <c r="J2375" s="96">
        <f t="shared" si="152"/>
        <v>0</v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>
        <f t="shared" si="151"/>
        <v>0</v>
      </c>
      <c r="J2376" s="96">
        <f t="shared" si="152"/>
        <v>0</v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>
        <f t="shared" si="151"/>
        <v>0</v>
      </c>
      <c r="J2377" s="96">
        <f t="shared" si="152"/>
        <v>0</v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>
        <f t="shared" si="151"/>
        <v>0</v>
      </c>
      <c r="J2378" s="96">
        <f t="shared" si="152"/>
        <v>0</v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>
        <f t="shared" si="151"/>
        <v>0</v>
      </c>
      <c r="J2379" s="96">
        <f t="shared" si="152"/>
        <v>0</v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>
        <f t="shared" si="151"/>
        <v>0</v>
      </c>
      <c r="J2380" s="96">
        <f t="shared" si="152"/>
        <v>0</v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>
        <f t="shared" si="151"/>
        <v>0</v>
      </c>
      <c r="J2381" s="96">
        <f t="shared" si="152"/>
        <v>0</v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>
        <f t="shared" si="151"/>
        <v>0</v>
      </c>
      <c r="J2382" s="96">
        <f t="shared" si="152"/>
        <v>0</v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>
        <f t="shared" si="151"/>
        <v>0</v>
      </c>
      <c r="J2383" s="96">
        <f t="shared" si="152"/>
        <v>0</v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>
        <f t="shared" si="151"/>
        <v>0</v>
      </c>
      <c r="J2384" s="96">
        <f t="shared" si="152"/>
        <v>0</v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>
        <f t="shared" si="151"/>
        <v>0</v>
      </c>
      <c r="J2385" s="96">
        <f t="shared" si="152"/>
        <v>0</v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>
        <f t="shared" si="151"/>
        <v>0</v>
      </c>
      <c r="J2386" s="96">
        <f t="shared" si="152"/>
        <v>0</v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>
        <f t="shared" si="151"/>
        <v>0</v>
      </c>
      <c r="J2387" s="96">
        <f t="shared" si="152"/>
        <v>0</v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>
        <f t="shared" si="151"/>
        <v>0</v>
      </c>
      <c r="J2388" s="96">
        <f t="shared" si="152"/>
        <v>0</v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>
        <f t="shared" si="151"/>
        <v>0</v>
      </c>
      <c r="J2389" s="96">
        <f t="shared" si="152"/>
        <v>0</v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>
        <f t="shared" si="151"/>
        <v>0</v>
      </c>
      <c r="J2390" s="96">
        <f t="shared" si="152"/>
        <v>0</v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>
        <f t="shared" si="151"/>
        <v>0</v>
      </c>
      <c r="J2391" s="96">
        <f t="shared" si="152"/>
        <v>0</v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>
        <f t="shared" si="151"/>
        <v>0</v>
      </c>
      <c r="J2392" s="96">
        <f t="shared" si="152"/>
        <v>0</v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>
        <f t="shared" si="151"/>
        <v>0</v>
      </c>
      <c r="J2393" s="96">
        <f t="shared" si="152"/>
        <v>0</v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>
        <f t="shared" si="151"/>
        <v>0</v>
      </c>
      <c r="J2394" s="96">
        <f t="shared" si="152"/>
        <v>0</v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>
        <f t="shared" si="151"/>
        <v>0</v>
      </c>
      <c r="J2395" s="96">
        <f t="shared" si="152"/>
        <v>0</v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>
        <f t="shared" si="151"/>
        <v>0</v>
      </c>
      <c r="J2396" s="96">
        <f t="shared" si="152"/>
        <v>0</v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>
        <f t="shared" si="151"/>
        <v>0</v>
      </c>
      <c r="J2397" s="96">
        <f t="shared" si="152"/>
        <v>0</v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>
        <f t="shared" si="151"/>
        <v>0</v>
      </c>
      <c r="J2398" s="96">
        <f t="shared" si="152"/>
        <v>0</v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>
        <f t="shared" si="151"/>
        <v>0</v>
      </c>
      <c r="J2399" s="96">
        <f t="shared" si="152"/>
        <v>0</v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>
        <f t="shared" si="151"/>
        <v>0</v>
      </c>
      <c r="J2400" s="96">
        <f t="shared" si="152"/>
        <v>0</v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>
        <f t="shared" si="151"/>
        <v>0</v>
      </c>
      <c r="J2401" s="96">
        <f t="shared" si="152"/>
        <v>0</v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>
        <f t="shared" si="151"/>
        <v>0</v>
      </c>
      <c r="J2402" s="96">
        <f t="shared" si="152"/>
        <v>0</v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>
        <f t="shared" si="151"/>
        <v>0</v>
      </c>
      <c r="J2403" s="96">
        <f t="shared" si="152"/>
        <v>0</v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>
        <f t="shared" si="151"/>
        <v>0</v>
      </c>
      <c r="J2404" s="96">
        <f t="shared" si="152"/>
        <v>0</v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>
        <f t="shared" si="151"/>
        <v>0</v>
      </c>
      <c r="J2405" s="96">
        <f t="shared" si="152"/>
        <v>0</v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>
        <f t="shared" si="151"/>
        <v>0</v>
      </c>
      <c r="J2406" s="96">
        <f t="shared" si="152"/>
        <v>0</v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>
        <f t="shared" si="151"/>
        <v>0</v>
      </c>
      <c r="J2407" s="96">
        <f t="shared" si="152"/>
        <v>0</v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>
        <f t="shared" si="151"/>
        <v>0</v>
      </c>
      <c r="J2408" s="96">
        <f t="shared" si="152"/>
        <v>0</v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>
        <f t="shared" si="151"/>
        <v>0</v>
      </c>
      <c r="J2409" s="96">
        <f t="shared" si="152"/>
        <v>0</v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>
        <f t="shared" si="151"/>
        <v>0</v>
      </c>
      <c r="J2410" s="96">
        <f t="shared" si="152"/>
        <v>0</v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>
        <f t="shared" si="151"/>
        <v>0</v>
      </c>
      <c r="J2411" s="96">
        <f t="shared" si="152"/>
        <v>0</v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>
        <f t="shared" si="151"/>
        <v>0</v>
      </c>
      <c r="J2412" s="96">
        <f t="shared" si="152"/>
        <v>0</v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>
        <f t="shared" si="151"/>
        <v>0</v>
      </c>
      <c r="J2413" s="96">
        <f t="shared" si="152"/>
        <v>0</v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>
        <f t="shared" si="151"/>
        <v>0</v>
      </c>
      <c r="J2414" s="96">
        <f t="shared" si="152"/>
        <v>0</v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>
        <f t="shared" si="151"/>
        <v>0</v>
      </c>
      <c r="J2415" s="96">
        <f t="shared" si="152"/>
        <v>0</v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>
        <f t="shared" si="151"/>
        <v>0</v>
      </c>
      <c r="J2416" s="96">
        <f t="shared" si="152"/>
        <v>0</v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>
        <f t="shared" si="151"/>
        <v>0</v>
      </c>
      <c r="J2417" s="96">
        <f t="shared" si="152"/>
        <v>0</v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>
        <f t="shared" si="151"/>
        <v>0</v>
      </c>
      <c r="J2418" s="96">
        <f t="shared" si="152"/>
        <v>0</v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>
        <f t="shared" si="151"/>
        <v>0</v>
      </c>
      <c r="J2419" s="96">
        <f t="shared" si="152"/>
        <v>0</v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>
        <f t="shared" si="151"/>
        <v>0</v>
      </c>
      <c r="J2420" s="96">
        <f t="shared" si="152"/>
        <v>0</v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>
        <f t="shared" si="151"/>
        <v>0</v>
      </c>
      <c r="J2421" s="96">
        <f t="shared" si="152"/>
        <v>0</v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>
        <f t="shared" si="151"/>
        <v>0</v>
      </c>
      <c r="J2422" s="96">
        <f t="shared" si="152"/>
        <v>0</v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>
        <f t="shared" si="151"/>
        <v>0</v>
      </c>
      <c r="J2423" s="96">
        <f t="shared" si="152"/>
        <v>0</v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>
        <f t="shared" si="151"/>
        <v>0</v>
      </c>
      <c r="J2424" s="96">
        <f t="shared" si="152"/>
        <v>0</v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>
        <f t="shared" si="151"/>
        <v>0</v>
      </c>
      <c r="J2425" s="96">
        <f t="shared" si="152"/>
        <v>0</v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>
        <f t="shared" si="151"/>
        <v>0</v>
      </c>
      <c r="J2426" s="96">
        <f t="shared" si="152"/>
        <v>0</v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>
        <f t="shared" si="151"/>
        <v>0</v>
      </c>
      <c r="J2427" s="96">
        <f t="shared" si="152"/>
        <v>0</v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>
        <f t="shared" si="151"/>
        <v>0</v>
      </c>
      <c r="J2428" s="96">
        <f t="shared" si="152"/>
        <v>0</v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>
        <f t="shared" si="151"/>
        <v>0</v>
      </c>
      <c r="J2429" s="96">
        <f t="shared" si="152"/>
        <v>0</v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>
        <f t="shared" si="151"/>
        <v>0</v>
      </c>
      <c r="J2430" s="96">
        <f t="shared" si="152"/>
        <v>0</v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>
        <f t="shared" si="151"/>
        <v>0</v>
      </c>
      <c r="J2431" s="96">
        <f t="shared" si="152"/>
        <v>0</v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>
        <f t="shared" si="151"/>
        <v>0</v>
      </c>
      <c r="J2432" s="96">
        <f t="shared" si="152"/>
        <v>0</v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>
        <f t="shared" si="151"/>
        <v>0</v>
      </c>
      <c r="J2433" s="96">
        <f t="shared" si="152"/>
        <v>0</v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>
        <f t="shared" ref="I2434:I2497" si="155">IF(G2434="Nao",IF(OR(F2434="",L2434=""),"",F2434),0)</f>
        <v>0</v>
      </c>
      <c r="J2434" s="96">
        <f t="shared" ref="J2434:J2497" si="156">IF(G2434="Nao",IF(OR(F2434="",D2434="",L2434=""),"",IF(L2434="Sim",ROUND(F2434-D2434,2),0)),0)</f>
        <v>0</v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>
        <f t="shared" si="155"/>
        <v>0</v>
      </c>
      <c r="J2435" s="96">
        <f t="shared" si="156"/>
        <v>0</v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>
        <f t="shared" si="155"/>
        <v>0</v>
      </c>
      <c r="J2436" s="96">
        <f t="shared" si="156"/>
        <v>0</v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>
        <f t="shared" si="155"/>
        <v>0</v>
      </c>
      <c r="J2437" s="96">
        <f t="shared" si="156"/>
        <v>0</v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>
        <f t="shared" si="155"/>
        <v>0</v>
      </c>
      <c r="J2438" s="96">
        <f t="shared" si="156"/>
        <v>0</v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>
        <f t="shared" si="155"/>
        <v>0</v>
      </c>
      <c r="J2439" s="96">
        <f t="shared" si="156"/>
        <v>0</v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>
        <f t="shared" si="155"/>
        <v>0</v>
      </c>
      <c r="J2440" s="96">
        <f t="shared" si="156"/>
        <v>0</v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>
        <f t="shared" si="155"/>
        <v>0</v>
      </c>
      <c r="J2441" s="96">
        <f t="shared" si="156"/>
        <v>0</v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>
        <f t="shared" si="155"/>
        <v>0</v>
      </c>
      <c r="J2442" s="96">
        <f t="shared" si="156"/>
        <v>0</v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>
        <f t="shared" si="155"/>
        <v>0</v>
      </c>
      <c r="J2443" s="96">
        <f t="shared" si="156"/>
        <v>0</v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>
        <f t="shared" si="155"/>
        <v>0</v>
      </c>
      <c r="J2444" s="96">
        <f t="shared" si="156"/>
        <v>0</v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>
        <f t="shared" si="155"/>
        <v>0</v>
      </c>
      <c r="J2445" s="96">
        <f t="shared" si="156"/>
        <v>0</v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>
        <f t="shared" si="155"/>
        <v>0</v>
      </c>
      <c r="J2446" s="96">
        <f t="shared" si="156"/>
        <v>0</v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>
        <f t="shared" si="155"/>
        <v>0</v>
      </c>
      <c r="J2447" s="96">
        <f t="shared" si="156"/>
        <v>0</v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>
        <f t="shared" si="155"/>
        <v>0</v>
      </c>
      <c r="J2448" s="96">
        <f t="shared" si="156"/>
        <v>0</v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>
        <f t="shared" si="155"/>
        <v>0</v>
      </c>
      <c r="J2449" s="96">
        <f t="shared" si="156"/>
        <v>0</v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>
        <f t="shared" si="155"/>
        <v>0</v>
      </c>
      <c r="J2450" s="96">
        <f t="shared" si="156"/>
        <v>0</v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>
        <f t="shared" si="155"/>
        <v>0</v>
      </c>
      <c r="J2451" s="96">
        <f t="shared" si="156"/>
        <v>0</v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>
        <f t="shared" si="155"/>
        <v>0</v>
      </c>
      <c r="J2452" s="96">
        <f t="shared" si="156"/>
        <v>0</v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>
        <f t="shared" si="155"/>
        <v>0</v>
      </c>
      <c r="J2453" s="96">
        <f t="shared" si="156"/>
        <v>0</v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>
        <f t="shared" si="155"/>
        <v>0</v>
      </c>
      <c r="J2454" s="96">
        <f t="shared" si="156"/>
        <v>0</v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>
        <f t="shared" si="155"/>
        <v>0</v>
      </c>
      <c r="J2455" s="96">
        <f t="shared" si="156"/>
        <v>0</v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>
        <f t="shared" si="155"/>
        <v>0</v>
      </c>
      <c r="J2456" s="96">
        <f t="shared" si="156"/>
        <v>0</v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>
        <f t="shared" si="155"/>
        <v>0</v>
      </c>
      <c r="J2457" s="96">
        <f t="shared" si="156"/>
        <v>0</v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>
        <f t="shared" si="155"/>
        <v>0</v>
      </c>
      <c r="J2458" s="96">
        <f t="shared" si="156"/>
        <v>0</v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>
        <f t="shared" si="155"/>
        <v>0</v>
      </c>
      <c r="J2459" s="96">
        <f t="shared" si="156"/>
        <v>0</v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>
        <f t="shared" si="155"/>
        <v>0</v>
      </c>
      <c r="J2460" s="96">
        <f t="shared" si="156"/>
        <v>0</v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>
        <f t="shared" si="155"/>
        <v>0</v>
      </c>
      <c r="J2461" s="96">
        <f t="shared" si="156"/>
        <v>0</v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>
        <f t="shared" si="155"/>
        <v>0</v>
      </c>
      <c r="J2462" s="96">
        <f t="shared" si="156"/>
        <v>0</v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>
        <f t="shared" si="155"/>
        <v>0</v>
      </c>
      <c r="J2463" s="96">
        <f t="shared" si="156"/>
        <v>0</v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>
        <f t="shared" si="155"/>
        <v>0</v>
      </c>
      <c r="J2464" s="96">
        <f t="shared" si="156"/>
        <v>0</v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>
        <f t="shared" si="155"/>
        <v>0</v>
      </c>
      <c r="J2465" s="96">
        <f t="shared" si="156"/>
        <v>0</v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>
        <f t="shared" si="155"/>
        <v>0</v>
      </c>
      <c r="J2466" s="96">
        <f t="shared" si="156"/>
        <v>0</v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>
        <f t="shared" si="155"/>
        <v>0</v>
      </c>
      <c r="J2467" s="96">
        <f t="shared" si="156"/>
        <v>0</v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>
        <f t="shared" si="155"/>
        <v>0</v>
      </c>
      <c r="J2468" s="96">
        <f t="shared" si="156"/>
        <v>0</v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>
        <f t="shared" si="155"/>
        <v>0</v>
      </c>
      <c r="J2469" s="96">
        <f t="shared" si="156"/>
        <v>0</v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>
        <f t="shared" si="155"/>
        <v>0</v>
      </c>
      <c r="J2470" s="96">
        <f t="shared" si="156"/>
        <v>0</v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>
        <f t="shared" si="155"/>
        <v>0</v>
      </c>
      <c r="J2471" s="96">
        <f t="shared" si="156"/>
        <v>0</v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>
        <f t="shared" si="155"/>
        <v>0</v>
      </c>
      <c r="J2472" s="96">
        <f t="shared" si="156"/>
        <v>0</v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>
        <f t="shared" si="155"/>
        <v>0</v>
      </c>
      <c r="J2473" s="96">
        <f t="shared" si="156"/>
        <v>0</v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>
        <f t="shared" si="155"/>
        <v>0</v>
      </c>
      <c r="J2474" s="96">
        <f t="shared" si="156"/>
        <v>0</v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>
        <f t="shared" si="155"/>
        <v>0</v>
      </c>
      <c r="J2475" s="96">
        <f t="shared" si="156"/>
        <v>0</v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>
        <f t="shared" si="155"/>
        <v>0</v>
      </c>
      <c r="J2476" s="96">
        <f t="shared" si="156"/>
        <v>0</v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>
        <f t="shared" si="155"/>
        <v>0</v>
      </c>
      <c r="J2477" s="96">
        <f t="shared" si="156"/>
        <v>0</v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>
        <f t="shared" si="155"/>
        <v>0</v>
      </c>
      <c r="J2478" s="96">
        <f t="shared" si="156"/>
        <v>0</v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>
        <f t="shared" si="155"/>
        <v>0</v>
      </c>
      <c r="J2479" s="96">
        <f t="shared" si="156"/>
        <v>0</v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>
        <f t="shared" si="155"/>
        <v>0</v>
      </c>
      <c r="J2480" s="96">
        <f t="shared" si="156"/>
        <v>0</v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>
        <f t="shared" si="155"/>
        <v>0</v>
      </c>
      <c r="J2481" s="96">
        <f t="shared" si="156"/>
        <v>0</v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>
        <f t="shared" si="155"/>
        <v>0</v>
      </c>
      <c r="J2482" s="96">
        <f t="shared" si="156"/>
        <v>0</v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>
        <f t="shared" si="155"/>
        <v>0</v>
      </c>
      <c r="J2483" s="96">
        <f t="shared" si="156"/>
        <v>0</v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>
        <f t="shared" si="155"/>
        <v>0</v>
      </c>
      <c r="J2484" s="96">
        <f t="shared" si="156"/>
        <v>0</v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>
        <f t="shared" si="155"/>
        <v>0</v>
      </c>
      <c r="J2485" s="96">
        <f t="shared" si="156"/>
        <v>0</v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>
        <f t="shared" si="155"/>
        <v>0</v>
      </c>
      <c r="J2486" s="96">
        <f t="shared" si="156"/>
        <v>0</v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>
        <f t="shared" si="155"/>
        <v>0</v>
      </c>
      <c r="J2487" s="96">
        <f t="shared" si="156"/>
        <v>0</v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>
        <f t="shared" si="155"/>
        <v>0</v>
      </c>
      <c r="J2488" s="96">
        <f t="shared" si="156"/>
        <v>0</v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>
        <f t="shared" si="155"/>
        <v>0</v>
      </c>
      <c r="J2489" s="96">
        <f t="shared" si="156"/>
        <v>0</v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>
        <f t="shared" si="155"/>
        <v>0</v>
      </c>
      <c r="J2490" s="96">
        <f t="shared" si="156"/>
        <v>0</v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>
        <f t="shared" si="155"/>
        <v>0</v>
      </c>
      <c r="J2491" s="96">
        <f t="shared" si="156"/>
        <v>0</v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>
        <f t="shared" si="155"/>
        <v>0</v>
      </c>
      <c r="J2492" s="96">
        <f t="shared" si="156"/>
        <v>0</v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>
        <f t="shared" si="155"/>
        <v>0</v>
      </c>
      <c r="J2493" s="96">
        <f t="shared" si="156"/>
        <v>0</v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>
        <f t="shared" si="155"/>
        <v>0</v>
      </c>
      <c r="J2494" s="96">
        <f t="shared" si="156"/>
        <v>0</v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>
        <f t="shared" si="155"/>
        <v>0</v>
      </c>
      <c r="J2495" s="96">
        <f t="shared" si="156"/>
        <v>0</v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>
        <f t="shared" si="155"/>
        <v>0</v>
      </c>
      <c r="J2496" s="96">
        <f t="shared" si="156"/>
        <v>0</v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>
        <f t="shared" si="155"/>
        <v>0</v>
      </c>
      <c r="J2497" s="96">
        <f t="shared" si="156"/>
        <v>0</v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>
        <f t="shared" ref="I2498:I2561" si="159">IF(G2498="Nao",IF(OR(F2498="",L2498=""),"",F2498),0)</f>
        <v>0</v>
      </c>
      <c r="J2498" s="96">
        <f t="shared" ref="J2498:J2561" si="160">IF(G2498="Nao",IF(OR(F2498="",D2498="",L2498=""),"",IF(L2498="Sim",ROUND(F2498-D2498,2),0)),0)</f>
        <v>0</v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>
        <f t="shared" si="159"/>
        <v>0</v>
      </c>
      <c r="J2499" s="96">
        <f t="shared" si="160"/>
        <v>0</v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>
        <f t="shared" si="159"/>
        <v>0</v>
      </c>
      <c r="J2500" s="96">
        <f t="shared" si="160"/>
        <v>0</v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>
        <f t="shared" si="159"/>
        <v>0</v>
      </c>
      <c r="J2501" s="96">
        <f t="shared" si="160"/>
        <v>0</v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>
        <f t="shared" si="159"/>
        <v>0</v>
      </c>
      <c r="J2502" s="96">
        <f t="shared" si="160"/>
        <v>0</v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>
        <f t="shared" si="159"/>
        <v>0</v>
      </c>
      <c r="J2503" s="96">
        <f t="shared" si="160"/>
        <v>0</v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>
        <f t="shared" si="159"/>
        <v>0</v>
      </c>
      <c r="J2504" s="96">
        <f t="shared" si="160"/>
        <v>0</v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>
        <f t="shared" si="159"/>
        <v>0</v>
      </c>
      <c r="J2505" s="96">
        <f t="shared" si="160"/>
        <v>0</v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>
        <f t="shared" si="159"/>
        <v>0</v>
      </c>
      <c r="J2506" s="96">
        <f t="shared" si="160"/>
        <v>0</v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>
        <f t="shared" si="159"/>
        <v>0</v>
      </c>
      <c r="J2507" s="96">
        <f t="shared" si="160"/>
        <v>0</v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>
        <f t="shared" si="159"/>
        <v>0</v>
      </c>
      <c r="J2508" s="96">
        <f t="shared" si="160"/>
        <v>0</v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>
        <f t="shared" si="159"/>
        <v>0</v>
      </c>
      <c r="J2509" s="96">
        <f t="shared" si="160"/>
        <v>0</v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>
        <f t="shared" si="159"/>
        <v>0</v>
      </c>
      <c r="J2510" s="96">
        <f t="shared" si="160"/>
        <v>0</v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>
        <f t="shared" si="159"/>
        <v>0</v>
      </c>
      <c r="J2511" s="96">
        <f t="shared" si="160"/>
        <v>0</v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>
        <f t="shared" si="159"/>
        <v>0</v>
      </c>
      <c r="J2512" s="96">
        <f t="shared" si="160"/>
        <v>0</v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>
        <f t="shared" si="159"/>
        <v>0</v>
      </c>
      <c r="J2513" s="96">
        <f t="shared" si="160"/>
        <v>0</v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>
        <f t="shared" si="159"/>
        <v>0</v>
      </c>
      <c r="J2514" s="96">
        <f t="shared" si="160"/>
        <v>0</v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>
        <f t="shared" si="159"/>
        <v>0</v>
      </c>
      <c r="J2515" s="96">
        <f t="shared" si="160"/>
        <v>0</v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>
        <f t="shared" si="159"/>
        <v>0</v>
      </c>
      <c r="J2516" s="96">
        <f t="shared" si="160"/>
        <v>0</v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>
        <f t="shared" si="159"/>
        <v>0</v>
      </c>
      <c r="J2517" s="96">
        <f t="shared" si="160"/>
        <v>0</v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>
        <f t="shared" si="159"/>
        <v>0</v>
      </c>
      <c r="J2518" s="96">
        <f t="shared" si="160"/>
        <v>0</v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>
        <f t="shared" si="159"/>
        <v>0</v>
      </c>
      <c r="J2519" s="96">
        <f t="shared" si="160"/>
        <v>0</v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>
        <f t="shared" si="159"/>
        <v>0</v>
      </c>
      <c r="J2520" s="96">
        <f t="shared" si="160"/>
        <v>0</v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>
        <f t="shared" si="159"/>
        <v>0</v>
      </c>
      <c r="J2521" s="96">
        <f t="shared" si="160"/>
        <v>0</v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>
        <f t="shared" si="159"/>
        <v>0</v>
      </c>
      <c r="J2522" s="96">
        <f t="shared" si="160"/>
        <v>0</v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>
        <f t="shared" si="159"/>
        <v>0</v>
      </c>
      <c r="J2523" s="96">
        <f t="shared" si="160"/>
        <v>0</v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>
        <f t="shared" si="159"/>
        <v>0</v>
      </c>
      <c r="J2524" s="96">
        <f t="shared" si="160"/>
        <v>0</v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>
        <f t="shared" si="159"/>
        <v>0</v>
      </c>
      <c r="J2525" s="96">
        <f t="shared" si="160"/>
        <v>0</v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>
        <f t="shared" si="159"/>
        <v>0</v>
      </c>
      <c r="J2526" s="96">
        <f t="shared" si="160"/>
        <v>0</v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>
        <f t="shared" si="159"/>
        <v>0</v>
      </c>
      <c r="J2527" s="96">
        <f t="shared" si="160"/>
        <v>0</v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>
        <f t="shared" si="159"/>
        <v>0</v>
      </c>
      <c r="J2528" s="96">
        <f t="shared" si="160"/>
        <v>0</v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>
        <f t="shared" si="159"/>
        <v>0</v>
      </c>
      <c r="J2529" s="96">
        <f t="shared" si="160"/>
        <v>0</v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>
        <f t="shared" si="159"/>
        <v>0</v>
      </c>
      <c r="J2530" s="96">
        <f t="shared" si="160"/>
        <v>0</v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>
        <f t="shared" si="159"/>
        <v>0</v>
      </c>
      <c r="J2531" s="96">
        <f t="shared" si="160"/>
        <v>0</v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>
        <f t="shared" si="159"/>
        <v>0</v>
      </c>
      <c r="J2532" s="96">
        <f t="shared" si="160"/>
        <v>0</v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>
        <f t="shared" si="159"/>
        <v>0</v>
      </c>
      <c r="J2533" s="96">
        <f t="shared" si="160"/>
        <v>0</v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>
        <f t="shared" si="159"/>
        <v>0</v>
      </c>
      <c r="J2534" s="96">
        <f t="shared" si="160"/>
        <v>0</v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>
        <f t="shared" si="159"/>
        <v>0</v>
      </c>
      <c r="J2535" s="96">
        <f t="shared" si="160"/>
        <v>0</v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>
        <f t="shared" si="159"/>
        <v>0</v>
      </c>
      <c r="J2536" s="96">
        <f t="shared" si="160"/>
        <v>0</v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>
        <f t="shared" si="159"/>
        <v>0</v>
      </c>
      <c r="J2537" s="96">
        <f t="shared" si="160"/>
        <v>0</v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>
        <f t="shared" si="159"/>
        <v>0</v>
      </c>
      <c r="J2538" s="96">
        <f t="shared" si="160"/>
        <v>0</v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>
        <f t="shared" si="159"/>
        <v>0</v>
      </c>
      <c r="J2539" s="96">
        <f t="shared" si="160"/>
        <v>0</v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>
        <f t="shared" si="159"/>
        <v>0</v>
      </c>
      <c r="J2540" s="96">
        <f t="shared" si="160"/>
        <v>0</v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>
        <f t="shared" si="159"/>
        <v>0</v>
      </c>
      <c r="J2541" s="96">
        <f t="shared" si="160"/>
        <v>0</v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>
        <f t="shared" si="159"/>
        <v>0</v>
      </c>
      <c r="J2542" s="96">
        <f t="shared" si="160"/>
        <v>0</v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>
        <f t="shared" si="159"/>
        <v>0</v>
      </c>
      <c r="J2543" s="96">
        <f t="shared" si="160"/>
        <v>0</v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>
        <f t="shared" si="159"/>
        <v>0</v>
      </c>
      <c r="J2544" s="96">
        <f t="shared" si="160"/>
        <v>0</v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>
        <f t="shared" si="159"/>
        <v>0</v>
      </c>
      <c r="J2545" s="96">
        <f t="shared" si="160"/>
        <v>0</v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>
        <f t="shared" si="159"/>
        <v>0</v>
      </c>
      <c r="J2546" s="96">
        <f t="shared" si="160"/>
        <v>0</v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>
        <f t="shared" si="159"/>
        <v>0</v>
      </c>
      <c r="J2547" s="96">
        <f t="shared" si="160"/>
        <v>0</v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>
        <f t="shared" si="159"/>
        <v>0</v>
      </c>
      <c r="J2548" s="96">
        <f t="shared" si="160"/>
        <v>0</v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>
        <f t="shared" si="159"/>
        <v>0</v>
      </c>
      <c r="J2549" s="96">
        <f t="shared" si="160"/>
        <v>0</v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>
        <f t="shared" si="159"/>
        <v>0</v>
      </c>
      <c r="J2550" s="96">
        <f t="shared" si="160"/>
        <v>0</v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>
        <f t="shared" si="159"/>
        <v>0</v>
      </c>
      <c r="J2551" s="96">
        <f t="shared" si="160"/>
        <v>0</v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>
        <f t="shared" si="159"/>
        <v>0</v>
      </c>
      <c r="J2552" s="96">
        <f t="shared" si="160"/>
        <v>0</v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>
        <f t="shared" si="159"/>
        <v>0</v>
      </c>
      <c r="J2553" s="96">
        <f t="shared" si="160"/>
        <v>0</v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>
        <f t="shared" si="159"/>
        <v>0</v>
      </c>
      <c r="J2554" s="96">
        <f t="shared" si="160"/>
        <v>0</v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>
        <f t="shared" si="159"/>
        <v>0</v>
      </c>
      <c r="J2555" s="96">
        <f t="shared" si="160"/>
        <v>0</v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>
        <f t="shared" si="159"/>
        <v>0</v>
      </c>
      <c r="J2556" s="96">
        <f t="shared" si="160"/>
        <v>0</v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>
        <f t="shared" si="159"/>
        <v>0</v>
      </c>
      <c r="J2557" s="96">
        <f t="shared" si="160"/>
        <v>0</v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>
        <f t="shared" si="159"/>
        <v>0</v>
      </c>
      <c r="J2558" s="96">
        <f t="shared" si="160"/>
        <v>0</v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>
        <f t="shared" si="159"/>
        <v>0</v>
      </c>
      <c r="J2559" s="96">
        <f t="shared" si="160"/>
        <v>0</v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>
        <f t="shared" si="159"/>
        <v>0</v>
      </c>
      <c r="J2560" s="96">
        <f t="shared" si="160"/>
        <v>0</v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>
        <f t="shared" si="159"/>
        <v>0</v>
      </c>
      <c r="J2561" s="96">
        <f t="shared" si="160"/>
        <v>0</v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>
        <f t="shared" ref="I2562:I2625" si="163">IF(G2562="Nao",IF(OR(F2562="",L2562=""),"",F2562),0)</f>
        <v>0</v>
      </c>
      <c r="J2562" s="96">
        <f t="shared" ref="J2562:J2625" si="164">IF(G2562="Nao",IF(OR(F2562="",D2562="",L2562=""),"",IF(L2562="Sim",ROUND(F2562-D2562,2),0)),0)</f>
        <v>0</v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>
        <f t="shared" si="163"/>
        <v>0</v>
      </c>
      <c r="J2563" s="96">
        <f t="shared" si="164"/>
        <v>0</v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>
        <f t="shared" si="163"/>
        <v>0</v>
      </c>
      <c r="J2564" s="96">
        <f t="shared" si="164"/>
        <v>0</v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>
        <f t="shared" si="163"/>
        <v>0</v>
      </c>
      <c r="J2565" s="96">
        <f t="shared" si="164"/>
        <v>0</v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>
        <f t="shared" si="163"/>
        <v>0</v>
      </c>
      <c r="J2566" s="96">
        <f t="shared" si="164"/>
        <v>0</v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>
        <f t="shared" si="163"/>
        <v>0</v>
      </c>
      <c r="J2567" s="96">
        <f t="shared" si="164"/>
        <v>0</v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>
        <f t="shared" si="163"/>
        <v>0</v>
      </c>
      <c r="J2568" s="96">
        <f t="shared" si="164"/>
        <v>0</v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>
        <f t="shared" si="163"/>
        <v>0</v>
      </c>
      <c r="J2569" s="96">
        <f t="shared" si="164"/>
        <v>0</v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>
        <f t="shared" si="163"/>
        <v>0</v>
      </c>
      <c r="J2570" s="96">
        <f t="shared" si="164"/>
        <v>0</v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>
        <f t="shared" si="163"/>
        <v>0</v>
      </c>
      <c r="J2571" s="96">
        <f t="shared" si="164"/>
        <v>0</v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>
        <f t="shared" si="163"/>
        <v>0</v>
      </c>
      <c r="J2572" s="96">
        <f t="shared" si="164"/>
        <v>0</v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>
        <f t="shared" si="163"/>
        <v>0</v>
      </c>
      <c r="J2573" s="96">
        <f t="shared" si="164"/>
        <v>0</v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>
        <f t="shared" si="163"/>
        <v>0</v>
      </c>
      <c r="J2574" s="96">
        <f t="shared" si="164"/>
        <v>0</v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>
        <f t="shared" si="163"/>
        <v>0</v>
      </c>
      <c r="J2575" s="96">
        <f t="shared" si="164"/>
        <v>0</v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>
        <f t="shared" si="163"/>
        <v>0</v>
      </c>
      <c r="J2576" s="96">
        <f t="shared" si="164"/>
        <v>0</v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>
        <f t="shared" si="163"/>
        <v>0</v>
      </c>
      <c r="J2577" s="96">
        <f t="shared" si="164"/>
        <v>0</v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>
        <f t="shared" si="163"/>
        <v>0</v>
      </c>
      <c r="J2578" s="96">
        <f t="shared" si="164"/>
        <v>0</v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>
        <f t="shared" si="163"/>
        <v>0</v>
      </c>
      <c r="J2579" s="96">
        <f t="shared" si="164"/>
        <v>0</v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>
        <f t="shared" si="163"/>
        <v>0</v>
      </c>
      <c r="J2580" s="96">
        <f t="shared" si="164"/>
        <v>0</v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>
        <f t="shared" si="163"/>
        <v>0</v>
      </c>
      <c r="J2581" s="96">
        <f t="shared" si="164"/>
        <v>0</v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>
        <f t="shared" si="163"/>
        <v>0</v>
      </c>
      <c r="J2582" s="96">
        <f t="shared" si="164"/>
        <v>0</v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>
        <f t="shared" si="163"/>
        <v>0</v>
      </c>
      <c r="J2583" s="96">
        <f t="shared" si="164"/>
        <v>0</v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>
        <f t="shared" si="163"/>
        <v>0</v>
      </c>
      <c r="J2584" s="96">
        <f t="shared" si="164"/>
        <v>0</v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>
        <f t="shared" si="163"/>
        <v>0</v>
      </c>
      <c r="J2585" s="96">
        <f t="shared" si="164"/>
        <v>0</v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>
        <f t="shared" si="163"/>
        <v>0</v>
      </c>
      <c r="J2586" s="96">
        <f t="shared" si="164"/>
        <v>0</v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>
        <f t="shared" si="163"/>
        <v>0</v>
      </c>
      <c r="J2587" s="96">
        <f t="shared" si="164"/>
        <v>0</v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>
        <f t="shared" si="163"/>
        <v>0</v>
      </c>
      <c r="J2588" s="96">
        <f t="shared" si="164"/>
        <v>0</v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>
        <f t="shared" si="163"/>
        <v>0</v>
      </c>
      <c r="J2589" s="96">
        <f t="shared" si="164"/>
        <v>0</v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>
        <f t="shared" si="163"/>
        <v>0</v>
      </c>
      <c r="J2590" s="96">
        <f t="shared" si="164"/>
        <v>0</v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>
        <f t="shared" si="163"/>
        <v>0</v>
      </c>
      <c r="J2591" s="96">
        <f t="shared" si="164"/>
        <v>0</v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>
        <f t="shared" si="163"/>
        <v>0</v>
      </c>
      <c r="J2592" s="96">
        <f t="shared" si="164"/>
        <v>0</v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>
        <f t="shared" si="163"/>
        <v>0</v>
      </c>
      <c r="J2593" s="96">
        <f t="shared" si="164"/>
        <v>0</v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>
        <f t="shared" si="163"/>
        <v>0</v>
      </c>
      <c r="J2594" s="96">
        <f t="shared" si="164"/>
        <v>0</v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>
        <f t="shared" si="163"/>
        <v>0</v>
      </c>
      <c r="J2595" s="96">
        <f t="shared" si="164"/>
        <v>0</v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>
        <f t="shared" si="163"/>
        <v>0</v>
      </c>
      <c r="J2596" s="96">
        <f t="shared" si="164"/>
        <v>0</v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>
        <f t="shared" si="163"/>
        <v>0</v>
      </c>
      <c r="J2597" s="96">
        <f t="shared" si="164"/>
        <v>0</v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>
        <f t="shared" si="163"/>
        <v>0</v>
      </c>
      <c r="J2598" s="96">
        <f t="shared" si="164"/>
        <v>0</v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>
        <f t="shared" si="163"/>
        <v>0</v>
      </c>
      <c r="J2599" s="96">
        <f t="shared" si="164"/>
        <v>0</v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>
        <f t="shared" si="163"/>
        <v>0</v>
      </c>
      <c r="J2600" s="96">
        <f t="shared" si="164"/>
        <v>0</v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>
        <f t="shared" si="163"/>
        <v>0</v>
      </c>
      <c r="J2601" s="96">
        <f t="shared" si="164"/>
        <v>0</v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>
        <f t="shared" si="163"/>
        <v>0</v>
      </c>
      <c r="J2602" s="96">
        <f t="shared" si="164"/>
        <v>0</v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>
        <f t="shared" si="163"/>
        <v>0</v>
      </c>
      <c r="J2603" s="96">
        <f t="shared" si="164"/>
        <v>0</v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>
        <f t="shared" si="163"/>
        <v>0</v>
      </c>
      <c r="J2604" s="96">
        <f t="shared" si="164"/>
        <v>0</v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>
        <f t="shared" si="163"/>
        <v>0</v>
      </c>
      <c r="J2605" s="96">
        <f t="shared" si="164"/>
        <v>0</v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>
        <f t="shared" si="163"/>
        <v>0</v>
      </c>
      <c r="J2606" s="96">
        <f t="shared" si="164"/>
        <v>0</v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>
        <f t="shared" si="163"/>
        <v>0</v>
      </c>
      <c r="J2607" s="96">
        <f t="shared" si="164"/>
        <v>0</v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>
        <f t="shared" si="163"/>
        <v>0</v>
      </c>
      <c r="J2608" s="96">
        <f t="shared" si="164"/>
        <v>0</v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>
        <f t="shared" si="163"/>
        <v>0</v>
      </c>
      <c r="J2609" s="96">
        <f t="shared" si="164"/>
        <v>0</v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>
        <f t="shared" si="163"/>
        <v>0</v>
      </c>
      <c r="J2610" s="96">
        <f t="shared" si="164"/>
        <v>0</v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>
        <f t="shared" si="163"/>
        <v>0</v>
      </c>
      <c r="J2611" s="96">
        <f t="shared" si="164"/>
        <v>0</v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>
        <f t="shared" si="163"/>
        <v>0</v>
      </c>
      <c r="J2612" s="96">
        <f t="shared" si="164"/>
        <v>0</v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>
        <f t="shared" si="163"/>
        <v>0</v>
      </c>
      <c r="J2613" s="96">
        <f t="shared" si="164"/>
        <v>0</v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>
        <f t="shared" si="163"/>
        <v>0</v>
      </c>
      <c r="J2614" s="96">
        <f t="shared" si="164"/>
        <v>0</v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>
        <f t="shared" si="163"/>
        <v>0</v>
      </c>
      <c r="J2615" s="96">
        <f t="shared" si="164"/>
        <v>0</v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>
        <f t="shared" si="163"/>
        <v>0</v>
      </c>
      <c r="J2616" s="96">
        <f t="shared" si="164"/>
        <v>0</v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>
        <f t="shared" si="163"/>
        <v>0</v>
      </c>
      <c r="J2617" s="96">
        <f t="shared" si="164"/>
        <v>0</v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>
        <f t="shared" si="163"/>
        <v>0</v>
      </c>
      <c r="J2618" s="96">
        <f t="shared" si="164"/>
        <v>0</v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>
        <f t="shared" si="163"/>
        <v>0</v>
      </c>
      <c r="J2619" s="96">
        <f t="shared" si="164"/>
        <v>0</v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>
        <f t="shared" si="163"/>
        <v>0</v>
      </c>
      <c r="J2620" s="96">
        <f t="shared" si="164"/>
        <v>0</v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>
        <f t="shared" si="163"/>
        <v>0</v>
      </c>
      <c r="J2621" s="96">
        <f t="shared" si="164"/>
        <v>0</v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>
        <f t="shared" si="163"/>
        <v>0</v>
      </c>
      <c r="J2622" s="96">
        <f t="shared" si="164"/>
        <v>0</v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>
        <f t="shared" si="163"/>
        <v>0</v>
      </c>
      <c r="J2623" s="96">
        <f t="shared" si="164"/>
        <v>0</v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>
        <f t="shared" si="163"/>
        <v>0</v>
      </c>
      <c r="J2624" s="96">
        <f t="shared" si="164"/>
        <v>0</v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>
        <f t="shared" si="163"/>
        <v>0</v>
      </c>
      <c r="J2625" s="96">
        <f t="shared" si="164"/>
        <v>0</v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>
        <f t="shared" ref="I2626:I2689" si="167">IF(G2626="Nao",IF(OR(F2626="",L2626=""),"",F2626),0)</f>
        <v>0</v>
      </c>
      <c r="J2626" s="96">
        <f t="shared" ref="J2626:J2689" si="168">IF(G2626="Nao",IF(OR(F2626="",D2626="",L2626=""),"",IF(L2626="Sim",ROUND(F2626-D2626,2),0)),0)</f>
        <v>0</v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>
        <f t="shared" si="167"/>
        <v>0</v>
      </c>
      <c r="J2627" s="96">
        <f t="shared" si="168"/>
        <v>0</v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>
        <f t="shared" si="167"/>
        <v>0</v>
      </c>
      <c r="J2628" s="96">
        <f t="shared" si="168"/>
        <v>0</v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>
        <f t="shared" si="167"/>
        <v>0</v>
      </c>
      <c r="J2629" s="96">
        <f t="shared" si="168"/>
        <v>0</v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>
        <f t="shared" si="167"/>
        <v>0</v>
      </c>
      <c r="J2630" s="96">
        <f t="shared" si="168"/>
        <v>0</v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>
        <f t="shared" si="167"/>
        <v>0</v>
      </c>
      <c r="J2631" s="96">
        <f t="shared" si="168"/>
        <v>0</v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>
        <f t="shared" si="167"/>
        <v>0</v>
      </c>
      <c r="J2632" s="96">
        <f t="shared" si="168"/>
        <v>0</v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>
        <f t="shared" si="167"/>
        <v>0</v>
      </c>
      <c r="J2633" s="96">
        <f t="shared" si="168"/>
        <v>0</v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>
        <f t="shared" si="167"/>
        <v>0</v>
      </c>
      <c r="J2634" s="96">
        <f t="shared" si="168"/>
        <v>0</v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>
        <f t="shared" si="167"/>
        <v>0</v>
      </c>
      <c r="J2635" s="96">
        <f t="shared" si="168"/>
        <v>0</v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>
        <f t="shared" si="167"/>
        <v>0</v>
      </c>
      <c r="J2636" s="96">
        <f t="shared" si="168"/>
        <v>0</v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>
        <f t="shared" si="167"/>
        <v>0</v>
      </c>
      <c r="J2637" s="96">
        <f t="shared" si="168"/>
        <v>0</v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>
        <f t="shared" si="167"/>
        <v>0</v>
      </c>
      <c r="J2638" s="96">
        <f t="shared" si="168"/>
        <v>0</v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>
        <f t="shared" si="167"/>
        <v>0</v>
      </c>
      <c r="J2639" s="96">
        <f t="shared" si="168"/>
        <v>0</v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>
        <f t="shared" si="167"/>
        <v>0</v>
      </c>
      <c r="J2640" s="96">
        <f t="shared" si="168"/>
        <v>0</v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>
        <f t="shared" si="167"/>
        <v>0</v>
      </c>
      <c r="J2641" s="96">
        <f t="shared" si="168"/>
        <v>0</v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>
        <f t="shared" si="167"/>
        <v>0</v>
      </c>
      <c r="J2642" s="96">
        <f t="shared" si="168"/>
        <v>0</v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>
        <f t="shared" si="167"/>
        <v>0</v>
      </c>
      <c r="J2643" s="96">
        <f t="shared" si="168"/>
        <v>0</v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>
        <f t="shared" si="167"/>
        <v>0</v>
      </c>
      <c r="J2644" s="96">
        <f t="shared" si="168"/>
        <v>0</v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>
        <f t="shared" si="167"/>
        <v>0</v>
      </c>
      <c r="J2645" s="96">
        <f t="shared" si="168"/>
        <v>0</v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>
        <f t="shared" si="167"/>
        <v>0</v>
      </c>
      <c r="J2646" s="96">
        <f t="shared" si="168"/>
        <v>0</v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>
        <f t="shared" si="167"/>
        <v>0</v>
      </c>
      <c r="J2647" s="96">
        <f t="shared" si="168"/>
        <v>0</v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>
        <f t="shared" si="167"/>
        <v>0</v>
      </c>
      <c r="J2648" s="96">
        <f t="shared" si="168"/>
        <v>0</v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>
        <f t="shared" si="167"/>
        <v>0</v>
      </c>
      <c r="J2649" s="96">
        <f t="shared" si="168"/>
        <v>0</v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>
        <f t="shared" si="167"/>
        <v>0</v>
      </c>
      <c r="J2650" s="96">
        <f t="shared" si="168"/>
        <v>0</v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>
        <f t="shared" si="167"/>
        <v>0</v>
      </c>
      <c r="J2651" s="96">
        <f t="shared" si="168"/>
        <v>0</v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>
        <f t="shared" si="167"/>
        <v>0</v>
      </c>
      <c r="J2652" s="96">
        <f t="shared" si="168"/>
        <v>0</v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>
        <f t="shared" si="167"/>
        <v>0</v>
      </c>
      <c r="J2653" s="96">
        <f t="shared" si="168"/>
        <v>0</v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>
        <f t="shared" si="167"/>
        <v>0</v>
      </c>
      <c r="J2654" s="96">
        <f t="shared" si="168"/>
        <v>0</v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>
        <f t="shared" si="167"/>
        <v>0</v>
      </c>
      <c r="J2655" s="96">
        <f t="shared" si="168"/>
        <v>0</v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>
        <f t="shared" si="167"/>
        <v>0</v>
      </c>
      <c r="J2656" s="96">
        <f t="shared" si="168"/>
        <v>0</v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>
        <f t="shared" si="167"/>
        <v>0</v>
      </c>
      <c r="J2657" s="96">
        <f t="shared" si="168"/>
        <v>0</v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>
        <f t="shared" si="167"/>
        <v>0</v>
      </c>
      <c r="J2658" s="96">
        <f t="shared" si="168"/>
        <v>0</v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>
        <f t="shared" si="167"/>
        <v>0</v>
      </c>
      <c r="J2659" s="96">
        <f t="shared" si="168"/>
        <v>0</v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>
        <f t="shared" si="167"/>
        <v>0</v>
      </c>
      <c r="J2660" s="96">
        <f t="shared" si="168"/>
        <v>0</v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>
        <f t="shared" si="167"/>
        <v>0</v>
      </c>
      <c r="J2661" s="96">
        <f t="shared" si="168"/>
        <v>0</v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>
        <f t="shared" si="167"/>
        <v>0</v>
      </c>
      <c r="J2662" s="96">
        <f t="shared" si="168"/>
        <v>0</v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>
        <f t="shared" si="167"/>
        <v>0</v>
      </c>
      <c r="J2663" s="96">
        <f t="shared" si="168"/>
        <v>0</v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>
        <f t="shared" si="167"/>
        <v>0</v>
      </c>
      <c r="J2664" s="96">
        <f t="shared" si="168"/>
        <v>0</v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>
        <f t="shared" si="167"/>
        <v>0</v>
      </c>
      <c r="J2665" s="96">
        <f t="shared" si="168"/>
        <v>0</v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>
        <f t="shared" si="167"/>
        <v>0</v>
      </c>
      <c r="J2666" s="96">
        <f t="shared" si="168"/>
        <v>0</v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>
        <f t="shared" si="167"/>
        <v>0</v>
      </c>
      <c r="J2667" s="96">
        <f t="shared" si="168"/>
        <v>0</v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>
        <f t="shared" si="167"/>
        <v>0</v>
      </c>
      <c r="J2668" s="96">
        <f t="shared" si="168"/>
        <v>0</v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>
        <f t="shared" si="167"/>
        <v>0</v>
      </c>
      <c r="J2669" s="96">
        <f t="shared" si="168"/>
        <v>0</v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>
        <f t="shared" si="167"/>
        <v>0</v>
      </c>
      <c r="J2670" s="96">
        <f t="shared" si="168"/>
        <v>0</v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>
        <f t="shared" si="167"/>
        <v>0</v>
      </c>
      <c r="J2671" s="96">
        <f t="shared" si="168"/>
        <v>0</v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>
        <f t="shared" si="167"/>
        <v>0</v>
      </c>
      <c r="J2672" s="96">
        <f t="shared" si="168"/>
        <v>0</v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>
        <f t="shared" si="167"/>
        <v>0</v>
      </c>
      <c r="J2673" s="96">
        <f t="shared" si="168"/>
        <v>0</v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>
        <f t="shared" si="167"/>
        <v>0</v>
      </c>
      <c r="J2674" s="96">
        <f t="shared" si="168"/>
        <v>0</v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>
        <f t="shared" si="167"/>
        <v>0</v>
      </c>
      <c r="J2675" s="96">
        <f t="shared" si="168"/>
        <v>0</v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>
        <f t="shared" si="167"/>
        <v>0</v>
      </c>
      <c r="J2676" s="96">
        <f t="shared" si="168"/>
        <v>0</v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>
        <f t="shared" si="167"/>
        <v>0</v>
      </c>
      <c r="J2677" s="96">
        <f t="shared" si="168"/>
        <v>0</v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>
        <f t="shared" si="167"/>
        <v>0</v>
      </c>
      <c r="J2678" s="96">
        <f t="shared" si="168"/>
        <v>0</v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>
        <f t="shared" si="167"/>
        <v>0</v>
      </c>
      <c r="J2679" s="96">
        <f t="shared" si="168"/>
        <v>0</v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>
        <f t="shared" si="167"/>
        <v>0</v>
      </c>
      <c r="J2680" s="96">
        <f t="shared" si="168"/>
        <v>0</v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>
        <f t="shared" si="167"/>
        <v>0</v>
      </c>
      <c r="J2681" s="96">
        <f t="shared" si="168"/>
        <v>0</v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>
        <f t="shared" si="167"/>
        <v>0</v>
      </c>
      <c r="J2682" s="96">
        <f t="shared" si="168"/>
        <v>0</v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>
        <f t="shared" si="167"/>
        <v>0</v>
      </c>
      <c r="J2683" s="96">
        <f t="shared" si="168"/>
        <v>0</v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>
        <f t="shared" si="167"/>
        <v>0</v>
      </c>
      <c r="J2684" s="96">
        <f t="shared" si="168"/>
        <v>0</v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>
        <f t="shared" si="167"/>
        <v>0</v>
      </c>
      <c r="J2685" s="96">
        <f t="shared" si="168"/>
        <v>0</v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>
        <f t="shared" si="167"/>
        <v>0</v>
      </c>
      <c r="J2686" s="96">
        <f t="shared" si="168"/>
        <v>0</v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>
        <f t="shared" si="167"/>
        <v>0</v>
      </c>
      <c r="J2687" s="96">
        <f t="shared" si="168"/>
        <v>0</v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>
        <f t="shared" si="167"/>
        <v>0</v>
      </c>
      <c r="J2688" s="96">
        <f t="shared" si="168"/>
        <v>0</v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>
        <f t="shared" si="167"/>
        <v>0</v>
      </c>
      <c r="J2689" s="96">
        <f t="shared" si="168"/>
        <v>0</v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>
        <f t="shared" ref="I2690:I2753" si="171">IF(G2690="Nao",IF(OR(F2690="",L2690=""),"",F2690),0)</f>
        <v>0</v>
      </c>
      <c r="J2690" s="96">
        <f t="shared" ref="J2690:J2753" si="172">IF(G2690="Nao",IF(OR(F2690="",D2690="",L2690=""),"",IF(L2690="Sim",ROUND(F2690-D2690,2),0)),0)</f>
        <v>0</v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>
        <f t="shared" si="171"/>
        <v>0</v>
      </c>
      <c r="J2691" s="96">
        <f t="shared" si="172"/>
        <v>0</v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>
        <f t="shared" si="171"/>
        <v>0</v>
      </c>
      <c r="J2692" s="96">
        <f t="shared" si="172"/>
        <v>0</v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>
        <f t="shared" si="171"/>
        <v>0</v>
      </c>
      <c r="J2693" s="96">
        <f t="shared" si="172"/>
        <v>0</v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>
        <f t="shared" si="171"/>
        <v>0</v>
      </c>
      <c r="J2694" s="96">
        <f t="shared" si="172"/>
        <v>0</v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>
        <f t="shared" si="171"/>
        <v>0</v>
      </c>
      <c r="J2695" s="96">
        <f t="shared" si="172"/>
        <v>0</v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>
        <f t="shared" si="171"/>
        <v>0</v>
      </c>
      <c r="J2696" s="96">
        <f t="shared" si="172"/>
        <v>0</v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>
        <f t="shared" si="171"/>
        <v>0</v>
      </c>
      <c r="J2697" s="96">
        <f t="shared" si="172"/>
        <v>0</v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>
        <f t="shared" si="171"/>
        <v>0</v>
      </c>
      <c r="J2698" s="96">
        <f t="shared" si="172"/>
        <v>0</v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>
        <f t="shared" si="171"/>
        <v>0</v>
      </c>
      <c r="J2699" s="96">
        <f t="shared" si="172"/>
        <v>0</v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>
        <f t="shared" si="171"/>
        <v>0</v>
      </c>
      <c r="J2700" s="96">
        <f t="shared" si="172"/>
        <v>0</v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>
        <f t="shared" si="171"/>
        <v>0</v>
      </c>
      <c r="J2701" s="96">
        <f t="shared" si="172"/>
        <v>0</v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>
        <f t="shared" si="171"/>
        <v>0</v>
      </c>
      <c r="J2702" s="96">
        <f t="shared" si="172"/>
        <v>0</v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>
        <f t="shared" si="171"/>
        <v>0</v>
      </c>
      <c r="J2703" s="96">
        <f t="shared" si="172"/>
        <v>0</v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>
        <f t="shared" si="171"/>
        <v>0</v>
      </c>
      <c r="J2704" s="96">
        <f t="shared" si="172"/>
        <v>0</v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>
        <f t="shared" si="171"/>
        <v>0</v>
      </c>
      <c r="J2705" s="96">
        <f t="shared" si="172"/>
        <v>0</v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>
        <f t="shared" si="171"/>
        <v>0</v>
      </c>
      <c r="J2706" s="96">
        <f t="shared" si="172"/>
        <v>0</v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>
        <f t="shared" si="171"/>
        <v>0</v>
      </c>
      <c r="J2707" s="96">
        <f t="shared" si="172"/>
        <v>0</v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>
        <f t="shared" si="171"/>
        <v>0</v>
      </c>
      <c r="J2708" s="96">
        <f t="shared" si="172"/>
        <v>0</v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>
        <f t="shared" si="171"/>
        <v>0</v>
      </c>
      <c r="J2709" s="96">
        <f t="shared" si="172"/>
        <v>0</v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>
        <f t="shared" si="171"/>
        <v>0</v>
      </c>
      <c r="J2710" s="96">
        <f t="shared" si="172"/>
        <v>0</v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>
        <f t="shared" si="171"/>
        <v>0</v>
      </c>
      <c r="J2711" s="96">
        <f t="shared" si="172"/>
        <v>0</v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>
        <f t="shared" si="171"/>
        <v>0</v>
      </c>
      <c r="J2712" s="96">
        <f t="shared" si="172"/>
        <v>0</v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>
        <f t="shared" si="171"/>
        <v>0</v>
      </c>
      <c r="J2713" s="96">
        <f t="shared" si="172"/>
        <v>0</v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>
        <f t="shared" si="171"/>
        <v>0</v>
      </c>
      <c r="J2714" s="96">
        <f t="shared" si="172"/>
        <v>0</v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>
        <f t="shared" si="171"/>
        <v>0</v>
      </c>
      <c r="J2715" s="96">
        <f t="shared" si="172"/>
        <v>0</v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>
        <f t="shared" si="171"/>
        <v>0</v>
      </c>
      <c r="J2716" s="96">
        <f t="shared" si="172"/>
        <v>0</v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>
        <f t="shared" si="171"/>
        <v>0</v>
      </c>
      <c r="J2717" s="96">
        <f t="shared" si="172"/>
        <v>0</v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>
        <f t="shared" si="171"/>
        <v>0</v>
      </c>
      <c r="J2718" s="96">
        <f t="shared" si="172"/>
        <v>0</v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>
        <f t="shared" si="171"/>
        <v>0</v>
      </c>
      <c r="J2719" s="96">
        <f t="shared" si="172"/>
        <v>0</v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>
        <f t="shared" si="171"/>
        <v>0</v>
      </c>
      <c r="J2720" s="96">
        <f t="shared" si="172"/>
        <v>0</v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>
        <f t="shared" si="171"/>
        <v>0</v>
      </c>
      <c r="J2721" s="96">
        <f t="shared" si="172"/>
        <v>0</v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>
        <f t="shared" si="171"/>
        <v>0</v>
      </c>
      <c r="J2722" s="96">
        <f t="shared" si="172"/>
        <v>0</v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>
        <f t="shared" si="171"/>
        <v>0</v>
      </c>
      <c r="J2723" s="96">
        <f t="shared" si="172"/>
        <v>0</v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>
        <f t="shared" si="171"/>
        <v>0</v>
      </c>
      <c r="J2724" s="96">
        <f t="shared" si="172"/>
        <v>0</v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>
        <f t="shared" si="171"/>
        <v>0</v>
      </c>
      <c r="J2725" s="96">
        <f t="shared" si="172"/>
        <v>0</v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>
        <f t="shared" si="171"/>
        <v>0</v>
      </c>
      <c r="J2726" s="96">
        <f t="shared" si="172"/>
        <v>0</v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>
        <f t="shared" si="171"/>
        <v>0</v>
      </c>
      <c r="J2727" s="96">
        <f t="shared" si="172"/>
        <v>0</v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>
        <f t="shared" si="171"/>
        <v>0</v>
      </c>
      <c r="J2728" s="96">
        <f t="shared" si="172"/>
        <v>0</v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>
        <f t="shared" si="171"/>
        <v>0</v>
      </c>
      <c r="J2729" s="96">
        <f t="shared" si="172"/>
        <v>0</v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>
        <f t="shared" si="171"/>
        <v>0</v>
      </c>
      <c r="J2730" s="96">
        <f t="shared" si="172"/>
        <v>0</v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>
        <f t="shared" si="171"/>
        <v>0</v>
      </c>
      <c r="J2731" s="96">
        <f t="shared" si="172"/>
        <v>0</v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>
        <f t="shared" si="171"/>
        <v>0</v>
      </c>
      <c r="J2732" s="96">
        <f t="shared" si="172"/>
        <v>0</v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>
        <f t="shared" si="171"/>
        <v>0</v>
      </c>
      <c r="J2733" s="96">
        <f t="shared" si="172"/>
        <v>0</v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>
        <f t="shared" si="171"/>
        <v>0</v>
      </c>
      <c r="J2734" s="96">
        <f t="shared" si="172"/>
        <v>0</v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>
        <f t="shared" si="171"/>
        <v>0</v>
      </c>
      <c r="J2735" s="96">
        <f t="shared" si="172"/>
        <v>0</v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>
        <f t="shared" si="171"/>
        <v>0</v>
      </c>
      <c r="J2736" s="96">
        <f t="shared" si="172"/>
        <v>0</v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>
        <f t="shared" si="171"/>
        <v>0</v>
      </c>
      <c r="J2737" s="96">
        <f t="shared" si="172"/>
        <v>0</v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>
        <f t="shared" si="171"/>
        <v>0</v>
      </c>
      <c r="J2738" s="96">
        <f t="shared" si="172"/>
        <v>0</v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>
        <f t="shared" si="171"/>
        <v>0</v>
      </c>
      <c r="J2739" s="96">
        <f t="shared" si="172"/>
        <v>0</v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>
        <f t="shared" si="171"/>
        <v>0</v>
      </c>
      <c r="J2740" s="96">
        <f t="shared" si="172"/>
        <v>0</v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>
        <f t="shared" si="171"/>
        <v>0</v>
      </c>
      <c r="J2741" s="96">
        <f t="shared" si="172"/>
        <v>0</v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>
        <f t="shared" si="171"/>
        <v>0</v>
      </c>
      <c r="J2742" s="96">
        <f t="shared" si="172"/>
        <v>0</v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>
        <f t="shared" si="171"/>
        <v>0</v>
      </c>
      <c r="J2743" s="96">
        <f t="shared" si="172"/>
        <v>0</v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>
        <f t="shared" si="171"/>
        <v>0</v>
      </c>
      <c r="J2744" s="96">
        <f t="shared" si="172"/>
        <v>0</v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>
        <f t="shared" si="171"/>
        <v>0</v>
      </c>
      <c r="J2745" s="96">
        <f t="shared" si="172"/>
        <v>0</v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>
        <f t="shared" si="171"/>
        <v>0</v>
      </c>
      <c r="J2746" s="96">
        <f t="shared" si="172"/>
        <v>0</v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>
        <f t="shared" si="171"/>
        <v>0</v>
      </c>
      <c r="J2747" s="96">
        <f t="shared" si="172"/>
        <v>0</v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>
        <f t="shared" si="171"/>
        <v>0</v>
      </c>
      <c r="J2748" s="96">
        <f t="shared" si="172"/>
        <v>0</v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>
        <f t="shared" si="171"/>
        <v>0</v>
      </c>
      <c r="J2749" s="96">
        <f t="shared" si="172"/>
        <v>0</v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>
        <f t="shared" si="171"/>
        <v>0</v>
      </c>
      <c r="J2750" s="96">
        <f t="shared" si="172"/>
        <v>0</v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>
        <f t="shared" si="171"/>
        <v>0</v>
      </c>
      <c r="J2751" s="96">
        <f t="shared" si="172"/>
        <v>0</v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>
        <f t="shared" si="171"/>
        <v>0</v>
      </c>
      <c r="J2752" s="96">
        <f t="shared" si="172"/>
        <v>0</v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>
        <f t="shared" si="171"/>
        <v>0</v>
      </c>
      <c r="J2753" s="96">
        <f t="shared" si="172"/>
        <v>0</v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>
        <f t="shared" ref="I2754:I2817" si="175">IF(G2754="Nao",IF(OR(F2754="",L2754=""),"",F2754),0)</f>
        <v>0</v>
      </c>
      <c r="J2754" s="96">
        <f t="shared" ref="J2754:J2817" si="176">IF(G2754="Nao",IF(OR(F2754="",D2754="",L2754=""),"",IF(L2754="Sim",ROUND(F2754-D2754,2),0)),0)</f>
        <v>0</v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>
        <f t="shared" si="175"/>
        <v>0</v>
      </c>
      <c r="J2755" s="96">
        <f t="shared" si="176"/>
        <v>0</v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>
        <f t="shared" si="175"/>
        <v>0</v>
      </c>
      <c r="J2756" s="96">
        <f t="shared" si="176"/>
        <v>0</v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>
        <f t="shared" si="175"/>
        <v>0</v>
      </c>
      <c r="J2757" s="96">
        <f t="shared" si="176"/>
        <v>0</v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>
        <f t="shared" si="175"/>
        <v>0</v>
      </c>
      <c r="J2758" s="96">
        <f t="shared" si="176"/>
        <v>0</v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>
        <f t="shared" si="175"/>
        <v>0</v>
      </c>
      <c r="J2759" s="96">
        <f t="shared" si="176"/>
        <v>0</v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>
        <f t="shared" si="175"/>
        <v>0</v>
      </c>
      <c r="J2760" s="96">
        <f t="shared" si="176"/>
        <v>0</v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>
        <f t="shared" si="175"/>
        <v>0</v>
      </c>
      <c r="J2761" s="96">
        <f t="shared" si="176"/>
        <v>0</v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>
        <f t="shared" si="175"/>
        <v>0</v>
      </c>
      <c r="J2762" s="96">
        <f t="shared" si="176"/>
        <v>0</v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>
        <f t="shared" si="175"/>
        <v>0</v>
      </c>
      <c r="J2763" s="96">
        <f t="shared" si="176"/>
        <v>0</v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>
        <f t="shared" si="175"/>
        <v>0</v>
      </c>
      <c r="J2764" s="96">
        <f t="shared" si="176"/>
        <v>0</v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>
        <f t="shared" si="175"/>
        <v>0</v>
      </c>
      <c r="J2765" s="96">
        <f t="shared" si="176"/>
        <v>0</v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>
        <f t="shared" si="175"/>
        <v>0</v>
      </c>
      <c r="J2766" s="96">
        <f t="shared" si="176"/>
        <v>0</v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>
        <f t="shared" si="175"/>
        <v>0</v>
      </c>
      <c r="J2767" s="96">
        <f t="shared" si="176"/>
        <v>0</v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>
        <f t="shared" si="175"/>
        <v>0</v>
      </c>
      <c r="J2768" s="96">
        <f t="shared" si="176"/>
        <v>0</v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>
        <f t="shared" si="175"/>
        <v>0</v>
      </c>
      <c r="J2769" s="96">
        <f t="shared" si="176"/>
        <v>0</v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>
        <f t="shared" si="175"/>
        <v>0</v>
      </c>
      <c r="J2770" s="96">
        <f t="shared" si="176"/>
        <v>0</v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>
        <f t="shared" si="175"/>
        <v>0</v>
      </c>
      <c r="J2771" s="96">
        <f t="shared" si="176"/>
        <v>0</v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>
        <f t="shared" si="175"/>
        <v>0</v>
      </c>
      <c r="J2772" s="96">
        <f t="shared" si="176"/>
        <v>0</v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>
        <f t="shared" si="175"/>
        <v>0</v>
      </c>
      <c r="J2773" s="96">
        <f t="shared" si="176"/>
        <v>0</v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>
        <f t="shared" si="175"/>
        <v>0</v>
      </c>
      <c r="J2774" s="96">
        <f t="shared" si="176"/>
        <v>0</v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>
        <f t="shared" si="175"/>
        <v>0</v>
      </c>
      <c r="J2775" s="96">
        <f t="shared" si="176"/>
        <v>0</v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>
        <f t="shared" si="175"/>
        <v>0</v>
      </c>
      <c r="J2776" s="96">
        <f t="shared" si="176"/>
        <v>0</v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>
        <f t="shared" si="175"/>
        <v>0</v>
      </c>
      <c r="J2777" s="96">
        <f t="shared" si="176"/>
        <v>0</v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>
        <f t="shared" si="175"/>
        <v>0</v>
      </c>
      <c r="J2778" s="96">
        <f t="shared" si="176"/>
        <v>0</v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>
        <f t="shared" si="175"/>
        <v>0</v>
      </c>
      <c r="J2779" s="96">
        <f t="shared" si="176"/>
        <v>0</v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>
        <f t="shared" si="175"/>
        <v>0</v>
      </c>
      <c r="J2780" s="96">
        <f t="shared" si="176"/>
        <v>0</v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>
        <f t="shared" si="175"/>
        <v>0</v>
      </c>
      <c r="J2781" s="96">
        <f t="shared" si="176"/>
        <v>0</v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>
        <f t="shared" si="175"/>
        <v>0</v>
      </c>
      <c r="J2782" s="96">
        <f t="shared" si="176"/>
        <v>0</v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>
        <f t="shared" si="175"/>
        <v>0</v>
      </c>
      <c r="J2783" s="96">
        <f t="shared" si="176"/>
        <v>0</v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>
        <f t="shared" si="175"/>
        <v>0</v>
      </c>
      <c r="J2784" s="96">
        <f t="shared" si="176"/>
        <v>0</v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>
        <f t="shared" si="175"/>
        <v>0</v>
      </c>
      <c r="J2785" s="96">
        <f t="shared" si="176"/>
        <v>0</v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>
        <f t="shared" si="175"/>
        <v>0</v>
      </c>
      <c r="J2786" s="96">
        <f t="shared" si="176"/>
        <v>0</v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>
        <f t="shared" si="175"/>
        <v>0</v>
      </c>
      <c r="J2787" s="96">
        <f t="shared" si="176"/>
        <v>0</v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>
        <f t="shared" si="175"/>
        <v>0</v>
      </c>
      <c r="J2788" s="96">
        <f t="shared" si="176"/>
        <v>0</v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>
        <f t="shared" si="175"/>
        <v>0</v>
      </c>
      <c r="J2789" s="96">
        <f t="shared" si="176"/>
        <v>0</v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>
        <f t="shared" si="175"/>
        <v>0</v>
      </c>
      <c r="J2790" s="96">
        <f t="shared" si="176"/>
        <v>0</v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>
        <f t="shared" si="175"/>
        <v>0</v>
      </c>
      <c r="J2791" s="96">
        <f t="shared" si="176"/>
        <v>0</v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>
        <f t="shared" si="175"/>
        <v>0</v>
      </c>
      <c r="J2792" s="96">
        <f t="shared" si="176"/>
        <v>0</v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>
        <f t="shared" si="175"/>
        <v>0</v>
      </c>
      <c r="J2793" s="96">
        <f t="shared" si="176"/>
        <v>0</v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>
        <f t="shared" si="175"/>
        <v>0</v>
      </c>
      <c r="J2794" s="96">
        <f t="shared" si="176"/>
        <v>0</v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>
        <f t="shared" si="175"/>
        <v>0</v>
      </c>
      <c r="J2795" s="96">
        <f t="shared" si="176"/>
        <v>0</v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>
        <f t="shared" si="175"/>
        <v>0</v>
      </c>
      <c r="J2796" s="96">
        <f t="shared" si="176"/>
        <v>0</v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>
        <f t="shared" si="175"/>
        <v>0</v>
      </c>
      <c r="J2797" s="96">
        <f t="shared" si="176"/>
        <v>0</v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>
        <f t="shared" si="175"/>
        <v>0</v>
      </c>
      <c r="J2798" s="96">
        <f t="shared" si="176"/>
        <v>0</v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>
        <f t="shared" si="175"/>
        <v>0</v>
      </c>
      <c r="J2799" s="96">
        <f t="shared" si="176"/>
        <v>0</v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>
        <f t="shared" si="175"/>
        <v>0</v>
      </c>
      <c r="J2800" s="96">
        <f t="shared" si="176"/>
        <v>0</v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>
        <f t="shared" si="175"/>
        <v>0</v>
      </c>
      <c r="J2801" s="96">
        <f t="shared" si="176"/>
        <v>0</v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>
        <f t="shared" si="175"/>
        <v>0</v>
      </c>
      <c r="J2802" s="96">
        <f t="shared" si="176"/>
        <v>0</v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>
        <f t="shared" si="175"/>
        <v>0</v>
      </c>
      <c r="J2803" s="96">
        <f t="shared" si="176"/>
        <v>0</v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>
        <f t="shared" si="175"/>
        <v>0</v>
      </c>
      <c r="J2804" s="96">
        <f t="shared" si="176"/>
        <v>0</v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>
        <f t="shared" si="175"/>
        <v>0</v>
      </c>
      <c r="J2805" s="96">
        <f t="shared" si="176"/>
        <v>0</v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>
        <f t="shared" si="175"/>
        <v>0</v>
      </c>
      <c r="J2806" s="96">
        <f t="shared" si="176"/>
        <v>0</v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>
        <f t="shared" si="175"/>
        <v>0</v>
      </c>
      <c r="J2807" s="96">
        <f t="shared" si="176"/>
        <v>0</v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>
        <f t="shared" si="175"/>
        <v>0</v>
      </c>
      <c r="J2808" s="96">
        <f t="shared" si="176"/>
        <v>0</v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>
        <f t="shared" si="175"/>
        <v>0</v>
      </c>
      <c r="J2809" s="96">
        <f t="shared" si="176"/>
        <v>0</v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>
        <f t="shared" si="175"/>
        <v>0</v>
      </c>
      <c r="J2810" s="96">
        <f t="shared" si="176"/>
        <v>0</v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>
        <f t="shared" si="175"/>
        <v>0</v>
      </c>
      <c r="J2811" s="96">
        <f t="shared" si="176"/>
        <v>0</v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>
        <f t="shared" si="175"/>
        <v>0</v>
      </c>
      <c r="J2812" s="96">
        <f t="shared" si="176"/>
        <v>0</v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>
        <f t="shared" si="175"/>
        <v>0</v>
      </c>
      <c r="J2813" s="96">
        <f t="shared" si="176"/>
        <v>0</v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>
        <f t="shared" si="175"/>
        <v>0</v>
      </c>
      <c r="J2814" s="96">
        <f t="shared" si="176"/>
        <v>0</v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>
        <f t="shared" si="175"/>
        <v>0</v>
      </c>
      <c r="J2815" s="96">
        <f t="shared" si="176"/>
        <v>0</v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>
        <f t="shared" si="175"/>
        <v>0</v>
      </c>
      <c r="J2816" s="96">
        <f t="shared" si="176"/>
        <v>0</v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>
        <f t="shared" si="175"/>
        <v>0</v>
      </c>
      <c r="J2817" s="96">
        <f t="shared" si="176"/>
        <v>0</v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>
        <f t="shared" ref="I2818:I2881" si="179">IF(G2818="Nao",IF(OR(F2818="",L2818=""),"",F2818),0)</f>
        <v>0</v>
      </c>
      <c r="J2818" s="96">
        <f t="shared" ref="J2818:J2881" si="180">IF(G2818="Nao",IF(OR(F2818="",D2818="",L2818=""),"",IF(L2818="Sim",ROUND(F2818-D2818,2),0)),0)</f>
        <v>0</v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>
        <f t="shared" si="179"/>
        <v>0</v>
      </c>
      <c r="J2819" s="96">
        <f t="shared" si="180"/>
        <v>0</v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>
        <f t="shared" si="179"/>
        <v>0</v>
      </c>
      <c r="J2820" s="96">
        <f t="shared" si="180"/>
        <v>0</v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>
        <f t="shared" si="179"/>
        <v>0</v>
      </c>
      <c r="J2821" s="96">
        <f t="shared" si="180"/>
        <v>0</v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>
        <f t="shared" si="179"/>
        <v>0</v>
      </c>
      <c r="J2822" s="96">
        <f t="shared" si="180"/>
        <v>0</v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>
        <f t="shared" si="179"/>
        <v>0</v>
      </c>
      <c r="J2823" s="96">
        <f t="shared" si="180"/>
        <v>0</v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>
        <f t="shared" si="179"/>
        <v>0</v>
      </c>
      <c r="J2824" s="96">
        <f t="shared" si="180"/>
        <v>0</v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>
        <f t="shared" si="179"/>
        <v>0</v>
      </c>
      <c r="J2825" s="96">
        <f t="shared" si="180"/>
        <v>0</v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>
        <f t="shared" si="179"/>
        <v>0</v>
      </c>
      <c r="J2826" s="96">
        <f t="shared" si="180"/>
        <v>0</v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>
        <f t="shared" si="179"/>
        <v>0</v>
      </c>
      <c r="J2827" s="96">
        <f t="shared" si="180"/>
        <v>0</v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>
        <f t="shared" si="179"/>
        <v>0</v>
      </c>
      <c r="J2828" s="96">
        <f t="shared" si="180"/>
        <v>0</v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>
        <f t="shared" si="179"/>
        <v>0</v>
      </c>
      <c r="J2829" s="96">
        <f t="shared" si="180"/>
        <v>0</v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>
        <f t="shared" si="179"/>
        <v>0</v>
      </c>
      <c r="J2830" s="96">
        <f t="shared" si="180"/>
        <v>0</v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>
        <f t="shared" si="179"/>
        <v>0</v>
      </c>
      <c r="J2831" s="96">
        <f t="shared" si="180"/>
        <v>0</v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>
        <f t="shared" si="179"/>
        <v>0</v>
      </c>
      <c r="J2832" s="96">
        <f t="shared" si="180"/>
        <v>0</v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>
        <f t="shared" si="179"/>
        <v>0</v>
      </c>
      <c r="J2833" s="96">
        <f t="shared" si="180"/>
        <v>0</v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>
        <f t="shared" si="179"/>
        <v>0</v>
      </c>
      <c r="J2834" s="96">
        <f t="shared" si="180"/>
        <v>0</v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>
        <f t="shared" si="179"/>
        <v>0</v>
      </c>
      <c r="J2835" s="96">
        <f t="shared" si="180"/>
        <v>0</v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>
        <f t="shared" si="179"/>
        <v>0</v>
      </c>
      <c r="J2836" s="96">
        <f t="shared" si="180"/>
        <v>0</v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>
        <f t="shared" si="179"/>
        <v>0</v>
      </c>
      <c r="J2837" s="96">
        <f t="shared" si="180"/>
        <v>0</v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>
        <f t="shared" si="179"/>
        <v>0</v>
      </c>
      <c r="J2838" s="96">
        <f t="shared" si="180"/>
        <v>0</v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>
        <f t="shared" si="179"/>
        <v>0</v>
      </c>
      <c r="J2839" s="96">
        <f t="shared" si="180"/>
        <v>0</v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>
        <f t="shared" si="179"/>
        <v>0</v>
      </c>
      <c r="J2840" s="96">
        <f t="shared" si="180"/>
        <v>0</v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>
        <f t="shared" si="179"/>
        <v>0</v>
      </c>
      <c r="J2841" s="96">
        <f t="shared" si="180"/>
        <v>0</v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>
        <f t="shared" si="179"/>
        <v>0</v>
      </c>
      <c r="J2842" s="96">
        <f t="shared" si="180"/>
        <v>0</v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>
        <f t="shared" si="179"/>
        <v>0</v>
      </c>
      <c r="J2843" s="96">
        <f t="shared" si="180"/>
        <v>0</v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>
        <f t="shared" si="179"/>
        <v>0</v>
      </c>
      <c r="J2844" s="96">
        <f t="shared" si="180"/>
        <v>0</v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>
        <f t="shared" si="179"/>
        <v>0</v>
      </c>
      <c r="J2845" s="96">
        <f t="shared" si="180"/>
        <v>0</v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>
        <f t="shared" si="179"/>
        <v>0</v>
      </c>
      <c r="J2846" s="96">
        <f t="shared" si="180"/>
        <v>0</v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>
        <f t="shared" si="179"/>
        <v>0</v>
      </c>
      <c r="J2847" s="96">
        <f t="shared" si="180"/>
        <v>0</v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>
        <f t="shared" si="179"/>
        <v>0</v>
      </c>
      <c r="J2848" s="96">
        <f t="shared" si="180"/>
        <v>0</v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>
        <f t="shared" si="179"/>
        <v>0</v>
      </c>
      <c r="J2849" s="96">
        <f t="shared" si="180"/>
        <v>0</v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>
        <f t="shared" si="179"/>
        <v>0</v>
      </c>
      <c r="J2850" s="96">
        <f t="shared" si="180"/>
        <v>0</v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>
        <f t="shared" si="179"/>
        <v>0</v>
      </c>
      <c r="J2851" s="96">
        <f t="shared" si="180"/>
        <v>0</v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>
        <f t="shared" si="179"/>
        <v>0</v>
      </c>
      <c r="J2852" s="96">
        <f t="shared" si="180"/>
        <v>0</v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>
        <f t="shared" si="179"/>
        <v>0</v>
      </c>
      <c r="J2853" s="96">
        <f t="shared" si="180"/>
        <v>0</v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>
        <f t="shared" si="179"/>
        <v>0</v>
      </c>
      <c r="J2854" s="96">
        <f t="shared" si="180"/>
        <v>0</v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>
        <f t="shared" si="179"/>
        <v>0</v>
      </c>
      <c r="J2855" s="96">
        <f t="shared" si="180"/>
        <v>0</v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>
        <f t="shared" si="179"/>
        <v>0</v>
      </c>
      <c r="J2856" s="96">
        <f t="shared" si="180"/>
        <v>0</v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>
        <f t="shared" si="179"/>
        <v>0</v>
      </c>
      <c r="J2857" s="96">
        <f t="shared" si="180"/>
        <v>0</v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>
        <f t="shared" si="179"/>
        <v>0</v>
      </c>
      <c r="J2858" s="96">
        <f t="shared" si="180"/>
        <v>0</v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>
        <f t="shared" si="179"/>
        <v>0</v>
      </c>
      <c r="J2859" s="96">
        <f t="shared" si="180"/>
        <v>0</v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>
        <f t="shared" si="179"/>
        <v>0</v>
      </c>
      <c r="J2860" s="96">
        <f t="shared" si="180"/>
        <v>0</v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>
        <f t="shared" si="179"/>
        <v>0</v>
      </c>
      <c r="J2861" s="96">
        <f t="shared" si="180"/>
        <v>0</v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>
        <f t="shared" si="179"/>
        <v>0</v>
      </c>
      <c r="J2862" s="96">
        <f t="shared" si="180"/>
        <v>0</v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>
        <f t="shared" si="179"/>
        <v>0</v>
      </c>
      <c r="J2863" s="96">
        <f t="shared" si="180"/>
        <v>0</v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>
        <f t="shared" si="179"/>
        <v>0</v>
      </c>
      <c r="J2864" s="96">
        <f t="shared" si="180"/>
        <v>0</v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>
        <f t="shared" si="179"/>
        <v>0</v>
      </c>
      <c r="J2865" s="96">
        <f t="shared" si="180"/>
        <v>0</v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>
        <f t="shared" si="179"/>
        <v>0</v>
      </c>
      <c r="J2866" s="96">
        <f t="shared" si="180"/>
        <v>0</v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>
        <f t="shared" si="179"/>
        <v>0</v>
      </c>
      <c r="J2867" s="96">
        <f t="shared" si="180"/>
        <v>0</v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>
        <f t="shared" si="179"/>
        <v>0</v>
      </c>
      <c r="J2868" s="96">
        <f t="shared" si="180"/>
        <v>0</v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>
        <f t="shared" si="179"/>
        <v>0</v>
      </c>
      <c r="J2869" s="96">
        <f t="shared" si="180"/>
        <v>0</v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>
        <f t="shared" si="179"/>
        <v>0</v>
      </c>
      <c r="J2870" s="96">
        <f t="shared" si="180"/>
        <v>0</v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>
        <f t="shared" si="179"/>
        <v>0</v>
      </c>
      <c r="J2871" s="96">
        <f t="shared" si="180"/>
        <v>0</v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>
        <f t="shared" si="179"/>
        <v>0</v>
      </c>
      <c r="J2872" s="96">
        <f t="shared" si="180"/>
        <v>0</v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>
        <f t="shared" si="179"/>
        <v>0</v>
      </c>
      <c r="J2873" s="96">
        <f t="shared" si="180"/>
        <v>0</v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>
        <f t="shared" si="179"/>
        <v>0</v>
      </c>
      <c r="J2874" s="96">
        <f t="shared" si="180"/>
        <v>0</v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>
        <f t="shared" si="179"/>
        <v>0</v>
      </c>
      <c r="J2875" s="96">
        <f t="shared" si="180"/>
        <v>0</v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>
        <f t="shared" si="179"/>
        <v>0</v>
      </c>
      <c r="J2876" s="96">
        <f t="shared" si="180"/>
        <v>0</v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>
        <f t="shared" si="179"/>
        <v>0</v>
      </c>
      <c r="J2877" s="96">
        <f t="shared" si="180"/>
        <v>0</v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>
        <f t="shared" si="179"/>
        <v>0</v>
      </c>
      <c r="J2878" s="96">
        <f t="shared" si="180"/>
        <v>0</v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>
        <f t="shared" si="179"/>
        <v>0</v>
      </c>
      <c r="J2879" s="96">
        <f t="shared" si="180"/>
        <v>0</v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>
        <f t="shared" si="179"/>
        <v>0</v>
      </c>
      <c r="J2880" s="96">
        <f t="shared" si="180"/>
        <v>0</v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>
        <f t="shared" si="179"/>
        <v>0</v>
      </c>
      <c r="J2881" s="96">
        <f t="shared" si="180"/>
        <v>0</v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>
        <f t="shared" ref="I2882:I2945" si="183">IF(G2882="Nao",IF(OR(F2882="",L2882=""),"",F2882),0)</f>
        <v>0</v>
      </c>
      <c r="J2882" s="96">
        <f t="shared" ref="J2882:J2945" si="184">IF(G2882="Nao",IF(OR(F2882="",D2882="",L2882=""),"",IF(L2882="Sim",ROUND(F2882-D2882,2),0)),0)</f>
        <v>0</v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>
        <f t="shared" si="183"/>
        <v>0</v>
      </c>
      <c r="J2883" s="96">
        <f t="shared" si="184"/>
        <v>0</v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>
        <f t="shared" si="183"/>
        <v>0</v>
      </c>
      <c r="J2884" s="96">
        <f t="shared" si="184"/>
        <v>0</v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>
        <f t="shared" si="183"/>
        <v>0</v>
      </c>
      <c r="J2885" s="96">
        <f t="shared" si="184"/>
        <v>0</v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>
        <f t="shared" si="183"/>
        <v>0</v>
      </c>
      <c r="J2886" s="96">
        <f t="shared" si="184"/>
        <v>0</v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>
        <f t="shared" si="183"/>
        <v>0</v>
      </c>
      <c r="J2887" s="96">
        <f t="shared" si="184"/>
        <v>0</v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>
        <f t="shared" si="183"/>
        <v>0</v>
      </c>
      <c r="J2888" s="96">
        <f t="shared" si="184"/>
        <v>0</v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>
        <f t="shared" si="183"/>
        <v>0</v>
      </c>
      <c r="J2889" s="96">
        <f t="shared" si="184"/>
        <v>0</v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>
        <f t="shared" si="183"/>
        <v>0</v>
      </c>
      <c r="J2890" s="96">
        <f t="shared" si="184"/>
        <v>0</v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>
        <f t="shared" si="183"/>
        <v>0</v>
      </c>
      <c r="J2891" s="96">
        <f t="shared" si="184"/>
        <v>0</v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>
        <f t="shared" si="183"/>
        <v>0</v>
      </c>
      <c r="J2892" s="96">
        <f t="shared" si="184"/>
        <v>0</v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>
        <f t="shared" si="183"/>
        <v>0</v>
      </c>
      <c r="J2893" s="96">
        <f t="shared" si="184"/>
        <v>0</v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>
        <f t="shared" si="183"/>
        <v>0</v>
      </c>
      <c r="J2894" s="96">
        <f t="shared" si="184"/>
        <v>0</v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>
        <f t="shared" si="183"/>
        <v>0</v>
      </c>
      <c r="J2895" s="96">
        <f t="shared" si="184"/>
        <v>0</v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>
        <f t="shared" si="183"/>
        <v>0</v>
      </c>
      <c r="J2896" s="96">
        <f t="shared" si="184"/>
        <v>0</v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>
        <f t="shared" si="183"/>
        <v>0</v>
      </c>
      <c r="J2897" s="96">
        <f t="shared" si="184"/>
        <v>0</v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>
        <f t="shared" si="183"/>
        <v>0</v>
      </c>
      <c r="J2898" s="96">
        <f t="shared" si="184"/>
        <v>0</v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>
        <f t="shared" si="183"/>
        <v>0</v>
      </c>
      <c r="J2899" s="96">
        <f t="shared" si="184"/>
        <v>0</v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>
        <f t="shared" si="183"/>
        <v>0</v>
      </c>
      <c r="J2900" s="96">
        <f t="shared" si="184"/>
        <v>0</v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>
        <f t="shared" si="183"/>
        <v>0</v>
      </c>
      <c r="J2901" s="96">
        <f t="shared" si="184"/>
        <v>0</v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>
        <f t="shared" si="183"/>
        <v>0</v>
      </c>
      <c r="J2902" s="96">
        <f t="shared" si="184"/>
        <v>0</v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>
        <f t="shared" si="183"/>
        <v>0</v>
      </c>
      <c r="J2903" s="96">
        <f t="shared" si="184"/>
        <v>0</v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>
        <f t="shared" si="183"/>
        <v>0</v>
      </c>
      <c r="J2904" s="96">
        <f t="shared" si="184"/>
        <v>0</v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>
        <f t="shared" si="183"/>
        <v>0</v>
      </c>
      <c r="J2905" s="96">
        <f t="shared" si="184"/>
        <v>0</v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>
        <f t="shared" si="183"/>
        <v>0</v>
      </c>
      <c r="J2906" s="96">
        <f t="shared" si="184"/>
        <v>0</v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>
        <f t="shared" si="183"/>
        <v>0</v>
      </c>
      <c r="J2907" s="96">
        <f t="shared" si="184"/>
        <v>0</v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>
        <f t="shared" si="183"/>
        <v>0</v>
      </c>
      <c r="J2908" s="96">
        <f t="shared" si="184"/>
        <v>0</v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>
        <f t="shared" si="183"/>
        <v>0</v>
      </c>
      <c r="J2909" s="96">
        <f t="shared" si="184"/>
        <v>0</v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>
        <f t="shared" si="183"/>
        <v>0</v>
      </c>
      <c r="J2910" s="96">
        <f t="shared" si="184"/>
        <v>0</v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>
        <f t="shared" si="183"/>
        <v>0</v>
      </c>
      <c r="J2911" s="96">
        <f t="shared" si="184"/>
        <v>0</v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>
        <f t="shared" si="183"/>
        <v>0</v>
      </c>
      <c r="J2912" s="96">
        <f t="shared" si="184"/>
        <v>0</v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>
        <f t="shared" si="183"/>
        <v>0</v>
      </c>
      <c r="J2913" s="96">
        <f t="shared" si="184"/>
        <v>0</v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>
        <f t="shared" si="183"/>
        <v>0</v>
      </c>
      <c r="J2914" s="96">
        <f t="shared" si="184"/>
        <v>0</v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>
        <f t="shared" si="183"/>
        <v>0</v>
      </c>
      <c r="J2915" s="96">
        <f t="shared" si="184"/>
        <v>0</v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>
        <f t="shared" si="183"/>
        <v>0</v>
      </c>
      <c r="J2916" s="96">
        <f t="shared" si="184"/>
        <v>0</v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>
        <f t="shared" si="183"/>
        <v>0</v>
      </c>
      <c r="J2917" s="96">
        <f t="shared" si="184"/>
        <v>0</v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>
        <f t="shared" si="183"/>
        <v>0</v>
      </c>
      <c r="J2918" s="96">
        <f t="shared" si="184"/>
        <v>0</v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>
        <f t="shared" si="183"/>
        <v>0</v>
      </c>
      <c r="J2919" s="96">
        <f t="shared" si="184"/>
        <v>0</v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>
        <f t="shared" si="183"/>
        <v>0</v>
      </c>
      <c r="J2920" s="96">
        <f t="shared" si="184"/>
        <v>0</v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>
        <f t="shared" si="183"/>
        <v>0</v>
      </c>
      <c r="J2921" s="96">
        <f t="shared" si="184"/>
        <v>0</v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>
        <f t="shared" si="183"/>
        <v>0</v>
      </c>
      <c r="J2922" s="96">
        <f t="shared" si="184"/>
        <v>0</v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>
        <f t="shared" si="183"/>
        <v>0</v>
      </c>
      <c r="J2923" s="96">
        <f t="shared" si="184"/>
        <v>0</v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>
        <f t="shared" si="183"/>
        <v>0</v>
      </c>
      <c r="J2924" s="96">
        <f t="shared" si="184"/>
        <v>0</v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>
        <f t="shared" si="183"/>
        <v>0</v>
      </c>
      <c r="J2925" s="96">
        <f t="shared" si="184"/>
        <v>0</v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>
        <f t="shared" si="183"/>
        <v>0</v>
      </c>
      <c r="J2926" s="96">
        <f t="shared" si="184"/>
        <v>0</v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>
        <f t="shared" si="183"/>
        <v>0</v>
      </c>
      <c r="J2927" s="96">
        <f t="shared" si="184"/>
        <v>0</v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>
        <f t="shared" si="183"/>
        <v>0</v>
      </c>
      <c r="J2928" s="96">
        <f t="shared" si="184"/>
        <v>0</v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>
        <f t="shared" si="183"/>
        <v>0</v>
      </c>
      <c r="J2929" s="96">
        <f t="shared" si="184"/>
        <v>0</v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>
        <f t="shared" si="183"/>
        <v>0</v>
      </c>
      <c r="J2930" s="96">
        <f t="shared" si="184"/>
        <v>0</v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>
        <f t="shared" si="183"/>
        <v>0</v>
      </c>
      <c r="J2931" s="96">
        <f t="shared" si="184"/>
        <v>0</v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>
        <f t="shared" si="183"/>
        <v>0</v>
      </c>
      <c r="J2932" s="96">
        <f t="shared" si="184"/>
        <v>0</v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>
        <f t="shared" si="183"/>
        <v>0</v>
      </c>
      <c r="J2933" s="96">
        <f t="shared" si="184"/>
        <v>0</v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>
        <f t="shared" si="183"/>
        <v>0</v>
      </c>
      <c r="J2934" s="96">
        <f t="shared" si="184"/>
        <v>0</v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>
        <f t="shared" si="183"/>
        <v>0</v>
      </c>
      <c r="J2935" s="96">
        <f t="shared" si="184"/>
        <v>0</v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>
        <f t="shared" si="183"/>
        <v>0</v>
      </c>
      <c r="J2936" s="96">
        <f t="shared" si="184"/>
        <v>0</v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>
        <f t="shared" si="183"/>
        <v>0</v>
      </c>
      <c r="J2937" s="96">
        <f t="shared" si="184"/>
        <v>0</v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>
        <f t="shared" si="183"/>
        <v>0</v>
      </c>
      <c r="J2938" s="96">
        <f t="shared" si="184"/>
        <v>0</v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>
        <f t="shared" si="183"/>
        <v>0</v>
      </c>
      <c r="J2939" s="96">
        <f t="shared" si="184"/>
        <v>0</v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>
        <f t="shared" si="183"/>
        <v>0</v>
      </c>
      <c r="J2940" s="96">
        <f t="shared" si="184"/>
        <v>0</v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>
        <f t="shared" si="183"/>
        <v>0</v>
      </c>
      <c r="J2941" s="96">
        <f t="shared" si="184"/>
        <v>0</v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>
        <f t="shared" si="183"/>
        <v>0</v>
      </c>
      <c r="J2942" s="96">
        <f t="shared" si="184"/>
        <v>0</v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>
        <f t="shared" si="183"/>
        <v>0</v>
      </c>
      <c r="J2943" s="96">
        <f t="shared" si="184"/>
        <v>0</v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>
        <f t="shared" si="183"/>
        <v>0</v>
      </c>
      <c r="J2944" s="96">
        <f t="shared" si="184"/>
        <v>0</v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>
        <f t="shared" si="183"/>
        <v>0</v>
      </c>
      <c r="J2945" s="96">
        <f t="shared" si="184"/>
        <v>0</v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>
        <f t="shared" ref="I2946:I3009" si="187">IF(G2946="Nao",IF(OR(F2946="",L2946=""),"",F2946),0)</f>
        <v>0</v>
      </c>
      <c r="J2946" s="96">
        <f t="shared" ref="J2946:J3009" si="188">IF(G2946="Nao",IF(OR(F2946="",D2946="",L2946=""),"",IF(L2946="Sim",ROUND(F2946-D2946,2),0)),0)</f>
        <v>0</v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>
        <f t="shared" si="187"/>
        <v>0</v>
      </c>
      <c r="J2947" s="96">
        <f t="shared" si="188"/>
        <v>0</v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>
        <f t="shared" si="187"/>
        <v>0</v>
      </c>
      <c r="J2948" s="96">
        <f t="shared" si="188"/>
        <v>0</v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>
        <f t="shared" si="187"/>
        <v>0</v>
      </c>
      <c r="J2949" s="96">
        <f t="shared" si="188"/>
        <v>0</v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>
        <f t="shared" si="187"/>
        <v>0</v>
      </c>
      <c r="J2950" s="96">
        <f t="shared" si="188"/>
        <v>0</v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>
        <f t="shared" si="187"/>
        <v>0</v>
      </c>
      <c r="J2951" s="96">
        <f t="shared" si="188"/>
        <v>0</v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>
        <f t="shared" si="187"/>
        <v>0</v>
      </c>
      <c r="J2952" s="96">
        <f t="shared" si="188"/>
        <v>0</v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>
        <f t="shared" si="187"/>
        <v>0</v>
      </c>
      <c r="J2953" s="96">
        <f t="shared" si="188"/>
        <v>0</v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>
        <f t="shared" si="187"/>
        <v>0</v>
      </c>
      <c r="J2954" s="96">
        <f t="shared" si="188"/>
        <v>0</v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>
        <f t="shared" si="187"/>
        <v>0</v>
      </c>
      <c r="J2955" s="96">
        <f t="shared" si="188"/>
        <v>0</v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>
        <f t="shared" si="187"/>
        <v>0</v>
      </c>
      <c r="J2956" s="96">
        <f t="shared" si="188"/>
        <v>0</v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>
        <f t="shared" si="187"/>
        <v>0</v>
      </c>
      <c r="J2957" s="96">
        <f t="shared" si="188"/>
        <v>0</v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>
        <f t="shared" si="187"/>
        <v>0</v>
      </c>
      <c r="J2958" s="96">
        <f t="shared" si="188"/>
        <v>0</v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>
        <f t="shared" si="187"/>
        <v>0</v>
      </c>
      <c r="J2959" s="96">
        <f t="shared" si="188"/>
        <v>0</v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>
        <f t="shared" si="187"/>
        <v>0</v>
      </c>
      <c r="J2960" s="96">
        <f t="shared" si="188"/>
        <v>0</v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>
        <f t="shared" si="187"/>
        <v>0</v>
      </c>
      <c r="J2961" s="96">
        <f t="shared" si="188"/>
        <v>0</v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>
        <f t="shared" si="187"/>
        <v>0</v>
      </c>
      <c r="J2962" s="96">
        <f t="shared" si="188"/>
        <v>0</v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>
        <f t="shared" si="187"/>
        <v>0</v>
      </c>
      <c r="J2963" s="96">
        <f t="shared" si="188"/>
        <v>0</v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>
        <f t="shared" si="187"/>
        <v>0</v>
      </c>
      <c r="J2964" s="96">
        <f t="shared" si="188"/>
        <v>0</v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>
        <f t="shared" si="187"/>
        <v>0</v>
      </c>
      <c r="J2965" s="96">
        <f t="shared" si="188"/>
        <v>0</v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>
        <f t="shared" si="187"/>
        <v>0</v>
      </c>
      <c r="J2966" s="96">
        <f t="shared" si="188"/>
        <v>0</v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>
        <f t="shared" si="187"/>
        <v>0</v>
      </c>
      <c r="J2967" s="96">
        <f t="shared" si="188"/>
        <v>0</v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>
        <f t="shared" si="187"/>
        <v>0</v>
      </c>
      <c r="J2968" s="96">
        <f t="shared" si="188"/>
        <v>0</v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>
        <f t="shared" si="187"/>
        <v>0</v>
      </c>
      <c r="J2969" s="96">
        <f t="shared" si="188"/>
        <v>0</v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>
        <f t="shared" si="187"/>
        <v>0</v>
      </c>
      <c r="J2970" s="96">
        <f t="shared" si="188"/>
        <v>0</v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>
        <f t="shared" si="187"/>
        <v>0</v>
      </c>
      <c r="J2971" s="96">
        <f t="shared" si="188"/>
        <v>0</v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>
        <f t="shared" si="187"/>
        <v>0</v>
      </c>
      <c r="J2972" s="96">
        <f t="shared" si="188"/>
        <v>0</v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>
        <f t="shared" si="187"/>
        <v>0</v>
      </c>
      <c r="J2973" s="96">
        <f t="shared" si="188"/>
        <v>0</v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>
        <f t="shared" si="187"/>
        <v>0</v>
      </c>
      <c r="J2974" s="96">
        <f t="shared" si="188"/>
        <v>0</v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>
        <f t="shared" si="187"/>
        <v>0</v>
      </c>
      <c r="J2975" s="96">
        <f t="shared" si="188"/>
        <v>0</v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>
        <f t="shared" si="187"/>
        <v>0</v>
      </c>
      <c r="J2976" s="96">
        <f t="shared" si="188"/>
        <v>0</v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>
        <f t="shared" si="187"/>
        <v>0</v>
      </c>
      <c r="J2977" s="96">
        <f t="shared" si="188"/>
        <v>0</v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>
        <f t="shared" si="187"/>
        <v>0</v>
      </c>
      <c r="J2978" s="96">
        <f t="shared" si="188"/>
        <v>0</v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>
        <f t="shared" si="187"/>
        <v>0</v>
      </c>
      <c r="J2979" s="96">
        <f t="shared" si="188"/>
        <v>0</v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>
        <f t="shared" si="187"/>
        <v>0</v>
      </c>
      <c r="J2980" s="96">
        <f t="shared" si="188"/>
        <v>0</v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>
        <f t="shared" si="187"/>
        <v>0</v>
      </c>
      <c r="J2981" s="96">
        <f t="shared" si="188"/>
        <v>0</v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>
        <f t="shared" si="187"/>
        <v>0</v>
      </c>
      <c r="J2982" s="96">
        <f t="shared" si="188"/>
        <v>0</v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>
        <f t="shared" si="187"/>
        <v>0</v>
      </c>
      <c r="J2983" s="96">
        <f t="shared" si="188"/>
        <v>0</v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>
        <f t="shared" si="187"/>
        <v>0</v>
      </c>
      <c r="J2984" s="96">
        <f t="shared" si="188"/>
        <v>0</v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>
        <f t="shared" si="187"/>
        <v>0</v>
      </c>
      <c r="J2985" s="96">
        <f t="shared" si="188"/>
        <v>0</v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>
        <f t="shared" si="187"/>
        <v>0</v>
      </c>
      <c r="J2986" s="96">
        <f t="shared" si="188"/>
        <v>0</v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>
        <f t="shared" si="187"/>
        <v>0</v>
      </c>
      <c r="J2987" s="96">
        <f t="shared" si="188"/>
        <v>0</v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>
        <f t="shared" si="187"/>
        <v>0</v>
      </c>
      <c r="J2988" s="96">
        <f t="shared" si="188"/>
        <v>0</v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>
        <f t="shared" si="187"/>
        <v>0</v>
      </c>
      <c r="J2989" s="96">
        <f t="shared" si="188"/>
        <v>0</v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>
        <f t="shared" si="187"/>
        <v>0</v>
      </c>
      <c r="J2990" s="96">
        <f t="shared" si="188"/>
        <v>0</v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>
        <f t="shared" si="187"/>
        <v>0</v>
      </c>
      <c r="J2991" s="96">
        <f t="shared" si="188"/>
        <v>0</v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>
        <f t="shared" si="187"/>
        <v>0</v>
      </c>
      <c r="J2992" s="96">
        <f t="shared" si="188"/>
        <v>0</v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>
        <f t="shared" si="187"/>
        <v>0</v>
      </c>
      <c r="J2993" s="96">
        <f t="shared" si="188"/>
        <v>0</v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>
        <f t="shared" si="187"/>
        <v>0</v>
      </c>
      <c r="J2994" s="96">
        <f t="shared" si="188"/>
        <v>0</v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>
        <f t="shared" si="187"/>
        <v>0</v>
      </c>
      <c r="J2995" s="96">
        <f t="shared" si="188"/>
        <v>0</v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>
        <f t="shared" si="187"/>
        <v>0</v>
      </c>
      <c r="J2996" s="96">
        <f t="shared" si="188"/>
        <v>0</v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>
        <f t="shared" si="187"/>
        <v>0</v>
      </c>
      <c r="J2997" s="96">
        <f t="shared" si="188"/>
        <v>0</v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>
        <f t="shared" si="187"/>
        <v>0</v>
      </c>
      <c r="J2998" s="96">
        <f t="shared" si="188"/>
        <v>0</v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>
        <f t="shared" si="187"/>
        <v>0</v>
      </c>
      <c r="J2999" s="96">
        <f t="shared" si="188"/>
        <v>0</v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>
        <f t="shared" si="187"/>
        <v>0</v>
      </c>
      <c r="J3000" s="96">
        <f t="shared" si="188"/>
        <v>0</v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>
        <f t="shared" si="187"/>
        <v>0</v>
      </c>
      <c r="J3001" s="96">
        <f t="shared" si="188"/>
        <v>0</v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>
        <f t="shared" si="187"/>
        <v>0</v>
      </c>
      <c r="J3002" s="96">
        <f t="shared" si="188"/>
        <v>0</v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>
        <f t="shared" si="187"/>
        <v>0</v>
      </c>
      <c r="J3003" s="96">
        <f t="shared" si="188"/>
        <v>0</v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>
        <f t="shared" si="187"/>
        <v>0</v>
      </c>
      <c r="J3004" s="96">
        <f t="shared" si="188"/>
        <v>0</v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>
        <f t="shared" si="187"/>
        <v>0</v>
      </c>
      <c r="J3005" s="96">
        <f t="shared" si="188"/>
        <v>0</v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>
        <f t="shared" si="187"/>
        <v>0</v>
      </c>
      <c r="J3006" s="96">
        <f t="shared" si="188"/>
        <v>0</v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>
        <f t="shared" si="187"/>
        <v>0</v>
      </c>
      <c r="J3007" s="96">
        <f t="shared" si="188"/>
        <v>0</v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>
        <f t="shared" si="187"/>
        <v>0</v>
      </c>
      <c r="J3008" s="96">
        <f t="shared" si="188"/>
        <v>0</v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>
        <f t="shared" si="187"/>
        <v>0</v>
      </c>
      <c r="J3009" s="96">
        <f t="shared" si="188"/>
        <v>0</v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>
        <f t="shared" ref="I3010:I3073" si="191">IF(G3010="Nao",IF(OR(F3010="",L3010=""),"",F3010),0)</f>
        <v>0</v>
      </c>
      <c r="J3010" s="96">
        <f t="shared" ref="J3010:J3073" si="192">IF(G3010="Nao",IF(OR(F3010="",D3010="",L3010=""),"",IF(L3010="Sim",ROUND(F3010-D3010,2),0)),0)</f>
        <v>0</v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>
        <f t="shared" si="191"/>
        <v>0</v>
      </c>
      <c r="J3011" s="96">
        <f t="shared" si="192"/>
        <v>0</v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>
        <f t="shared" si="191"/>
        <v>0</v>
      </c>
      <c r="J3012" s="96">
        <f t="shared" si="192"/>
        <v>0</v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>
        <f t="shared" si="191"/>
        <v>0</v>
      </c>
      <c r="J3013" s="96">
        <f t="shared" si="192"/>
        <v>0</v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>
        <f t="shared" si="191"/>
        <v>0</v>
      </c>
      <c r="J3014" s="96">
        <f t="shared" si="192"/>
        <v>0</v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>
        <f t="shared" si="191"/>
        <v>0</v>
      </c>
      <c r="J3015" s="96">
        <f t="shared" si="192"/>
        <v>0</v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>
        <f t="shared" si="191"/>
        <v>0</v>
      </c>
      <c r="J3016" s="96">
        <f t="shared" si="192"/>
        <v>0</v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>
        <f t="shared" si="191"/>
        <v>0</v>
      </c>
      <c r="J3017" s="96">
        <f t="shared" si="192"/>
        <v>0</v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>
        <f t="shared" si="191"/>
        <v>0</v>
      </c>
      <c r="J3018" s="96">
        <f t="shared" si="192"/>
        <v>0</v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>
        <f t="shared" si="191"/>
        <v>0</v>
      </c>
      <c r="J3019" s="96">
        <f t="shared" si="192"/>
        <v>0</v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>
        <f t="shared" si="191"/>
        <v>0</v>
      </c>
      <c r="J3020" s="96">
        <f t="shared" si="192"/>
        <v>0</v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>
        <f t="shared" si="191"/>
        <v>0</v>
      </c>
      <c r="J3021" s="96">
        <f t="shared" si="192"/>
        <v>0</v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>
        <f t="shared" si="191"/>
        <v>0</v>
      </c>
      <c r="J3022" s="96">
        <f t="shared" si="192"/>
        <v>0</v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>
        <f t="shared" si="191"/>
        <v>0</v>
      </c>
      <c r="J3023" s="96">
        <f t="shared" si="192"/>
        <v>0</v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>
        <f t="shared" si="191"/>
        <v>0</v>
      </c>
      <c r="J3024" s="96">
        <f t="shared" si="192"/>
        <v>0</v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>
        <f t="shared" si="191"/>
        <v>0</v>
      </c>
      <c r="J3025" s="96">
        <f t="shared" si="192"/>
        <v>0</v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>
        <f t="shared" si="191"/>
        <v>0</v>
      </c>
      <c r="J3026" s="96">
        <f t="shared" si="192"/>
        <v>0</v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>
        <f t="shared" si="191"/>
        <v>0</v>
      </c>
      <c r="J3027" s="96">
        <f t="shared" si="192"/>
        <v>0</v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>
        <f t="shared" si="191"/>
        <v>0</v>
      </c>
      <c r="J3028" s="96">
        <f t="shared" si="192"/>
        <v>0</v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>
        <f t="shared" si="191"/>
        <v>0</v>
      </c>
      <c r="J3029" s="96">
        <f t="shared" si="192"/>
        <v>0</v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>
        <f t="shared" si="191"/>
        <v>0</v>
      </c>
      <c r="J3030" s="96">
        <f t="shared" si="192"/>
        <v>0</v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>
        <f t="shared" si="191"/>
        <v>0</v>
      </c>
      <c r="J3031" s="96">
        <f t="shared" si="192"/>
        <v>0</v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>
        <f t="shared" si="191"/>
        <v>0</v>
      </c>
      <c r="J3032" s="96">
        <f t="shared" si="192"/>
        <v>0</v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>
        <f t="shared" si="191"/>
        <v>0</v>
      </c>
      <c r="J3033" s="96">
        <f t="shared" si="192"/>
        <v>0</v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>
        <f t="shared" si="191"/>
        <v>0</v>
      </c>
      <c r="J3034" s="96">
        <f t="shared" si="192"/>
        <v>0</v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>
        <f t="shared" si="191"/>
        <v>0</v>
      </c>
      <c r="J3035" s="96">
        <f t="shared" si="192"/>
        <v>0</v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>
        <f t="shared" si="191"/>
        <v>0</v>
      </c>
      <c r="J3036" s="96">
        <f t="shared" si="192"/>
        <v>0</v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>
        <f t="shared" si="191"/>
        <v>0</v>
      </c>
      <c r="J3037" s="96">
        <f t="shared" si="192"/>
        <v>0</v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>
        <f t="shared" si="191"/>
        <v>0</v>
      </c>
      <c r="J3038" s="96">
        <f t="shared" si="192"/>
        <v>0</v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>
        <f t="shared" si="191"/>
        <v>0</v>
      </c>
      <c r="J3039" s="96">
        <f t="shared" si="192"/>
        <v>0</v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>
        <f t="shared" si="191"/>
        <v>0</v>
      </c>
      <c r="J3040" s="96">
        <f t="shared" si="192"/>
        <v>0</v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>
        <f t="shared" si="191"/>
        <v>0</v>
      </c>
      <c r="J3041" s="96">
        <f t="shared" si="192"/>
        <v>0</v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>
        <f t="shared" si="191"/>
        <v>0</v>
      </c>
      <c r="J3042" s="96">
        <f t="shared" si="192"/>
        <v>0</v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>
        <f t="shared" si="191"/>
        <v>0</v>
      </c>
      <c r="J3043" s="96">
        <f t="shared" si="192"/>
        <v>0</v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>
        <f t="shared" si="191"/>
        <v>0</v>
      </c>
      <c r="J3044" s="96">
        <f t="shared" si="192"/>
        <v>0</v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>
        <f t="shared" si="191"/>
        <v>0</v>
      </c>
      <c r="J3045" s="96">
        <f t="shared" si="192"/>
        <v>0</v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>
        <f t="shared" si="191"/>
        <v>0</v>
      </c>
      <c r="J3046" s="96">
        <f t="shared" si="192"/>
        <v>0</v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>
        <f t="shared" si="191"/>
        <v>0</v>
      </c>
      <c r="J3047" s="96">
        <f t="shared" si="192"/>
        <v>0</v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>
        <f t="shared" si="191"/>
        <v>0</v>
      </c>
      <c r="J3048" s="96">
        <f t="shared" si="192"/>
        <v>0</v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>
        <f t="shared" si="191"/>
        <v>0</v>
      </c>
      <c r="J3049" s="96">
        <f t="shared" si="192"/>
        <v>0</v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>
        <f t="shared" si="191"/>
        <v>0</v>
      </c>
      <c r="J3050" s="96">
        <f t="shared" si="192"/>
        <v>0</v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>
        <f t="shared" si="191"/>
        <v>0</v>
      </c>
      <c r="J3051" s="96">
        <f t="shared" si="192"/>
        <v>0</v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>
        <f t="shared" si="191"/>
        <v>0</v>
      </c>
      <c r="J3052" s="96">
        <f t="shared" si="192"/>
        <v>0</v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>
        <f t="shared" si="191"/>
        <v>0</v>
      </c>
      <c r="J3053" s="96">
        <f t="shared" si="192"/>
        <v>0</v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>
        <f t="shared" si="191"/>
        <v>0</v>
      </c>
      <c r="J3054" s="96">
        <f t="shared" si="192"/>
        <v>0</v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>
        <f t="shared" si="191"/>
        <v>0</v>
      </c>
      <c r="J3055" s="96">
        <f t="shared" si="192"/>
        <v>0</v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>
        <f t="shared" si="191"/>
        <v>0</v>
      </c>
      <c r="J3056" s="96">
        <f t="shared" si="192"/>
        <v>0</v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>
        <f t="shared" si="191"/>
        <v>0</v>
      </c>
      <c r="J3057" s="96">
        <f t="shared" si="192"/>
        <v>0</v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>
        <f t="shared" si="191"/>
        <v>0</v>
      </c>
      <c r="J3058" s="96">
        <f t="shared" si="192"/>
        <v>0</v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>
        <f t="shared" si="191"/>
        <v>0</v>
      </c>
      <c r="J3059" s="96">
        <f t="shared" si="192"/>
        <v>0</v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>
        <f t="shared" si="191"/>
        <v>0</v>
      </c>
      <c r="J3060" s="96">
        <f t="shared" si="192"/>
        <v>0</v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>
        <f t="shared" si="191"/>
        <v>0</v>
      </c>
      <c r="J3061" s="96">
        <f t="shared" si="192"/>
        <v>0</v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>
        <f t="shared" si="191"/>
        <v>0</v>
      </c>
      <c r="J3062" s="96">
        <f t="shared" si="192"/>
        <v>0</v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>
        <f t="shared" si="191"/>
        <v>0</v>
      </c>
      <c r="J3063" s="96">
        <f t="shared" si="192"/>
        <v>0</v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>
        <f t="shared" si="191"/>
        <v>0</v>
      </c>
      <c r="J3064" s="96">
        <f t="shared" si="192"/>
        <v>0</v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>
        <f t="shared" si="191"/>
        <v>0</v>
      </c>
      <c r="J3065" s="96">
        <f t="shared" si="192"/>
        <v>0</v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>
        <f t="shared" si="191"/>
        <v>0</v>
      </c>
      <c r="J3066" s="96">
        <f t="shared" si="192"/>
        <v>0</v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>
        <f t="shared" si="191"/>
        <v>0</v>
      </c>
      <c r="J3067" s="96">
        <f t="shared" si="192"/>
        <v>0</v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>
        <f t="shared" si="191"/>
        <v>0</v>
      </c>
      <c r="J3068" s="96">
        <f t="shared" si="192"/>
        <v>0</v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>
        <f t="shared" si="191"/>
        <v>0</v>
      </c>
      <c r="J3069" s="96">
        <f t="shared" si="192"/>
        <v>0</v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>
        <f t="shared" si="191"/>
        <v>0</v>
      </c>
      <c r="J3070" s="96">
        <f t="shared" si="192"/>
        <v>0</v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>
        <f t="shared" si="191"/>
        <v>0</v>
      </c>
      <c r="J3071" s="96">
        <f t="shared" si="192"/>
        <v>0</v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>
        <f t="shared" si="191"/>
        <v>0</v>
      </c>
      <c r="J3072" s="96">
        <f t="shared" si="192"/>
        <v>0</v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>
        <f t="shared" si="191"/>
        <v>0</v>
      </c>
      <c r="J3073" s="96">
        <f t="shared" si="192"/>
        <v>0</v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>
        <f t="shared" ref="I3074:I3137" si="195">IF(G3074="Nao",IF(OR(F3074="",L3074=""),"",F3074),0)</f>
        <v>0</v>
      </c>
      <c r="J3074" s="96">
        <f t="shared" ref="J3074:J3137" si="196">IF(G3074="Nao",IF(OR(F3074="",D3074="",L3074=""),"",IF(L3074="Sim",ROUND(F3074-D3074,2),0)),0)</f>
        <v>0</v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>
        <f t="shared" si="195"/>
        <v>0</v>
      </c>
      <c r="J3075" s="96">
        <f t="shared" si="196"/>
        <v>0</v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>
        <f t="shared" si="195"/>
        <v>0</v>
      </c>
      <c r="J3076" s="96">
        <f t="shared" si="196"/>
        <v>0</v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>
        <f t="shared" si="195"/>
        <v>0</v>
      </c>
      <c r="J3077" s="96">
        <f t="shared" si="196"/>
        <v>0</v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>
        <f t="shared" si="195"/>
        <v>0</v>
      </c>
      <c r="J3078" s="96">
        <f t="shared" si="196"/>
        <v>0</v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>
        <f t="shared" si="195"/>
        <v>0</v>
      </c>
      <c r="J3079" s="96">
        <f t="shared" si="196"/>
        <v>0</v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>
        <f t="shared" si="195"/>
        <v>0</v>
      </c>
      <c r="J3080" s="96">
        <f t="shared" si="196"/>
        <v>0</v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>
        <f t="shared" si="195"/>
        <v>0</v>
      </c>
      <c r="J3081" s="96">
        <f t="shared" si="196"/>
        <v>0</v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>
        <f t="shared" si="195"/>
        <v>0</v>
      </c>
      <c r="J3082" s="96">
        <f t="shared" si="196"/>
        <v>0</v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>
        <f t="shared" si="195"/>
        <v>0</v>
      </c>
      <c r="J3083" s="96">
        <f t="shared" si="196"/>
        <v>0</v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>
        <f t="shared" si="195"/>
        <v>0</v>
      </c>
      <c r="J3084" s="96">
        <f t="shared" si="196"/>
        <v>0</v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>
        <f t="shared" si="195"/>
        <v>0</v>
      </c>
      <c r="J3085" s="96">
        <f t="shared" si="196"/>
        <v>0</v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>
        <f t="shared" si="195"/>
        <v>0</v>
      </c>
      <c r="J3086" s="96">
        <f t="shared" si="196"/>
        <v>0</v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>
        <f t="shared" si="195"/>
        <v>0</v>
      </c>
      <c r="J3087" s="96">
        <f t="shared" si="196"/>
        <v>0</v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>
        <f t="shared" si="195"/>
        <v>0</v>
      </c>
      <c r="J3088" s="96">
        <f t="shared" si="196"/>
        <v>0</v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>
        <f t="shared" si="195"/>
        <v>0</v>
      </c>
      <c r="J3089" s="96">
        <f t="shared" si="196"/>
        <v>0</v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>
        <f t="shared" si="195"/>
        <v>0</v>
      </c>
      <c r="J3090" s="96">
        <f t="shared" si="196"/>
        <v>0</v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>
        <f t="shared" si="195"/>
        <v>0</v>
      </c>
      <c r="J3091" s="96">
        <f t="shared" si="196"/>
        <v>0</v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>
        <f t="shared" si="195"/>
        <v>0</v>
      </c>
      <c r="J3092" s="96">
        <f t="shared" si="196"/>
        <v>0</v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>
        <f t="shared" si="195"/>
        <v>0</v>
      </c>
      <c r="J3093" s="96">
        <f t="shared" si="196"/>
        <v>0</v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>
        <f t="shared" si="195"/>
        <v>0</v>
      </c>
      <c r="J3094" s="96">
        <f t="shared" si="196"/>
        <v>0</v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>
        <f t="shared" si="195"/>
        <v>0</v>
      </c>
      <c r="J3095" s="96">
        <f t="shared" si="196"/>
        <v>0</v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>
        <f t="shared" si="195"/>
        <v>0</v>
      </c>
      <c r="J3096" s="96">
        <f t="shared" si="196"/>
        <v>0</v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>
        <f t="shared" si="195"/>
        <v>0</v>
      </c>
      <c r="J3097" s="96">
        <f t="shared" si="196"/>
        <v>0</v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>
        <f t="shared" si="195"/>
        <v>0</v>
      </c>
      <c r="J3098" s="96">
        <f t="shared" si="196"/>
        <v>0</v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>
        <f t="shared" si="195"/>
        <v>0</v>
      </c>
      <c r="J3099" s="96">
        <f t="shared" si="196"/>
        <v>0</v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>
        <f t="shared" si="195"/>
        <v>0</v>
      </c>
      <c r="J3100" s="96">
        <f t="shared" si="196"/>
        <v>0</v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>
        <f t="shared" si="195"/>
        <v>0</v>
      </c>
      <c r="J3101" s="96">
        <f t="shared" si="196"/>
        <v>0</v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>
        <f t="shared" si="195"/>
        <v>0</v>
      </c>
      <c r="J3102" s="96">
        <f t="shared" si="196"/>
        <v>0</v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>
        <f t="shared" si="195"/>
        <v>0</v>
      </c>
      <c r="J3103" s="96">
        <f t="shared" si="196"/>
        <v>0</v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>
        <f t="shared" si="195"/>
        <v>0</v>
      </c>
      <c r="J3104" s="96">
        <f t="shared" si="196"/>
        <v>0</v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>
        <f t="shared" si="195"/>
        <v>0</v>
      </c>
      <c r="J3105" s="96">
        <f t="shared" si="196"/>
        <v>0</v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>
        <f t="shared" si="195"/>
        <v>0</v>
      </c>
      <c r="J3106" s="96">
        <f t="shared" si="196"/>
        <v>0</v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>
        <f t="shared" si="195"/>
        <v>0</v>
      </c>
      <c r="J3107" s="96">
        <f t="shared" si="196"/>
        <v>0</v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>
        <f t="shared" si="195"/>
        <v>0</v>
      </c>
      <c r="J3108" s="96">
        <f t="shared" si="196"/>
        <v>0</v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>
        <f t="shared" si="195"/>
        <v>0</v>
      </c>
      <c r="J3109" s="96">
        <f t="shared" si="196"/>
        <v>0</v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>
        <f t="shared" si="195"/>
        <v>0</v>
      </c>
      <c r="J3110" s="96">
        <f t="shared" si="196"/>
        <v>0</v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>
        <f t="shared" si="195"/>
        <v>0</v>
      </c>
      <c r="J3111" s="96">
        <f t="shared" si="196"/>
        <v>0</v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>
        <f t="shared" si="195"/>
        <v>0</v>
      </c>
      <c r="J3112" s="96">
        <f t="shared" si="196"/>
        <v>0</v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>
        <f t="shared" si="195"/>
        <v>0</v>
      </c>
      <c r="J3113" s="96">
        <f t="shared" si="196"/>
        <v>0</v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>
        <f t="shared" si="195"/>
        <v>0</v>
      </c>
      <c r="J3114" s="96">
        <f t="shared" si="196"/>
        <v>0</v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>
        <f t="shared" si="195"/>
        <v>0</v>
      </c>
      <c r="J3115" s="96">
        <f t="shared" si="196"/>
        <v>0</v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>
        <f t="shared" si="195"/>
        <v>0</v>
      </c>
      <c r="J3116" s="96">
        <f t="shared" si="196"/>
        <v>0</v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>
        <f t="shared" si="195"/>
        <v>0</v>
      </c>
      <c r="J3117" s="96">
        <f t="shared" si="196"/>
        <v>0</v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>
        <f t="shared" si="195"/>
        <v>0</v>
      </c>
      <c r="J3118" s="96">
        <f t="shared" si="196"/>
        <v>0</v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>
        <f t="shared" si="195"/>
        <v>0</v>
      </c>
      <c r="J3119" s="96">
        <f t="shared" si="196"/>
        <v>0</v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>
        <f t="shared" si="195"/>
        <v>0</v>
      </c>
      <c r="J3120" s="96">
        <f t="shared" si="196"/>
        <v>0</v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>
        <f t="shared" si="195"/>
        <v>0</v>
      </c>
      <c r="J3121" s="96">
        <f t="shared" si="196"/>
        <v>0</v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>
        <f t="shared" si="195"/>
        <v>0</v>
      </c>
      <c r="J3122" s="96">
        <f t="shared" si="196"/>
        <v>0</v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>
        <f t="shared" si="195"/>
        <v>0</v>
      </c>
      <c r="J3123" s="96">
        <f t="shared" si="196"/>
        <v>0</v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>
        <f t="shared" si="195"/>
        <v>0</v>
      </c>
      <c r="J3124" s="96">
        <f t="shared" si="196"/>
        <v>0</v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>
        <f t="shared" si="195"/>
        <v>0</v>
      </c>
      <c r="J3125" s="96">
        <f t="shared" si="196"/>
        <v>0</v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>
        <f t="shared" si="195"/>
        <v>0</v>
      </c>
      <c r="J3126" s="96">
        <f t="shared" si="196"/>
        <v>0</v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>
        <f t="shared" si="195"/>
        <v>0</v>
      </c>
      <c r="J3127" s="96">
        <f t="shared" si="196"/>
        <v>0</v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>
        <f t="shared" si="195"/>
        <v>0</v>
      </c>
      <c r="J3128" s="96">
        <f t="shared" si="196"/>
        <v>0</v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>
        <f t="shared" si="195"/>
        <v>0</v>
      </c>
      <c r="J3129" s="96">
        <f t="shared" si="196"/>
        <v>0</v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>
        <f t="shared" si="195"/>
        <v>0</v>
      </c>
      <c r="J3130" s="96">
        <f t="shared" si="196"/>
        <v>0</v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>
        <f t="shared" si="195"/>
        <v>0</v>
      </c>
      <c r="J3131" s="96">
        <f t="shared" si="196"/>
        <v>0</v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>
        <f t="shared" si="195"/>
        <v>0</v>
      </c>
      <c r="J3132" s="96">
        <f t="shared" si="196"/>
        <v>0</v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>
        <f t="shared" si="195"/>
        <v>0</v>
      </c>
      <c r="J3133" s="96">
        <f t="shared" si="196"/>
        <v>0</v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>
        <f t="shared" si="195"/>
        <v>0</v>
      </c>
      <c r="J3134" s="96">
        <f t="shared" si="196"/>
        <v>0</v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>
        <f t="shared" si="195"/>
        <v>0</v>
      </c>
      <c r="J3135" s="96">
        <f t="shared" si="196"/>
        <v>0</v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>
        <f t="shared" si="195"/>
        <v>0</v>
      </c>
      <c r="J3136" s="96">
        <f t="shared" si="196"/>
        <v>0</v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>
        <f t="shared" si="195"/>
        <v>0</v>
      </c>
      <c r="J3137" s="96">
        <f t="shared" si="196"/>
        <v>0</v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>
        <f t="shared" ref="I3138:I3201" si="199">IF(G3138="Nao",IF(OR(F3138="",L3138=""),"",F3138),0)</f>
        <v>0</v>
      </c>
      <c r="J3138" s="96">
        <f t="shared" ref="J3138:J3201" si="200">IF(G3138="Nao",IF(OR(F3138="",D3138="",L3138=""),"",IF(L3138="Sim",ROUND(F3138-D3138,2),0)),0)</f>
        <v>0</v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>
        <f t="shared" si="199"/>
        <v>0</v>
      </c>
      <c r="J3139" s="96">
        <f t="shared" si="200"/>
        <v>0</v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>
        <f t="shared" si="199"/>
        <v>0</v>
      </c>
      <c r="J3140" s="96">
        <f t="shared" si="200"/>
        <v>0</v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>
        <f t="shared" si="199"/>
        <v>0</v>
      </c>
      <c r="J3141" s="96">
        <f t="shared" si="200"/>
        <v>0</v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>
        <f t="shared" si="199"/>
        <v>0</v>
      </c>
      <c r="J3142" s="96">
        <f t="shared" si="200"/>
        <v>0</v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>
        <f t="shared" si="199"/>
        <v>0</v>
      </c>
      <c r="J3143" s="96">
        <f t="shared" si="200"/>
        <v>0</v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>
        <f t="shared" si="199"/>
        <v>0</v>
      </c>
      <c r="J3144" s="96">
        <f t="shared" si="200"/>
        <v>0</v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>
        <f t="shared" si="199"/>
        <v>0</v>
      </c>
      <c r="J3145" s="96">
        <f t="shared" si="200"/>
        <v>0</v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>
        <f t="shared" si="199"/>
        <v>0</v>
      </c>
      <c r="J3146" s="96">
        <f t="shared" si="200"/>
        <v>0</v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>
        <f t="shared" si="199"/>
        <v>0</v>
      </c>
      <c r="J3147" s="96">
        <f t="shared" si="200"/>
        <v>0</v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>
        <f t="shared" si="199"/>
        <v>0</v>
      </c>
      <c r="J3148" s="96">
        <f t="shared" si="200"/>
        <v>0</v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>
        <f t="shared" si="199"/>
        <v>0</v>
      </c>
      <c r="J3149" s="96">
        <f t="shared" si="200"/>
        <v>0</v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>
        <f t="shared" si="199"/>
        <v>0</v>
      </c>
      <c r="J3150" s="96">
        <f t="shared" si="200"/>
        <v>0</v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>
        <f t="shared" si="199"/>
        <v>0</v>
      </c>
      <c r="J3151" s="96">
        <f t="shared" si="200"/>
        <v>0</v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>
        <f t="shared" si="199"/>
        <v>0</v>
      </c>
      <c r="J3152" s="96">
        <f t="shared" si="200"/>
        <v>0</v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>
        <f t="shared" si="199"/>
        <v>0</v>
      </c>
      <c r="J3153" s="96">
        <f t="shared" si="200"/>
        <v>0</v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>
        <f t="shared" si="199"/>
        <v>0</v>
      </c>
      <c r="J3154" s="96">
        <f t="shared" si="200"/>
        <v>0</v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>
        <f t="shared" si="199"/>
        <v>0</v>
      </c>
      <c r="J3155" s="96">
        <f t="shared" si="200"/>
        <v>0</v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>
        <f t="shared" si="199"/>
        <v>0</v>
      </c>
      <c r="J3156" s="96">
        <f t="shared" si="200"/>
        <v>0</v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>
        <f t="shared" si="199"/>
        <v>0</v>
      </c>
      <c r="J3157" s="96">
        <f t="shared" si="200"/>
        <v>0</v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>
        <f t="shared" si="199"/>
        <v>0</v>
      </c>
      <c r="J3158" s="96">
        <f t="shared" si="200"/>
        <v>0</v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>
        <f t="shared" si="199"/>
        <v>0</v>
      </c>
      <c r="J3159" s="96">
        <f t="shared" si="200"/>
        <v>0</v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>
        <f t="shared" si="199"/>
        <v>0</v>
      </c>
      <c r="J3160" s="96">
        <f t="shared" si="200"/>
        <v>0</v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>
        <f t="shared" si="199"/>
        <v>0</v>
      </c>
      <c r="J3161" s="96">
        <f t="shared" si="200"/>
        <v>0</v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>
        <f t="shared" si="199"/>
        <v>0</v>
      </c>
      <c r="J3162" s="96">
        <f t="shared" si="200"/>
        <v>0</v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>
        <f t="shared" si="199"/>
        <v>0</v>
      </c>
      <c r="J3163" s="96">
        <f t="shared" si="200"/>
        <v>0</v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>
        <f t="shared" si="199"/>
        <v>0</v>
      </c>
      <c r="J3164" s="96">
        <f t="shared" si="200"/>
        <v>0</v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>
        <f t="shared" si="199"/>
        <v>0</v>
      </c>
      <c r="J3165" s="96">
        <f t="shared" si="200"/>
        <v>0</v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>
        <f t="shared" si="199"/>
        <v>0</v>
      </c>
      <c r="J3166" s="96">
        <f t="shared" si="200"/>
        <v>0</v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>
        <f t="shared" si="199"/>
        <v>0</v>
      </c>
      <c r="J3167" s="96">
        <f t="shared" si="200"/>
        <v>0</v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>
        <f t="shared" si="199"/>
        <v>0</v>
      </c>
      <c r="J3168" s="96">
        <f t="shared" si="200"/>
        <v>0</v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>
        <f t="shared" si="199"/>
        <v>0</v>
      </c>
      <c r="J3169" s="96">
        <f t="shared" si="200"/>
        <v>0</v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>
        <f t="shared" si="199"/>
        <v>0</v>
      </c>
      <c r="J3170" s="96">
        <f t="shared" si="200"/>
        <v>0</v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>
        <f t="shared" si="199"/>
        <v>0</v>
      </c>
      <c r="J3171" s="96">
        <f t="shared" si="200"/>
        <v>0</v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>
        <f t="shared" si="199"/>
        <v>0</v>
      </c>
      <c r="J3172" s="96">
        <f t="shared" si="200"/>
        <v>0</v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>
        <f t="shared" si="199"/>
        <v>0</v>
      </c>
      <c r="J3173" s="96">
        <f t="shared" si="200"/>
        <v>0</v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>
        <f t="shared" si="199"/>
        <v>0</v>
      </c>
      <c r="J3174" s="96">
        <f t="shared" si="200"/>
        <v>0</v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>
        <f t="shared" si="199"/>
        <v>0</v>
      </c>
      <c r="J3175" s="96">
        <f t="shared" si="200"/>
        <v>0</v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>
        <f t="shared" si="199"/>
        <v>0</v>
      </c>
      <c r="J3176" s="96">
        <f t="shared" si="200"/>
        <v>0</v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>
        <f t="shared" si="199"/>
        <v>0</v>
      </c>
      <c r="J3177" s="96">
        <f t="shared" si="200"/>
        <v>0</v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>
        <f t="shared" si="199"/>
        <v>0</v>
      </c>
      <c r="J3178" s="96">
        <f t="shared" si="200"/>
        <v>0</v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>
        <f t="shared" si="199"/>
        <v>0</v>
      </c>
      <c r="J3179" s="96">
        <f t="shared" si="200"/>
        <v>0</v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>
        <f t="shared" si="199"/>
        <v>0</v>
      </c>
      <c r="J3180" s="96">
        <f t="shared" si="200"/>
        <v>0</v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>
        <f t="shared" si="199"/>
        <v>0</v>
      </c>
      <c r="J3181" s="96">
        <f t="shared" si="200"/>
        <v>0</v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>
        <f t="shared" si="199"/>
        <v>0</v>
      </c>
      <c r="J3182" s="96">
        <f t="shared" si="200"/>
        <v>0</v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>
        <f t="shared" si="199"/>
        <v>0</v>
      </c>
      <c r="J3183" s="96">
        <f t="shared" si="200"/>
        <v>0</v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>
        <f t="shared" si="199"/>
        <v>0</v>
      </c>
      <c r="J3184" s="96">
        <f t="shared" si="200"/>
        <v>0</v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>
        <f t="shared" si="199"/>
        <v>0</v>
      </c>
      <c r="J3185" s="96">
        <f t="shared" si="200"/>
        <v>0</v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>
        <f t="shared" si="199"/>
        <v>0</v>
      </c>
      <c r="J3186" s="96">
        <f t="shared" si="200"/>
        <v>0</v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>
        <f t="shared" si="199"/>
        <v>0</v>
      </c>
      <c r="J3187" s="96">
        <f t="shared" si="200"/>
        <v>0</v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>
        <f t="shared" si="199"/>
        <v>0</v>
      </c>
      <c r="J3188" s="96">
        <f t="shared" si="200"/>
        <v>0</v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>
        <f t="shared" si="199"/>
        <v>0</v>
      </c>
      <c r="J3189" s="96">
        <f t="shared" si="200"/>
        <v>0</v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>
        <f t="shared" si="199"/>
        <v>0</v>
      </c>
      <c r="J3190" s="96">
        <f t="shared" si="200"/>
        <v>0</v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>
        <f t="shared" si="199"/>
        <v>0</v>
      </c>
      <c r="J3191" s="96">
        <f t="shared" si="200"/>
        <v>0</v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>
        <f t="shared" si="199"/>
        <v>0</v>
      </c>
      <c r="J3192" s="96">
        <f t="shared" si="200"/>
        <v>0</v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>
        <f t="shared" si="199"/>
        <v>0</v>
      </c>
      <c r="J3193" s="96">
        <f t="shared" si="200"/>
        <v>0</v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>
        <f t="shared" si="199"/>
        <v>0</v>
      </c>
      <c r="J3194" s="96">
        <f t="shared" si="200"/>
        <v>0</v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>
        <f t="shared" si="199"/>
        <v>0</v>
      </c>
      <c r="J3195" s="96">
        <f t="shared" si="200"/>
        <v>0</v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>
        <f t="shared" si="199"/>
        <v>0</v>
      </c>
      <c r="J3196" s="96">
        <f t="shared" si="200"/>
        <v>0</v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>
        <f t="shared" si="199"/>
        <v>0</v>
      </c>
      <c r="J3197" s="96">
        <f t="shared" si="200"/>
        <v>0</v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>
        <f t="shared" si="199"/>
        <v>0</v>
      </c>
      <c r="J3198" s="96">
        <f t="shared" si="200"/>
        <v>0</v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>
        <f t="shared" si="199"/>
        <v>0</v>
      </c>
      <c r="J3199" s="96">
        <f t="shared" si="200"/>
        <v>0</v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>
        <f t="shared" si="199"/>
        <v>0</v>
      </c>
      <c r="J3200" s="96">
        <f t="shared" si="200"/>
        <v>0</v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>
        <f t="shared" si="199"/>
        <v>0</v>
      </c>
      <c r="J3201" s="96">
        <f t="shared" si="200"/>
        <v>0</v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>
        <f t="shared" ref="I3202:I3265" si="203">IF(G3202="Nao",IF(OR(F3202="",L3202=""),"",F3202),0)</f>
        <v>0</v>
      </c>
      <c r="J3202" s="96">
        <f t="shared" ref="J3202:J3265" si="204">IF(G3202="Nao",IF(OR(F3202="",D3202="",L3202=""),"",IF(L3202="Sim",ROUND(F3202-D3202,2),0)),0)</f>
        <v>0</v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>
        <f t="shared" si="203"/>
        <v>0</v>
      </c>
      <c r="J3203" s="96">
        <f t="shared" si="204"/>
        <v>0</v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>
        <f t="shared" si="203"/>
        <v>0</v>
      </c>
      <c r="J3204" s="96">
        <f t="shared" si="204"/>
        <v>0</v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>
        <f t="shared" si="203"/>
        <v>0</v>
      </c>
      <c r="J3205" s="96">
        <f t="shared" si="204"/>
        <v>0</v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>
        <f t="shared" si="203"/>
        <v>0</v>
      </c>
      <c r="J3206" s="96">
        <f t="shared" si="204"/>
        <v>0</v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>
        <f t="shared" si="203"/>
        <v>0</v>
      </c>
      <c r="J3207" s="96">
        <f t="shared" si="204"/>
        <v>0</v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>
        <f t="shared" si="203"/>
        <v>0</v>
      </c>
      <c r="J3208" s="96">
        <f t="shared" si="204"/>
        <v>0</v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>
        <f t="shared" si="203"/>
        <v>0</v>
      </c>
      <c r="J3209" s="96">
        <f t="shared" si="204"/>
        <v>0</v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>
        <f t="shared" si="203"/>
        <v>0</v>
      </c>
      <c r="J3210" s="96">
        <f t="shared" si="204"/>
        <v>0</v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>
        <f t="shared" si="203"/>
        <v>0</v>
      </c>
      <c r="J3211" s="96">
        <f t="shared" si="204"/>
        <v>0</v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>
        <f t="shared" si="203"/>
        <v>0</v>
      </c>
      <c r="J3212" s="96">
        <f t="shared" si="204"/>
        <v>0</v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>
        <f t="shared" si="203"/>
        <v>0</v>
      </c>
      <c r="J3213" s="96">
        <f t="shared" si="204"/>
        <v>0</v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>
        <f t="shared" si="203"/>
        <v>0</v>
      </c>
      <c r="J3214" s="96">
        <f t="shared" si="204"/>
        <v>0</v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>
        <f t="shared" si="203"/>
        <v>0</v>
      </c>
      <c r="J3215" s="96">
        <f t="shared" si="204"/>
        <v>0</v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>
        <f t="shared" si="203"/>
        <v>0</v>
      </c>
      <c r="J3216" s="96">
        <f t="shared" si="204"/>
        <v>0</v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>
        <f t="shared" si="203"/>
        <v>0</v>
      </c>
      <c r="J3217" s="96">
        <f t="shared" si="204"/>
        <v>0</v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>
        <f t="shared" si="203"/>
        <v>0</v>
      </c>
      <c r="J3218" s="96">
        <f t="shared" si="204"/>
        <v>0</v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>
        <f t="shared" si="203"/>
        <v>0</v>
      </c>
      <c r="J3219" s="96">
        <f t="shared" si="204"/>
        <v>0</v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>
        <f t="shared" si="203"/>
        <v>0</v>
      </c>
      <c r="J3220" s="96">
        <f t="shared" si="204"/>
        <v>0</v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>
        <f t="shared" si="203"/>
        <v>0</v>
      </c>
      <c r="J3221" s="96">
        <f t="shared" si="204"/>
        <v>0</v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>
        <f t="shared" si="203"/>
        <v>0</v>
      </c>
      <c r="J3222" s="96">
        <f t="shared" si="204"/>
        <v>0</v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>
        <f t="shared" si="203"/>
        <v>0</v>
      </c>
      <c r="J3223" s="96">
        <f t="shared" si="204"/>
        <v>0</v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>
        <f t="shared" si="203"/>
        <v>0</v>
      </c>
      <c r="J3224" s="96">
        <f t="shared" si="204"/>
        <v>0</v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>
        <f t="shared" si="203"/>
        <v>0</v>
      </c>
      <c r="J3225" s="96">
        <f t="shared" si="204"/>
        <v>0</v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>
        <f t="shared" si="203"/>
        <v>0</v>
      </c>
      <c r="J3226" s="96">
        <f t="shared" si="204"/>
        <v>0</v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>
        <f t="shared" si="203"/>
        <v>0</v>
      </c>
      <c r="J3227" s="96">
        <f t="shared" si="204"/>
        <v>0</v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>
        <f t="shared" si="203"/>
        <v>0</v>
      </c>
      <c r="J3228" s="96">
        <f t="shared" si="204"/>
        <v>0</v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>
        <f t="shared" si="203"/>
        <v>0</v>
      </c>
      <c r="J3229" s="96">
        <f t="shared" si="204"/>
        <v>0</v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>
        <f t="shared" si="203"/>
        <v>0</v>
      </c>
      <c r="J3230" s="96">
        <f t="shared" si="204"/>
        <v>0</v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>
        <f t="shared" si="203"/>
        <v>0</v>
      </c>
      <c r="J3231" s="96">
        <f t="shared" si="204"/>
        <v>0</v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>
        <f t="shared" si="203"/>
        <v>0</v>
      </c>
      <c r="J3232" s="96">
        <f t="shared" si="204"/>
        <v>0</v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>
        <f t="shared" si="203"/>
        <v>0</v>
      </c>
      <c r="J3233" s="96">
        <f t="shared" si="204"/>
        <v>0</v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>
        <f t="shared" si="203"/>
        <v>0</v>
      </c>
      <c r="J3234" s="96">
        <f t="shared" si="204"/>
        <v>0</v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>
        <f t="shared" si="203"/>
        <v>0</v>
      </c>
      <c r="J3235" s="96">
        <f t="shared" si="204"/>
        <v>0</v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>
        <f t="shared" si="203"/>
        <v>0</v>
      </c>
      <c r="J3236" s="96">
        <f t="shared" si="204"/>
        <v>0</v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>
        <f t="shared" si="203"/>
        <v>0</v>
      </c>
      <c r="J3237" s="96">
        <f t="shared" si="204"/>
        <v>0</v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>
        <f t="shared" si="203"/>
        <v>0</v>
      </c>
      <c r="J3238" s="96">
        <f t="shared" si="204"/>
        <v>0</v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>
        <f t="shared" si="203"/>
        <v>0</v>
      </c>
      <c r="J3239" s="96">
        <f t="shared" si="204"/>
        <v>0</v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>
        <f t="shared" si="203"/>
        <v>0</v>
      </c>
      <c r="J3240" s="96">
        <f t="shared" si="204"/>
        <v>0</v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>
        <f t="shared" si="203"/>
        <v>0</v>
      </c>
      <c r="J3241" s="96">
        <f t="shared" si="204"/>
        <v>0</v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>
        <f t="shared" si="203"/>
        <v>0</v>
      </c>
      <c r="J3242" s="96">
        <f t="shared" si="204"/>
        <v>0</v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>
        <f t="shared" si="203"/>
        <v>0</v>
      </c>
      <c r="J3243" s="96">
        <f t="shared" si="204"/>
        <v>0</v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>
        <f t="shared" si="203"/>
        <v>0</v>
      </c>
      <c r="J3244" s="96">
        <f t="shared" si="204"/>
        <v>0</v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>
        <f t="shared" si="203"/>
        <v>0</v>
      </c>
      <c r="J3245" s="96">
        <f t="shared" si="204"/>
        <v>0</v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>
        <f t="shared" si="203"/>
        <v>0</v>
      </c>
      <c r="J3246" s="96">
        <f t="shared" si="204"/>
        <v>0</v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>
        <f t="shared" si="203"/>
        <v>0</v>
      </c>
      <c r="J3247" s="96">
        <f t="shared" si="204"/>
        <v>0</v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>
        <f t="shared" si="203"/>
        <v>0</v>
      </c>
      <c r="J3248" s="96">
        <f t="shared" si="204"/>
        <v>0</v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>
        <f t="shared" si="203"/>
        <v>0</v>
      </c>
      <c r="J3249" s="96">
        <f t="shared" si="204"/>
        <v>0</v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>
        <f t="shared" si="203"/>
        <v>0</v>
      </c>
      <c r="J3250" s="96">
        <f t="shared" si="204"/>
        <v>0</v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>
        <f t="shared" si="203"/>
        <v>0</v>
      </c>
      <c r="J3251" s="96">
        <f t="shared" si="204"/>
        <v>0</v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>
        <f t="shared" si="203"/>
        <v>0</v>
      </c>
      <c r="J3252" s="96">
        <f t="shared" si="204"/>
        <v>0</v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>
        <f t="shared" si="203"/>
        <v>0</v>
      </c>
      <c r="J3253" s="96">
        <f t="shared" si="204"/>
        <v>0</v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>
        <f t="shared" si="203"/>
        <v>0</v>
      </c>
      <c r="J3254" s="96">
        <f t="shared" si="204"/>
        <v>0</v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>
        <f t="shared" si="203"/>
        <v>0</v>
      </c>
      <c r="J3255" s="96">
        <f t="shared" si="204"/>
        <v>0</v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>
        <f t="shared" si="203"/>
        <v>0</v>
      </c>
      <c r="J3256" s="96">
        <f t="shared" si="204"/>
        <v>0</v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>
        <f t="shared" si="203"/>
        <v>0</v>
      </c>
      <c r="J3257" s="96">
        <f t="shared" si="204"/>
        <v>0</v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>
        <f t="shared" si="203"/>
        <v>0</v>
      </c>
      <c r="J3258" s="96">
        <f t="shared" si="204"/>
        <v>0</v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>
        <f t="shared" si="203"/>
        <v>0</v>
      </c>
      <c r="J3259" s="96">
        <f t="shared" si="204"/>
        <v>0</v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>
        <f t="shared" si="203"/>
        <v>0</v>
      </c>
      <c r="J3260" s="96">
        <f t="shared" si="204"/>
        <v>0</v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>
        <f t="shared" si="203"/>
        <v>0</v>
      </c>
      <c r="J3261" s="96">
        <f t="shared" si="204"/>
        <v>0</v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>
        <f t="shared" si="203"/>
        <v>0</v>
      </c>
      <c r="J3262" s="96">
        <f t="shared" si="204"/>
        <v>0</v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>
        <f t="shared" si="203"/>
        <v>0</v>
      </c>
      <c r="J3263" s="96">
        <f t="shared" si="204"/>
        <v>0</v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>
        <f t="shared" si="203"/>
        <v>0</v>
      </c>
      <c r="J3264" s="96">
        <f t="shared" si="204"/>
        <v>0</v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>
        <f t="shared" si="203"/>
        <v>0</v>
      </c>
      <c r="J3265" s="96">
        <f t="shared" si="204"/>
        <v>0</v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>
        <f t="shared" ref="I3266:I3329" si="207">IF(G3266="Nao",IF(OR(F3266="",L3266=""),"",F3266),0)</f>
        <v>0</v>
      </c>
      <c r="J3266" s="96">
        <f t="shared" ref="J3266:J3329" si="208">IF(G3266="Nao",IF(OR(F3266="",D3266="",L3266=""),"",IF(L3266="Sim",ROUND(F3266-D3266,2),0)),0)</f>
        <v>0</v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>
        <f t="shared" si="207"/>
        <v>0</v>
      </c>
      <c r="J3267" s="96">
        <f t="shared" si="208"/>
        <v>0</v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>
        <f t="shared" si="207"/>
        <v>0</v>
      </c>
      <c r="J3268" s="96">
        <f t="shared" si="208"/>
        <v>0</v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>
        <f t="shared" si="207"/>
        <v>0</v>
      </c>
      <c r="J3269" s="96">
        <f t="shared" si="208"/>
        <v>0</v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>
        <f t="shared" si="207"/>
        <v>0</v>
      </c>
      <c r="J3270" s="96">
        <f t="shared" si="208"/>
        <v>0</v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>
        <f t="shared" si="207"/>
        <v>0</v>
      </c>
      <c r="J3271" s="96">
        <f t="shared" si="208"/>
        <v>0</v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>
        <f t="shared" si="207"/>
        <v>0</v>
      </c>
      <c r="J3272" s="96">
        <f t="shared" si="208"/>
        <v>0</v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>
        <f t="shared" si="207"/>
        <v>0</v>
      </c>
      <c r="J3273" s="96">
        <f t="shared" si="208"/>
        <v>0</v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>
        <f t="shared" si="207"/>
        <v>0</v>
      </c>
      <c r="J3274" s="96">
        <f t="shared" si="208"/>
        <v>0</v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>
        <f t="shared" si="207"/>
        <v>0</v>
      </c>
      <c r="J3275" s="96">
        <f t="shared" si="208"/>
        <v>0</v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>
        <f t="shared" si="207"/>
        <v>0</v>
      </c>
      <c r="J3276" s="96">
        <f t="shared" si="208"/>
        <v>0</v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>
        <f t="shared" si="207"/>
        <v>0</v>
      </c>
      <c r="J3277" s="96">
        <f t="shared" si="208"/>
        <v>0</v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>
        <f t="shared" si="207"/>
        <v>0</v>
      </c>
      <c r="J3278" s="96">
        <f t="shared" si="208"/>
        <v>0</v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>
        <f t="shared" si="207"/>
        <v>0</v>
      </c>
      <c r="J3279" s="96">
        <f t="shared" si="208"/>
        <v>0</v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>
        <f t="shared" si="207"/>
        <v>0</v>
      </c>
      <c r="J3280" s="96">
        <f t="shared" si="208"/>
        <v>0</v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>
        <f t="shared" si="207"/>
        <v>0</v>
      </c>
      <c r="J3281" s="96">
        <f t="shared" si="208"/>
        <v>0</v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>
        <f t="shared" si="207"/>
        <v>0</v>
      </c>
      <c r="J3282" s="96">
        <f t="shared" si="208"/>
        <v>0</v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>
        <f t="shared" si="207"/>
        <v>0</v>
      </c>
      <c r="J3283" s="96">
        <f t="shared" si="208"/>
        <v>0</v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>
        <f t="shared" si="207"/>
        <v>0</v>
      </c>
      <c r="J3284" s="96">
        <f t="shared" si="208"/>
        <v>0</v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>
        <f t="shared" si="207"/>
        <v>0</v>
      </c>
      <c r="J3285" s="96">
        <f t="shared" si="208"/>
        <v>0</v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>
        <f t="shared" si="207"/>
        <v>0</v>
      </c>
      <c r="J3286" s="96">
        <f t="shared" si="208"/>
        <v>0</v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>
        <f t="shared" si="207"/>
        <v>0</v>
      </c>
      <c r="J3287" s="96">
        <f t="shared" si="208"/>
        <v>0</v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>
        <f t="shared" si="207"/>
        <v>0</v>
      </c>
      <c r="J3288" s="96">
        <f t="shared" si="208"/>
        <v>0</v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>
        <f t="shared" si="207"/>
        <v>0</v>
      </c>
      <c r="J3289" s="96">
        <f t="shared" si="208"/>
        <v>0</v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>
        <f t="shared" si="207"/>
        <v>0</v>
      </c>
      <c r="J3290" s="96">
        <f t="shared" si="208"/>
        <v>0</v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>
        <f t="shared" si="207"/>
        <v>0</v>
      </c>
      <c r="J3291" s="96">
        <f t="shared" si="208"/>
        <v>0</v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>
        <f t="shared" si="207"/>
        <v>0</v>
      </c>
      <c r="J3292" s="96">
        <f t="shared" si="208"/>
        <v>0</v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>
        <f t="shared" si="207"/>
        <v>0</v>
      </c>
      <c r="J3293" s="96">
        <f t="shared" si="208"/>
        <v>0</v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>
        <f t="shared" si="207"/>
        <v>0</v>
      </c>
      <c r="J3294" s="96">
        <f t="shared" si="208"/>
        <v>0</v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>
        <f t="shared" si="207"/>
        <v>0</v>
      </c>
      <c r="J3295" s="96">
        <f t="shared" si="208"/>
        <v>0</v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>
        <f t="shared" si="207"/>
        <v>0</v>
      </c>
      <c r="J3296" s="96">
        <f t="shared" si="208"/>
        <v>0</v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>
        <f t="shared" si="207"/>
        <v>0</v>
      </c>
      <c r="J3297" s="96">
        <f t="shared" si="208"/>
        <v>0</v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>
        <f t="shared" si="207"/>
        <v>0</v>
      </c>
      <c r="J3298" s="96">
        <f t="shared" si="208"/>
        <v>0</v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>
        <f t="shared" si="207"/>
        <v>0</v>
      </c>
      <c r="J3299" s="96">
        <f t="shared" si="208"/>
        <v>0</v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>
        <f t="shared" si="207"/>
        <v>0</v>
      </c>
      <c r="J3300" s="96">
        <f t="shared" si="208"/>
        <v>0</v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>
        <f t="shared" si="207"/>
        <v>0</v>
      </c>
      <c r="J3301" s="96">
        <f t="shared" si="208"/>
        <v>0</v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>
        <f t="shared" si="207"/>
        <v>0</v>
      </c>
      <c r="J3302" s="96">
        <f t="shared" si="208"/>
        <v>0</v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>
        <f t="shared" si="207"/>
        <v>0</v>
      </c>
      <c r="J3303" s="96">
        <f t="shared" si="208"/>
        <v>0</v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>
        <f t="shared" si="207"/>
        <v>0</v>
      </c>
      <c r="J3304" s="96">
        <f t="shared" si="208"/>
        <v>0</v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>
        <f t="shared" si="207"/>
        <v>0</v>
      </c>
      <c r="J3305" s="96">
        <f t="shared" si="208"/>
        <v>0</v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>
        <f t="shared" si="207"/>
        <v>0</v>
      </c>
      <c r="J3306" s="96">
        <f t="shared" si="208"/>
        <v>0</v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>
        <f t="shared" si="207"/>
        <v>0</v>
      </c>
      <c r="J3307" s="96">
        <f t="shared" si="208"/>
        <v>0</v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>
        <f t="shared" si="207"/>
        <v>0</v>
      </c>
      <c r="J3308" s="96">
        <f t="shared" si="208"/>
        <v>0</v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>
        <f t="shared" si="207"/>
        <v>0</v>
      </c>
      <c r="J3309" s="96">
        <f t="shared" si="208"/>
        <v>0</v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>
        <f t="shared" si="207"/>
        <v>0</v>
      </c>
      <c r="J3310" s="96">
        <f t="shared" si="208"/>
        <v>0</v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>
        <f t="shared" si="207"/>
        <v>0</v>
      </c>
      <c r="J3311" s="96">
        <f t="shared" si="208"/>
        <v>0</v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>
        <f t="shared" si="207"/>
        <v>0</v>
      </c>
      <c r="J3312" s="96">
        <f t="shared" si="208"/>
        <v>0</v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>
        <f t="shared" si="207"/>
        <v>0</v>
      </c>
      <c r="J3313" s="96">
        <f t="shared" si="208"/>
        <v>0</v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>
        <f t="shared" si="207"/>
        <v>0</v>
      </c>
      <c r="J3314" s="96">
        <f t="shared" si="208"/>
        <v>0</v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>
        <f t="shared" si="207"/>
        <v>0</v>
      </c>
      <c r="J3315" s="96">
        <f t="shared" si="208"/>
        <v>0</v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>
        <f t="shared" si="207"/>
        <v>0</v>
      </c>
      <c r="J3316" s="96">
        <f t="shared" si="208"/>
        <v>0</v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>
        <f t="shared" si="207"/>
        <v>0</v>
      </c>
      <c r="J3317" s="96">
        <f t="shared" si="208"/>
        <v>0</v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>
        <f t="shared" si="207"/>
        <v>0</v>
      </c>
      <c r="J3318" s="96">
        <f t="shared" si="208"/>
        <v>0</v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>
        <f t="shared" si="207"/>
        <v>0</v>
      </c>
      <c r="J3319" s="96">
        <f t="shared" si="208"/>
        <v>0</v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>
        <f t="shared" si="207"/>
        <v>0</v>
      </c>
      <c r="J3320" s="96">
        <f t="shared" si="208"/>
        <v>0</v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>
        <f t="shared" si="207"/>
        <v>0</v>
      </c>
      <c r="J3321" s="96">
        <f t="shared" si="208"/>
        <v>0</v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>
        <f t="shared" si="207"/>
        <v>0</v>
      </c>
      <c r="J3322" s="96">
        <f t="shared" si="208"/>
        <v>0</v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>
        <f t="shared" si="207"/>
        <v>0</v>
      </c>
      <c r="J3323" s="96">
        <f t="shared" si="208"/>
        <v>0</v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>
        <f t="shared" si="207"/>
        <v>0</v>
      </c>
      <c r="J3324" s="96">
        <f t="shared" si="208"/>
        <v>0</v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>
        <f t="shared" si="207"/>
        <v>0</v>
      </c>
      <c r="J3325" s="96">
        <f t="shared" si="208"/>
        <v>0</v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>
        <f t="shared" si="207"/>
        <v>0</v>
      </c>
      <c r="J3326" s="96">
        <f t="shared" si="208"/>
        <v>0</v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>
        <f t="shared" si="207"/>
        <v>0</v>
      </c>
      <c r="J3327" s="96">
        <f t="shared" si="208"/>
        <v>0</v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>
        <f t="shared" si="207"/>
        <v>0</v>
      </c>
      <c r="J3328" s="96">
        <f t="shared" si="208"/>
        <v>0</v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>
        <f t="shared" si="207"/>
        <v>0</v>
      </c>
      <c r="J3329" s="96">
        <f t="shared" si="208"/>
        <v>0</v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>
        <f t="shared" ref="I3330:I3393" si="211">IF(G3330="Nao",IF(OR(F3330="",L3330=""),"",F3330),0)</f>
        <v>0</v>
      </c>
      <c r="J3330" s="96">
        <f t="shared" ref="J3330:J3393" si="212">IF(G3330="Nao",IF(OR(F3330="",D3330="",L3330=""),"",IF(L3330="Sim",ROUND(F3330-D3330,2),0)),0)</f>
        <v>0</v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>
        <f t="shared" si="211"/>
        <v>0</v>
      </c>
      <c r="J3331" s="96">
        <f t="shared" si="212"/>
        <v>0</v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>
        <f t="shared" si="211"/>
        <v>0</v>
      </c>
      <c r="J3332" s="96">
        <f t="shared" si="212"/>
        <v>0</v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>
        <f t="shared" si="211"/>
        <v>0</v>
      </c>
      <c r="J3333" s="96">
        <f t="shared" si="212"/>
        <v>0</v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>
        <f t="shared" si="211"/>
        <v>0</v>
      </c>
      <c r="J3334" s="96">
        <f t="shared" si="212"/>
        <v>0</v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>
        <f t="shared" si="211"/>
        <v>0</v>
      </c>
      <c r="J3335" s="96">
        <f t="shared" si="212"/>
        <v>0</v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>
        <f t="shared" si="211"/>
        <v>0</v>
      </c>
      <c r="J3336" s="96">
        <f t="shared" si="212"/>
        <v>0</v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>
        <f t="shared" si="211"/>
        <v>0</v>
      </c>
      <c r="J3337" s="96">
        <f t="shared" si="212"/>
        <v>0</v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>
        <f t="shared" si="211"/>
        <v>0</v>
      </c>
      <c r="J3338" s="96">
        <f t="shared" si="212"/>
        <v>0</v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>
        <f t="shared" si="211"/>
        <v>0</v>
      </c>
      <c r="J3339" s="96">
        <f t="shared" si="212"/>
        <v>0</v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>
        <f t="shared" si="211"/>
        <v>0</v>
      </c>
      <c r="J3340" s="96">
        <f t="shared" si="212"/>
        <v>0</v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>
        <f t="shared" si="211"/>
        <v>0</v>
      </c>
      <c r="J3341" s="96">
        <f t="shared" si="212"/>
        <v>0</v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>
        <f t="shared" si="211"/>
        <v>0</v>
      </c>
      <c r="J3342" s="96">
        <f t="shared" si="212"/>
        <v>0</v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>
        <f t="shared" si="211"/>
        <v>0</v>
      </c>
      <c r="J3343" s="96">
        <f t="shared" si="212"/>
        <v>0</v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>
        <f t="shared" si="211"/>
        <v>0</v>
      </c>
      <c r="J3344" s="96">
        <f t="shared" si="212"/>
        <v>0</v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>
        <f t="shared" si="211"/>
        <v>0</v>
      </c>
      <c r="J3345" s="96">
        <f t="shared" si="212"/>
        <v>0</v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>
        <f t="shared" si="211"/>
        <v>0</v>
      </c>
      <c r="J3346" s="96">
        <f t="shared" si="212"/>
        <v>0</v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>
        <f t="shared" si="211"/>
        <v>0</v>
      </c>
      <c r="J3347" s="96">
        <f t="shared" si="212"/>
        <v>0</v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>
        <f t="shared" si="211"/>
        <v>0</v>
      </c>
      <c r="J3348" s="96">
        <f t="shared" si="212"/>
        <v>0</v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>
        <f t="shared" si="211"/>
        <v>0</v>
      </c>
      <c r="J3349" s="96">
        <f t="shared" si="212"/>
        <v>0</v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>
        <f t="shared" si="211"/>
        <v>0</v>
      </c>
      <c r="J3350" s="96">
        <f t="shared" si="212"/>
        <v>0</v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>
        <f t="shared" si="211"/>
        <v>0</v>
      </c>
      <c r="J3351" s="96">
        <f t="shared" si="212"/>
        <v>0</v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>
        <f t="shared" si="211"/>
        <v>0</v>
      </c>
      <c r="J3352" s="96">
        <f t="shared" si="212"/>
        <v>0</v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>
        <f t="shared" si="211"/>
        <v>0</v>
      </c>
      <c r="J3353" s="96">
        <f t="shared" si="212"/>
        <v>0</v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>
        <f t="shared" si="211"/>
        <v>0</v>
      </c>
      <c r="J3354" s="96">
        <f t="shared" si="212"/>
        <v>0</v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>
        <f t="shared" si="211"/>
        <v>0</v>
      </c>
      <c r="J3355" s="96">
        <f t="shared" si="212"/>
        <v>0</v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>
        <f t="shared" si="211"/>
        <v>0</v>
      </c>
      <c r="J3356" s="96">
        <f t="shared" si="212"/>
        <v>0</v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>
        <f t="shared" si="211"/>
        <v>0</v>
      </c>
      <c r="J3357" s="96">
        <f t="shared" si="212"/>
        <v>0</v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>
        <f t="shared" si="211"/>
        <v>0</v>
      </c>
      <c r="J3358" s="96">
        <f t="shared" si="212"/>
        <v>0</v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>
        <f t="shared" si="211"/>
        <v>0</v>
      </c>
      <c r="J3359" s="96">
        <f t="shared" si="212"/>
        <v>0</v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>
        <f t="shared" si="211"/>
        <v>0</v>
      </c>
      <c r="J3360" s="96">
        <f t="shared" si="212"/>
        <v>0</v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>
        <f t="shared" si="211"/>
        <v>0</v>
      </c>
      <c r="J3361" s="96">
        <f t="shared" si="212"/>
        <v>0</v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>
        <f t="shared" si="211"/>
        <v>0</v>
      </c>
      <c r="J3362" s="96">
        <f t="shared" si="212"/>
        <v>0</v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>
        <f t="shared" si="211"/>
        <v>0</v>
      </c>
      <c r="J3363" s="96">
        <f t="shared" si="212"/>
        <v>0</v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>
        <f t="shared" si="211"/>
        <v>0</v>
      </c>
      <c r="J3364" s="96">
        <f t="shared" si="212"/>
        <v>0</v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>
        <f t="shared" si="211"/>
        <v>0</v>
      </c>
      <c r="J3365" s="96">
        <f t="shared" si="212"/>
        <v>0</v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>
        <f t="shared" si="211"/>
        <v>0</v>
      </c>
      <c r="J3366" s="96">
        <f t="shared" si="212"/>
        <v>0</v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>
        <f t="shared" si="211"/>
        <v>0</v>
      </c>
      <c r="J3367" s="96">
        <f t="shared" si="212"/>
        <v>0</v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>
        <f t="shared" si="211"/>
        <v>0</v>
      </c>
      <c r="J3368" s="96">
        <f t="shared" si="212"/>
        <v>0</v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>
        <f t="shared" si="211"/>
        <v>0</v>
      </c>
      <c r="J3369" s="96">
        <f t="shared" si="212"/>
        <v>0</v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>
        <f t="shared" si="211"/>
        <v>0</v>
      </c>
      <c r="J3370" s="96">
        <f t="shared" si="212"/>
        <v>0</v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>
        <f t="shared" si="211"/>
        <v>0</v>
      </c>
      <c r="J3371" s="96">
        <f t="shared" si="212"/>
        <v>0</v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>
        <f t="shared" si="211"/>
        <v>0</v>
      </c>
      <c r="J3372" s="96">
        <f t="shared" si="212"/>
        <v>0</v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>
        <f t="shared" si="211"/>
        <v>0</v>
      </c>
      <c r="J3373" s="96">
        <f t="shared" si="212"/>
        <v>0</v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>
        <f t="shared" si="211"/>
        <v>0</v>
      </c>
      <c r="J3374" s="96">
        <f t="shared" si="212"/>
        <v>0</v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>
        <f t="shared" si="211"/>
        <v>0</v>
      </c>
      <c r="J3375" s="96">
        <f t="shared" si="212"/>
        <v>0</v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>
        <f t="shared" si="211"/>
        <v>0</v>
      </c>
      <c r="J3376" s="96">
        <f t="shared" si="212"/>
        <v>0</v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>
        <f t="shared" si="211"/>
        <v>0</v>
      </c>
      <c r="J3377" s="96">
        <f t="shared" si="212"/>
        <v>0</v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>
        <f t="shared" si="211"/>
        <v>0</v>
      </c>
      <c r="J3378" s="96">
        <f t="shared" si="212"/>
        <v>0</v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>
        <f t="shared" si="211"/>
        <v>0</v>
      </c>
      <c r="J3379" s="96">
        <f t="shared" si="212"/>
        <v>0</v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>
        <f t="shared" si="211"/>
        <v>0</v>
      </c>
      <c r="J3380" s="96">
        <f t="shared" si="212"/>
        <v>0</v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>
        <f t="shared" si="211"/>
        <v>0</v>
      </c>
      <c r="J3381" s="96">
        <f t="shared" si="212"/>
        <v>0</v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>
        <f t="shared" si="211"/>
        <v>0</v>
      </c>
      <c r="J3382" s="96">
        <f t="shared" si="212"/>
        <v>0</v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>
        <f t="shared" si="211"/>
        <v>0</v>
      </c>
      <c r="J3383" s="96">
        <f t="shared" si="212"/>
        <v>0</v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>
        <f t="shared" si="211"/>
        <v>0</v>
      </c>
      <c r="J3384" s="96">
        <f t="shared" si="212"/>
        <v>0</v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>
        <f t="shared" si="211"/>
        <v>0</v>
      </c>
      <c r="J3385" s="96">
        <f t="shared" si="212"/>
        <v>0</v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>
        <f t="shared" si="211"/>
        <v>0</v>
      </c>
      <c r="J3386" s="96">
        <f t="shared" si="212"/>
        <v>0</v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>
        <f t="shared" si="211"/>
        <v>0</v>
      </c>
      <c r="J3387" s="96">
        <f t="shared" si="212"/>
        <v>0</v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>
        <f t="shared" si="211"/>
        <v>0</v>
      </c>
      <c r="J3388" s="96">
        <f t="shared" si="212"/>
        <v>0</v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>
        <f t="shared" si="211"/>
        <v>0</v>
      </c>
      <c r="J3389" s="96">
        <f t="shared" si="212"/>
        <v>0</v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>
        <f t="shared" si="211"/>
        <v>0</v>
      </c>
      <c r="J3390" s="96">
        <f t="shared" si="212"/>
        <v>0</v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>
        <f t="shared" si="211"/>
        <v>0</v>
      </c>
      <c r="J3391" s="96">
        <f t="shared" si="212"/>
        <v>0</v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>
        <f t="shared" si="211"/>
        <v>0</v>
      </c>
      <c r="J3392" s="96">
        <f t="shared" si="212"/>
        <v>0</v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>
        <f t="shared" si="211"/>
        <v>0</v>
      </c>
      <c r="J3393" s="96">
        <f t="shared" si="212"/>
        <v>0</v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>
        <f t="shared" ref="I3394:I3457" si="215">IF(G3394="Nao",IF(OR(F3394="",L3394=""),"",F3394),0)</f>
        <v>0</v>
      </c>
      <c r="J3394" s="96">
        <f t="shared" ref="J3394:J3457" si="216">IF(G3394="Nao",IF(OR(F3394="",D3394="",L3394=""),"",IF(L3394="Sim",ROUND(F3394-D3394,2),0)),0)</f>
        <v>0</v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>
        <f t="shared" si="215"/>
        <v>0</v>
      </c>
      <c r="J3395" s="96">
        <f t="shared" si="216"/>
        <v>0</v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>
        <f t="shared" si="215"/>
        <v>0</v>
      </c>
      <c r="J3396" s="96">
        <f t="shared" si="216"/>
        <v>0</v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>
        <f t="shared" si="215"/>
        <v>0</v>
      </c>
      <c r="J3397" s="96">
        <f t="shared" si="216"/>
        <v>0</v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>
        <f t="shared" si="215"/>
        <v>0</v>
      </c>
      <c r="J3398" s="96">
        <f t="shared" si="216"/>
        <v>0</v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>
        <f t="shared" si="215"/>
        <v>0</v>
      </c>
      <c r="J3399" s="96">
        <f t="shared" si="216"/>
        <v>0</v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>
        <f t="shared" si="215"/>
        <v>0</v>
      </c>
      <c r="J3400" s="96">
        <f t="shared" si="216"/>
        <v>0</v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>
        <f t="shared" si="215"/>
        <v>0</v>
      </c>
      <c r="J3401" s="96">
        <f t="shared" si="216"/>
        <v>0</v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>
        <f t="shared" si="215"/>
        <v>0</v>
      </c>
      <c r="J3402" s="96">
        <f t="shared" si="216"/>
        <v>0</v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>
        <f t="shared" si="215"/>
        <v>0</v>
      </c>
      <c r="J3403" s="96">
        <f t="shared" si="216"/>
        <v>0</v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>
        <f t="shared" si="215"/>
        <v>0</v>
      </c>
      <c r="J3404" s="96">
        <f t="shared" si="216"/>
        <v>0</v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>
        <f t="shared" si="215"/>
        <v>0</v>
      </c>
      <c r="J3405" s="96">
        <f t="shared" si="216"/>
        <v>0</v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>
        <f t="shared" si="215"/>
        <v>0</v>
      </c>
      <c r="J3406" s="96">
        <f t="shared" si="216"/>
        <v>0</v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>
        <f t="shared" si="215"/>
        <v>0</v>
      </c>
      <c r="J3407" s="96">
        <f t="shared" si="216"/>
        <v>0</v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>
        <f t="shared" si="215"/>
        <v>0</v>
      </c>
      <c r="J3408" s="96">
        <f t="shared" si="216"/>
        <v>0</v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>
        <f t="shared" si="215"/>
        <v>0</v>
      </c>
      <c r="J3409" s="96">
        <f t="shared" si="216"/>
        <v>0</v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>
        <f t="shared" si="215"/>
        <v>0</v>
      </c>
      <c r="J3410" s="96">
        <f t="shared" si="216"/>
        <v>0</v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>
        <f t="shared" si="215"/>
        <v>0</v>
      </c>
      <c r="J3411" s="96">
        <f t="shared" si="216"/>
        <v>0</v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>
        <f t="shared" si="215"/>
        <v>0</v>
      </c>
      <c r="J3412" s="96">
        <f t="shared" si="216"/>
        <v>0</v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>
        <f t="shared" si="215"/>
        <v>0</v>
      </c>
      <c r="J3413" s="96">
        <f t="shared" si="216"/>
        <v>0</v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>
        <f t="shared" si="215"/>
        <v>0</v>
      </c>
      <c r="J3414" s="96">
        <f t="shared" si="216"/>
        <v>0</v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>
        <f t="shared" si="215"/>
        <v>0</v>
      </c>
      <c r="J3415" s="96">
        <f t="shared" si="216"/>
        <v>0</v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>
        <f t="shared" si="215"/>
        <v>0</v>
      </c>
      <c r="J3416" s="96">
        <f t="shared" si="216"/>
        <v>0</v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>
        <f t="shared" si="215"/>
        <v>0</v>
      </c>
      <c r="J3417" s="96">
        <f t="shared" si="216"/>
        <v>0</v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>
        <f t="shared" si="215"/>
        <v>0</v>
      </c>
      <c r="J3418" s="96">
        <f t="shared" si="216"/>
        <v>0</v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>
        <f t="shared" si="215"/>
        <v>0</v>
      </c>
      <c r="J3419" s="96">
        <f t="shared" si="216"/>
        <v>0</v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>
        <f t="shared" si="215"/>
        <v>0</v>
      </c>
      <c r="J3420" s="96">
        <f t="shared" si="216"/>
        <v>0</v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>
        <f t="shared" si="215"/>
        <v>0</v>
      </c>
      <c r="J3421" s="96">
        <f t="shared" si="216"/>
        <v>0</v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>
        <f t="shared" si="215"/>
        <v>0</v>
      </c>
      <c r="J3422" s="96">
        <f t="shared" si="216"/>
        <v>0</v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>
        <f t="shared" si="215"/>
        <v>0</v>
      </c>
      <c r="J3423" s="96">
        <f t="shared" si="216"/>
        <v>0</v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>
        <f t="shared" si="215"/>
        <v>0</v>
      </c>
      <c r="J3424" s="96">
        <f t="shared" si="216"/>
        <v>0</v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>
        <f t="shared" si="215"/>
        <v>0</v>
      </c>
      <c r="J3425" s="96">
        <f t="shared" si="216"/>
        <v>0</v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>
        <f t="shared" si="215"/>
        <v>0</v>
      </c>
      <c r="J3426" s="96">
        <f t="shared" si="216"/>
        <v>0</v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>
        <f t="shared" si="215"/>
        <v>0</v>
      </c>
      <c r="J3427" s="96">
        <f t="shared" si="216"/>
        <v>0</v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>
        <f t="shared" si="215"/>
        <v>0</v>
      </c>
      <c r="J3428" s="96">
        <f t="shared" si="216"/>
        <v>0</v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>
        <f t="shared" si="215"/>
        <v>0</v>
      </c>
      <c r="J3429" s="96">
        <f t="shared" si="216"/>
        <v>0</v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>
        <f t="shared" si="215"/>
        <v>0</v>
      </c>
      <c r="J3430" s="96">
        <f t="shared" si="216"/>
        <v>0</v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>
        <f t="shared" si="215"/>
        <v>0</v>
      </c>
      <c r="J3431" s="96">
        <f t="shared" si="216"/>
        <v>0</v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>
        <f t="shared" si="215"/>
        <v>0</v>
      </c>
      <c r="J3432" s="96">
        <f t="shared" si="216"/>
        <v>0</v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>
        <f t="shared" si="215"/>
        <v>0</v>
      </c>
      <c r="J3433" s="96">
        <f t="shared" si="216"/>
        <v>0</v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>
        <f t="shared" si="215"/>
        <v>0</v>
      </c>
      <c r="J3434" s="96">
        <f t="shared" si="216"/>
        <v>0</v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>
        <f t="shared" si="215"/>
        <v>0</v>
      </c>
      <c r="J3435" s="96">
        <f t="shared" si="216"/>
        <v>0</v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>
        <f t="shared" si="215"/>
        <v>0</v>
      </c>
      <c r="J3436" s="96">
        <f t="shared" si="216"/>
        <v>0</v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>
        <f t="shared" si="215"/>
        <v>0</v>
      </c>
      <c r="J3437" s="96">
        <f t="shared" si="216"/>
        <v>0</v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>
        <f t="shared" si="215"/>
        <v>0</v>
      </c>
      <c r="J3438" s="96">
        <f t="shared" si="216"/>
        <v>0</v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>
        <f t="shared" si="215"/>
        <v>0</v>
      </c>
      <c r="J3439" s="96">
        <f t="shared" si="216"/>
        <v>0</v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>
        <f t="shared" si="215"/>
        <v>0</v>
      </c>
      <c r="J3440" s="96">
        <f t="shared" si="216"/>
        <v>0</v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>
        <f t="shared" si="215"/>
        <v>0</v>
      </c>
      <c r="J3441" s="96">
        <f t="shared" si="216"/>
        <v>0</v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>
        <f t="shared" si="215"/>
        <v>0</v>
      </c>
      <c r="J3442" s="96">
        <f t="shared" si="216"/>
        <v>0</v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>
        <f t="shared" si="215"/>
        <v>0</v>
      </c>
      <c r="J3443" s="96">
        <f t="shared" si="216"/>
        <v>0</v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>
        <f t="shared" si="215"/>
        <v>0</v>
      </c>
      <c r="J3444" s="96">
        <f t="shared" si="216"/>
        <v>0</v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>
        <f t="shared" si="215"/>
        <v>0</v>
      </c>
      <c r="J3445" s="96">
        <f t="shared" si="216"/>
        <v>0</v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>
        <f t="shared" si="215"/>
        <v>0</v>
      </c>
      <c r="J3446" s="96">
        <f t="shared" si="216"/>
        <v>0</v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>
        <f t="shared" si="215"/>
        <v>0</v>
      </c>
      <c r="J3447" s="96">
        <f t="shared" si="216"/>
        <v>0</v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>
        <f t="shared" si="215"/>
        <v>0</v>
      </c>
      <c r="J3448" s="96">
        <f t="shared" si="216"/>
        <v>0</v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>
        <f t="shared" si="215"/>
        <v>0</v>
      </c>
      <c r="J3449" s="96">
        <f t="shared" si="216"/>
        <v>0</v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>
        <f t="shared" si="215"/>
        <v>0</v>
      </c>
      <c r="J3450" s="96">
        <f t="shared" si="216"/>
        <v>0</v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>
        <f t="shared" si="215"/>
        <v>0</v>
      </c>
      <c r="J3451" s="96">
        <f t="shared" si="216"/>
        <v>0</v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>
        <f t="shared" si="215"/>
        <v>0</v>
      </c>
      <c r="J3452" s="96">
        <f t="shared" si="216"/>
        <v>0</v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>
        <f t="shared" si="215"/>
        <v>0</v>
      </c>
      <c r="J3453" s="96">
        <f t="shared" si="216"/>
        <v>0</v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>
        <f t="shared" si="215"/>
        <v>0</v>
      </c>
      <c r="J3454" s="96">
        <f t="shared" si="216"/>
        <v>0</v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>
        <f t="shared" si="215"/>
        <v>0</v>
      </c>
      <c r="J3455" s="96">
        <f t="shared" si="216"/>
        <v>0</v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>
        <f t="shared" si="215"/>
        <v>0</v>
      </c>
      <c r="J3456" s="96">
        <f t="shared" si="216"/>
        <v>0</v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>
        <f t="shared" si="215"/>
        <v>0</v>
      </c>
      <c r="J3457" s="96">
        <f t="shared" si="216"/>
        <v>0</v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>
        <f t="shared" ref="I3458:I3521" si="219">IF(G3458="Nao",IF(OR(F3458="",L3458=""),"",F3458),0)</f>
        <v>0</v>
      </c>
      <c r="J3458" s="96">
        <f t="shared" ref="J3458:J3521" si="220">IF(G3458="Nao",IF(OR(F3458="",D3458="",L3458=""),"",IF(L3458="Sim",ROUND(F3458-D3458,2),0)),0)</f>
        <v>0</v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>
        <f t="shared" si="219"/>
        <v>0</v>
      </c>
      <c r="J3459" s="96">
        <f t="shared" si="220"/>
        <v>0</v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>
        <f t="shared" si="219"/>
        <v>0</v>
      </c>
      <c r="J3460" s="96">
        <f t="shared" si="220"/>
        <v>0</v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>
        <f t="shared" si="219"/>
        <v>0</v>
      </c>
      <c r="J3461" s="96">
        <f t="shared" si="220"/>
        <v>0</v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>
        <f t="shared" si="219"/>
        <v>0</v>
      </c>
      <c r="J3462" s="96">
        <f t="shared" si="220"/>
        <v>0</v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>
        <f t="shared" si="219"/>
        <v>0</v>
      </c>
      <c r="J3463" s="96">
        <f t="shared" si="220"/>
        <v>0</v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>
        <f t="shared" si="219"/>
        <v>0</v>
      </c>
      <c r="J3464" s="96">
        <f t="shared" si="220"/>
        <v>0</v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>
        <f t="shared" si="219"/>
        <v>0</v>
      </c>
      <c r="J3465" s="96">
        <f t="shared" si="220"/>
        <v>0</v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>
        <f t="shared" si="219"/>
        <v>0</v>
      </c>
      <c r="J3466" s="96">
        <f t="shared" si="220"/>
        <v>0</v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>
        <f t="shared" si="219"/>
        <v>0</v>
      </c>
      <c r="J3467" s="96">
        <f t="shared" si="220"/>
        <v>0</v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>
        <f t="shared" si="219"/>
        <v>0</v>
      </c>
      <c r="J3468" s="96">
        <f t="shared" si="220"/>
        <v>0</v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>
        <f t="shared" si="219"/>
        <v>0</v>
      </c>
      <c r="J3469" s="96">
        <f t="shared" si="220"/>
        <v>0</v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>
        <f t="shared" si="219"/>
        <v>0</v>
      </c>
      <c r="J3470" s="96">
        <f t="shared" si="220"/>
        <v>0</v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>
        <f t="shared" si="219"/>
        <v>0</v>
      </c>
      <c r="J3471" s="96">
        <f t="shared" si="220"/>
        <v>0</v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>
        <f t="shared" si="219"/>
        <v>0</v>
      </c>
      <c r="J3472" s="96">
        <f t="shared" si="220"/>
        <v>0</v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>
        <f t="shared" si="219"/>
        <v>0</v>
      </c>
      <c r="J3473" s="96">
        <f t="shared" si="220"/>
        <v>0</v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>
        <f t="shared" si="219"/>
        <v>0</v>
      </c>
      <c r="J3474" s="96">
        <f t="shared" si="220"/>
        <v>0</v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>
        <f t="shared" si="219"/>
        <v>0</v>
      </c>
      <c r="J3475" s="96">
        <f t="shared" si="220"/>
        <v>0</v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>
        <f t="shared" si="219"/>
        <v>0</v>
      </c>
      <c r="J3476" s="96">
        <f t="shared" si="220"/>
        <v>0</v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>
        <f t="shared" si="219"/>
        <v>0</v>
      </c>
      <c r="J3477" s="96">
        <f t="shared" si="220"/>
        <v>0</v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>
        <f t="shared" si="219"/>
        <v>0</v>
      </c>
      <c r="J3478" s="96">
        <f t="shared" si="220"/>
        <v>0</v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>
        <f t="shared" si="219"/>
        <v>0</v>
      </c>
      <c r="J3479" s="96">
        <f t="shared" si="220"/>
        <v>0</v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>
        <f t="shared" si="219"/>
        <v>0</v>
      </c>
      <c r="J3480" s="96">
        <f t="shared" si="220"/>
        <v>0</v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>
        <f t="shared" si="219"/>
        <v>0</v>
      </c>
      <c r="J3481" s="96">
        <f t="shared" si="220"/>
        <v>0</v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>
        <f t="shared" si="219"/>
        <v>0</v>
      </c>
      <c r="J3482" s="96">
        <f t="shared" si="220"/>
        <v>0</v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>
        <f t="shared" si="219"/>
        <v>0</v>
      </c>
      <c r="J3483" s="96">
        <f t="shared" si="220"/>
        <v>0</v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>
        <f t="shared" si="219"/>
        <v>0</v>
      </c>
      <c r="J3484" s="96">
        <f t="shared" si="220"/>
        <v>0</v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>
        <f t="shared" si="219"/>
        <v>0</v>
      </c>
      <c r="J3485" s="96">
        <f t="shared" si="220"/>
        <v>0</v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>
        <f t="shared" si="219"/>
        <v>0</v>
      </c>
      <c r="J3486" s="96">
        <f t="shared" si="220"/>
        <v>0</v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>
        <f t="shared" si="219"/>
        <v>0</v>
      </c>
      <c r="J3487" s="96">
        <f t="shared" si="220"/>
        <v>0</v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>
        <f t="shared" si="219"/>
        <v>0</v>
      </c>
      <c r="J3488" s="96">
        <f t="shared" si="220"/>
        <v>0</v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>
        <f t="shared" si="219"/>
        <v>0</v>
      </c>
      <c r="J3489" s="96">
        <f t="shared" si="220"/>
        <v>0</v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>
        <f t="shared" si="219"/>
        <v>0</v>
      </c>
      <c r="J3490" s="96">
        <f t="shared" si="220"/>
        <v>0</v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>
        <f t="shared" si="219"/>
        <v>0</v>
      </c>
      <c r="J3491" s="96">
        <f t="shared" si="220"/>
        <v>0</v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>
        <f t="shared" si="219"/>
        <v>0</v>
      </c>
      <c r="J3492" s="96">
        <f t="shared" si="220"/>
        <v>0</v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>
        <f t="shared" si="219"/>
        <v>0</v>
      </c>
      <c r="J3493" s="96">
        <f t="shared" si="220"/>
        <v>0</v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>
        <f t="shared" si="219"/>
        <v>0</v>
      </c>
      <c r="J3494" s="96">
        <f t="shared" si="220"/>
        <v>0</v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>
        <f t="shared" si="219"/>
        <v>0</v>
      </c>
      <c r="J3495" s="96">
        <f t="shared" si="220"/>
        <v>0</v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>
        <f t="shared" si="219"/>
        <v>0</v>
      </c>
      <c r="J3496" s="96">
        <f t="shared" si="220"/>
        <v>0</v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>
        <f t="shared" si="219"/>
        <v>0</v>
      </c>
      <c r="J3497" s="96">
        <f t="shared" si="220"/>
        <v>0</v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>
        <f t="shared" si="219"/>
        <v>0</v>
      </c>
      <c r="J3498" s="96">
        <f t="shared" si="220"/>
        <v>0</v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>
        <f t="shared" si="219"/>
        <v>0</v>
      </c>
      <c r="J3499" s="96">
        <f t="shared" si="220"/>
        <v>0</v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>
        <f t="shared" si="219"/>
        <v>0</v>
      </c>
      <c r="J3500" s="96">
        <f t="shared" si="220"/>
        <v>0</v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>
        <f t="shared" si="219"/>
        <v>0</v>
      </c>
      <c r="J3501" s="96">
        <f t="shared" si="220"/>
        <v>0</v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>
        <f t="shared" si="219"/>
        <v>0</v>
      </c>
      <c r="J3502" s="96">
        <f t="shared" si="220"/>
        <v>0</v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>
        <f t="shared" si="219"/>
        <v>0</v>
      </c>
      <c r="J3503" s="96">
        <f t="shared" si="220"/>
        <v>0</v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>
        <f t="shared" si="219"/>
        <v>0</v>
      </c>
      <c r="J3504" s="96">
        <f t="shared" si="220"/>
        <v>0</v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>
        <f t="shared" si="219"/>
        <v>0</v>
      </c>
      <c r="J3505" s="96">
        <f t="shared" si="220"/>
        <v>0</v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>
        <f t="shared" si="219"/>
        <v>0</v>
      </c>
      <c r="J3506" s="96">
        <f t="shared" si="220"/>
        <v>0</v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>
        <f t="shared" si="219"/>
        <v>0</v>
      </c>
      <c r="J3507" s="96">
        <f t="shared" si="220"/>
        <v>0</v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>
        <f t="shared" si="219"/>
        <v>0</v>
      </c>
      <c r="J3508" s="96">
        <f t="shared" si="220"/>
        <v>0</v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>
        <f t="shared" si="219"/>
        <v>0</v>
      </c>
      <c r="J3509" s="96">
        <f t="shared" si="220"/>
        <v>0</v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>
        <f t="shared" si="219"/>
        <v>0</v>
      </c>
      <c r="J3510" s="96">
        <f t="shared" si="220"/>
        <v>0</v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>
        <f t="shared" si="219"/>
        <v>0</v>
      </c>
      <c r="J3511" s="96">
        <f t="shared" si="220"/>
        <v>0</v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>
        <f t="shared" si="219"/>
        <v>0</v>
      </c>
      <c r="J3512" s="96">
        <f t="shared" si="220"/>
        <v>0</v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>
        <f t="shared" si="219"/>
        <v>0</v>
      </c>
      <c r="J3513" s="96">
        <f t="shared" si="220"/>
        <v>0</v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>
        <f t="shared" si="219"/>
        <v>0</v>
      </c>
      <c r="J3514" s="96">
        <f t="shared" si="220"/>
        <v>0</v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>
        <f t="shared" si="219"/>
        <v>0</v>
      </c>
      <c r="J3515" s="96">
        <f t="shared" si="220"/>
        <v>0</v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>
        <f t="shared" si="219"/>
        <v>0</v>
      </c>
      <c r="J3516" s="96">
        <f t="shared" si="220"/>
        <v>0</v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>
        <f t="shared" si="219"/>
        <v>0</v>
      </c>
      <c r="J3517" s="96">
        <f t="shared" si="220"/>
        <v>0</v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>
        <f t="shared" si="219"/>
        <v>0</v>
      </c>
      <c r="J3518" s="96">
        <f t="shared" si="220"/>
        <v>0</v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>
        <f t="shared" si="219"/>
        <v>0</v>
      </c>
      <c r="J3519" s="96">
        <f t="shared" si="220"/>
        <v>0</v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>
        <f t="shared" si="219"/>
        <v>0</v>
      </c>
      <c r="J3520" s="96">
        <f t="shared" si="220"/>
        <v>0</v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>
        <f t="shared" si="219"/>
        <v>0</v>
      </c>
      <c r="J3521" s="96">
        <f t="shared" si="220"/>
        <v>0</v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>
        <f t="shared" ref="I3522:I3585" si="223">IF(G3522="Nao",IF(OR(F3522="",L3522=""),"",F3522),0)</f>
        <v>0</v>
      </c>
      <c r="J3522" s="96">
        <f t="shared" ref="J3522:J3585" si="224">IF(G3522="Nao",IF(OR(F3522="",D3522="",L3522=""),"",IF(L3522="Sim",ROUND(F3522-D3522,2),0)),0)</f>
        <v>0</v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>
        <f t="shared" si="223"/>
        <v>0</v>
      </c>
      <c r="J3523" s="96">
        <f t="shared" si="224"/>
        <v>0</v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>
        <f t="shared" si="223"/>
        <v>0</v>
      </c>
      <c r="J3524" s="96">
        <f t="shared" si="224"/>
        <v>0</v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>
        <f t="shared" si="223"/>
        <v>0</v>
      </c>
      <c r="J3525" s="96">
        <f t="shared" si="224"/>
        <v>0</v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>
        <f t="shared" si="223"/>
        <v>0</v>
      </c>
      <c r="J3526" s="96">
        <f t="shared" si="224"/>
        <v>0</v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>
        <f t="shared" si="223"/>
        <v>0</v>
      </c>
      <c r="J3527" s="96">
        <f t="shared" si="224"/>
        <v>0</v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>
        <f t="shared" si="223"/>
        <v>0</v>
      </c>
      <c r="J3528" s="96">
        <f t="shared" si="224"/>
        <v>0</v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>
        <f t="shared" si="223"/>
        <v>0</v>
      </c>
      <c r="J3529" s="96">
        <f t="shared" si="224"/>
        <v>0</v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>
        <f t="shared" si="223"/>
        <v>0</v>
      </c>
      <c r="J3530" s="96">
        <f t="shared" si="224"/>
        <v>0</v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>
        <f t="shared" si="223"/>
        <v>0</v>
      </c>
      <c r="J3531" s="96">
        <f t="shared" si="224"/>
        <v>0</v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>
        <f t="shared" si="223"/>
        <v>0</v>
      </c>
      <c r="J3532" s="96">
        <f t="shared" si="224"/>
        <v>0</v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>
        <f t="shared" si="223"/>
        <v>0</v>
      </c>
      <c r="J3533" s="96">
        <f t="shared" si="224"/>
        <v>0</v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>
        <f t="shared" si="223"/>
        <v>0</v>
      </c>
      <c r="J3534" s="96">
        <f t="shared" si="224"/>
        <v>0</v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>
        <f t="shared" si="223"/>
        <v>0</v>
      </c>
      <c r="J3535" s="96">
        <f t="shared" si="224"/>
        <v>0</v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>
        <f t="shared" si="223"/>
        <v>0</v>
      </c>
      <c r="J3536" s="96">
        <f t="shared" si="224"/>
        <v>0</v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>
        <f t="shared" si="223"/>
        <v>0</v>
      </c>
      <c r="J3537" s="96">
        <f t="shared" si="224"/>
        <v>0</v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>
        <f t="shared" si="223"/>
        <v>0</v>
      </c>
      <c r="J3538" s="96">
        <f t="shared" si="224"/>
        <v>0</v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>
        <f t="shared" si="223"/>
        <v>0</v>
      </c>
      <c r="J3539" s="96">
        <f t="shared" si="224"/>
        <v>0</v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>
        <f t="shared" si="223"/>
        <v>0</v>
      </c>
      <c r="J3540" s="96">
        <f t="shared" si="224"/>
        <v>0</v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>
        <f t="shared" si="223"/>
        <v>0</v>
      </c>
      <c r="J3541" s="96">
        <f t="shared" si="224"/>
        <v>0</v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>
        <f t="shared" si="223"/>
        <v>0</v>
      </c>
      <c r="J3542" s="96">
        <f t="shared" si="224"/>
        <v>0</v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>
        <f t="shared" si="223"/>
        <v>0</v>
      </c>
      <c r="J3543" s="96">
        <f t="shared" si="224"/>
        <v>0</v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>
        <f t="shared" si="223"/>
        <v>0</v>
      </c>
      <c r="J3544" s="96">
        <f t="shared" si="224"/>
        <v>0</v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>
        <f t="shared" si="223"/>
        <v>0</v>
      </c>
      <c r="J3545" s="96">
        <f t="shared" si="224"/>
        <v>0</v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>
        <f t="shared" si="223"/>
        <v>0</v>
      </c>
      <c r="J3546" s="96">
        <f t="shared" si="224"/>
        <v>0</v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>
        <f t="shared" si="223"/>
        <v>0</v>
      </c>
      <c r="J3547" s="96">
        <f t="shared" si="224"/>
        <v>0</v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>
        <f t="shared" si="223"/>
        <v>0</v>
      </c>
      <c r="J3548" s="96">
        <f t="shared" si="224"/>
        <v>0</v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>
        <f t="shared" si="223"/>
        <v>0</v>
      </c>
      <c r="J3549" s="96">
        <f t="shared" si="224"/>
        <v>0</v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>
        <f t="shared" si="223"/>
        <v>0</v>
      </c>
      <c r="J3550" s="96">
        <f t="shared" si="224"/>
        <v>0</v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>
        <f t="shared" si="223"/>
        <v>0</v>
      </c>
      <c r="J3551" s="96">
        <f t="shared" si="224"/>
        <v>0</v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>
        <f t="shared" si="223"/>
        <v>0</v>
      </c>
      <c r="J3552" s="96">
        <f t="shared" si="224"/>
        <v>0</v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>
        <f t="shared" si="223"/>
        <v>0</v>
      </c>
      <c r="J3553" s="96">
        <f t="shared" si="224"/>
        <v>0</v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>
        <f t="shared" si="223"/>
        <v>0</v>
      </c>
      <c r="J3554" s="96">
        <f t="shared" si="224"/>
        <v>0</v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>
        <f t="shared" si="223"/>
        <v>0</v>
      </c>
      <c r="J3555" s="96">
        <f t="shared" si="224"/>
        <v>0</v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>
        <f t="shared" si="223"/>
        <v>0</v>
      </c>
      <c r="J3556" s="96">
        <f t="shared" si="224"/>
        <v>0</v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>
        <f t="shared" si="223"/>
        <v>0</v>
      </c>
      <c r="J3557" s="96">
        <f t="shared" si="224"/>
        <v>0</v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>
        <f t="shared" si="223"/>
        <v>0</v>
      </c>
      <c r="J3558" s="96">
        <f t="shared" si="224"/>
        <v>0</v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>
        <f t="shared" si="223"/>
        <v>0</v>
      </c>
      <c r="J3559" s="96">
        <f t="shared" si="224"/>
        <v>0</v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>
        <f t="shared" si="223"/>
        <v>0</v>
      </c>
      <c r="J3560" s="96">
        <f t="shared" si="224"/>
        <v>0</v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>
        <f t="shared" si="223"/>
        <v>0</v>
      </c>
      <c r="J3561" s="96">
        <f t="shared" si="224"/>
        <v>0</v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>
        <f t="shared" si="223"/>
        <v>0</v>
      </c>
      <c r="J3562" s="96">
        <f t="shared" si="224"/>
        <v>0</v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>
        <f t="shared" si="223"/>
        <v>0</v>
      </c>
      <c r="J3563" s="96">
        <f t="shared" si="224"/>
        <v>0</v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>
        <f t="shared" si="223"/>
        <v>0</v>
      </c>
      <c r="J3564" s="96">
        <f t="shared" si="224"/>
        <v>0</v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>
        <f t="shared" si="223"/>
        <v>0</v>
      </c>
      <c r="J3565" s="96">
        <f t="shared" si="224"/>
        <v>0</v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>
        <f t="shared" si="223"/>
        <v>0</v>
      </c>
      <c r="J3566" s="96">
        <f t="shared" si="224"/>
        <v>0</v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>
        <f t="shared" si="223"/>
        <v>0</v>
      </c>
      <c r="J3567" s="96">
        <f t="shared" si="224"/>
        <v>0</v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>
        <f t="shared" si="223"/>
        <v>0</v>
      </c>
      <c r="J3568" s="96">
        <f t="shared" si="224"/>
        <v>0</v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>
        <f t="shared" si="223"/>
        <v>0</v>
      </c>
      <c r="J3569" s="96">
        <f t="shared" si="224"/>
        <v>0</v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>
        <f t="shared" si="223"/>
        <v>0</v>
      </c>
      <c r="J3570" s="96">
        <f t="shared" si="224"/>
        <v>0</v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>
        <f t="shared" si="223"/>
        <v>0</v>
      </c>
      <c r="J3571" s="96">
        <f t="shared" si="224"/>
        <v>0</v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>
        <f t="shared" si="223"/>
        <v>0</v>
      </c>
      <c r="J3572" s="96">
        <f t="shared" si="224"/>
        <v>0</v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>
        <f t="shared" si="223"/>
        <v>0</v>
      </c>
      <c r="J3573" s="96">
        <f t="shared" si="224"/>
        <v>0</v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>
        <f t="shared" si="223"/>
        <v>0</v>
      </c>
      <c r="J3574" s="96">
        <f t="shared" si="224"/>
        <v>0</v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>
        <f t="shared" si="223"/>
        <v>0</v>
      </c>
      <c r="J3575" s="96">
        <f t="shared" si="224"/>
        <v>0</v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>
        <f t="shared" si="223"/>
        <v>0</v>
      </c>
      <c r="J3576" s="96">
        <f t="shared" si="224"/>
        <v>0</v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>
        <f t="shared" si="223"/>
        <v>0</v>
      </c>
      <c r="J3577" s="96">
        <f t="shared" si="224"/>
        <v>0</v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>
        <f t="shared" si="223"/>
        <v>0</v>
      </c>
      <c r="J3578" s="96">
        <f t="shared" si="224"/>
        <v>0</v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>
        <f t="shared" si="223"/>
        <v>0</v>
      </c>
      <c r="J3579" s="96">
        <f t="shared" si="224"/>
        <v>0</v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>
        <f t="shared" si="223"/>
        <v>0</v>
      </c>
      <c r="J3580" s="96">
        <f t="shared" si="224"/>
        <v>0</v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>
        <f t="shared" si="223"/>
        <v>0</v>
      </c>
      <c r="J3581" s="96">
        <f t="shared" si="224"/>
        <v>0</v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>
        <f t="shared" si="223"/>
        <v>0</v>
      </c>
      <c r="J3582" s="96">
        <f t="shared" si="224"/>
        <v>0</v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>
        <f t="shared" si="223"/>
        <v>0</v>
      </c>
      <c r="J3583" s="96">
        <f t="shared" si="224"/>
        <v>0</v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>
        <f t="shared" si="223"/>
        <v>0</v>
      </c>
      <c r="J3584" s="96">
        <f t="shared" si="224"/>
        <v>0</v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>
        <f t="shared" si="223"/>
        <v>0</v>
      </c>
      <c r="J3585" s="96">
        <f t="shared" si="224"/>
        <v>0</v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>
        <f t="shared" ref="I3586:I3649" si="227">IF(G3586="Nao",IF(OR(F3586="",L3586=""),"",F3586),0)</f>
        <v>0</v>
      </c>
      <c r="J3586" s="96">
        <f t="shared" ref="J3586:J3649" si="228">IF(G3586="Nao",IF(OR(F3586="",D3586="",L3586=""),"",IF(L3586="Sim",ROUND(F3586-D3586,2),0)),0)</f>
        <v>0</v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>
        <f t="shared" si="227"/>
        <v>0</v>
      </c>
      <c r="J3587" s="96">
        <f t="shared" si="228"/>
        <v>0</v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>
        <f t="shared" si="227"/>
        <v>0</v>
      </c>
      <c r="J3588" s="96">
        <f t="shared" si="228"/>
        <v>0</v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>
        <f t="shared" si="227"/>
        <v>0</v>
      </c>
      <c r="J3589" s="96">
        <f t="shared" si="228"/>
        <v>0</v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>
        <f t="shared" si="227"/>
        <v>0</v>
      </c>
      <c r="J3590" s="96">
        <f t="shared" si="228"/>
        <v>0</v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>
        <f t="shared" si="227"/>
        <v>0</v>
      </c>
      <c r="J3591" s="96">
        <f t="shared" si="228"/>
        <v>0</v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>
        <f t="shared" si="227"/>
        <v>0</v>
      </c>
      <c r="J3592" s="96">
        <f t="shared" si="228"/>
        <v>0</v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>
        <f t="shared" si="227"/>
        <v>0</v>
      </c>
      <c r="J3593" s="96">
        <f t="shared" si="228"/>
        <v>0</v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>
        <f t="shared" si="227"/>
        <v>0</v>
      </c>
      <c r="J3594" s="96">
        <f t="shared" si="228"/>
        <v>0</v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>
        <f t="shared" si="227"/>
        <v>0</v>
      </c>
      <c r="J3595" s="96">
        <f t="shared" si="228"/>
        <v>0</v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>
        <f t="shared" si="227"/>
        <v>0</v>
      </c>
      <c r="J3596" s="96">
        <f t="shared" si="228"/>
        <v>0</v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>
        <f t="shared" si="227"/>
        <v>0</v>
      </c>
      <c r="J3597" s="96">
        <f t="shared" si="228"/>
        <v>0</v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>
        <f t="shared" si="227"/>
        <v>0</v>
      </c>
      <c r="J3598" s="96">
        <f t="shared" si="228"/>
        <v>0</v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>
        <f t="shared" si="227"/>
        <v>0</v>
      </c>
      <c r="J3599" s="96">
        <f t="shared" si="228"/>
        <v>0</v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>
        <f t="shared" si="227"/>
        <v>0</v>
      </c>
      <c r="J3600" s="96">
        <f t="shared" si="228"/>
        <v>0</v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>
        <f t="shared" si="227"/>
        <v>0</v>
      </c>
      <c r="J3601" s="96">
        <f t="shared" si="228"/>
        <v>0</v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>
        <f t="shared" si="227"/>
        <v>0</v>
      </c>
      <c r="J3602" s="96">
        <f t="shared" si="228"/>
        <v>0</v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>
        <f t="shared" si="227"/>
        <v>0</v>
      </c>
      <c r="J3603" s="96">
        <f t="shared" si="228"/>
        <v>0</v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>
        <f t="shared" si="227"/>
        <v>0</v>
      </c>
      <c r="J3604" s="96">
        <f t="shared" si="228"/>
        <v>0</v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>
        <f t="shared" si="227"/>
        <v>0</v>
      </c>
      <c r="J3605" s="96">
        <f t="shared" si="228"/>
        <v>0</v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>
        <f t="shared" si="227"/>
        <v>0</v>
      </c>
      <c r="J3606" s="96">
        <f t="shared" si="228"/>
        <v>0</v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>
        <f t="shared" si="227"/>
        <v>0</v>
      </c>
      <c r="J3607" s="96">
        <f t="shared" si="228"/>
        <v>0</v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>
        <f t="shared" si="227"/>
        <v>0</v>
      </c>
      <c r="J3608" s="96">
        <f t="shared" si="228"/>
        <v>0</v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>
        <f t="shared" si="227"/>
        <v>0</v>
      </c>
      <c r="J3609" s="96">
        <f t="shared" si="228"/>
        <v>0</v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>
        <f t="shared" si="227"/>
        <v>0</v>
      </c>
      <c r="J3610" s="96">
        <f t="shared" si="228"/>
        <v>0</v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>
        <f t="shared" si="227"/>
        <v>0</v>
      </c>
      <c r="J3611" s="96">
        <f t="shared" si="228"/>
        <v>0</v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>
        <f t="shared" si="227"/>
        <v>0</v>
      </c>
      <c r="J3612" s="96">
        <f t="shared" si="228"/>
        <v>0</v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>
        <f t="shared" si="227"/>
        <v>0</v>
      </c>
      <c r="J3613" s="96">
        <f t="shared" si="228"/>
        <v>0</v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>
        <f t="shared" si="227"/>
        <v>0</v>
      </c>
      <c r="J3614" s="96">
        <f t="shared" si="228"/>
        <v>0</v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>
        <f t="shared" si="227"/>
        <v>0</v>
      </c>
      <c r="J3615" s="96">
        <f t="shared" si="228"/>
        <v>0</v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>
        <f t="shared" si="227"/>
        <v>0</v>
      </c>
      <c r="J3616" s="96">
        <f t="shared" si="228"/>
        <v>0</v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>
        <f t="shared" si="227"/>
        <v>0</v>
      </c>
      <c r="J3617" s="96">
        <f t="shared" si="228"/>
        <v>0</v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>
        <f t="shared" si="227"/>
        <v>0</v>
      </c>
      <c r="J3618" s="96">
        <f t="shared" si="228"/>
        <v>0</v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>
        <f t="shared" si="227"/>
        <v>0</v>
      </c>
      <c r="J3619" s="96">
        <f t="shared" si="228"/>
        <v>0</v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>
        <f t="shared" si="227"/>
        <v>0</v>
      </c>
      <c r="J3620" s="96">
        <f t="shared" si="228"/>
        <v>0</v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>
        <f t="shared" si="227"/>
        <v>0</v>
      </c>
      <c r="J3621" s="96">
        <f t="shared" si="228"/>
        <v>0</v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>
        <f t="shared" si="227"/>
        <v>0</v>
      </c>
      <c r="J3622" s="96">
        <f t="shared" si="228"/>
        <v>0</v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>
        <f t="shared" si="227"/>
        <v>0</v>
      </c>
      <c r="J3623" s="96">
        <f t="shared" si="228"/>
        <v>0</v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>
        <f t="shared" si="227"/>
        <v>0</v>
      </c>
      <c r="J3624" s="96">
        <f t="shared" si="228"/>
        <v>0</v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>
        <f t="shared" si="227"/>
        <v>0</v>
      </c>
      <c r="J3625" s="96">
        <f t="shared" si="228"/>
        <v>0</v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>
        <f t="shared" si="227"/>
        <v>0</v>
      </c>
      <c r="J3626" s="96">
        <f t="shared" si="228"/>
        <v>0</v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>
        <f t="shared" si="227"/>
        <v>0</v>
      </c>
      <c r="J3627" s="96">
        <f t="shared" si="228"/>
        <v>0</v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>
        <f t="shared" si="227"/>
        <v>0</v>
      </c>
      <c r="J3628" s="96">
        <f t="shared" si="228"/>
        <v>0</v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>
        <f t="shared" si="227"/>
        <v>0</v>
      </c>
      <c r="J3629" s="96">
        <f t="shared" si="228"/>
        <v>0</v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>
        <f t="shared" si="227"/>
        <v>0</v>
      </c>
      <c r="J3630" s="96">
        <f t="shared" si="228"/>
        <v>0</v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>
        <f t="shared" si="227"/>
        <v>0</v>
      </c>
      <c r="J3631" s="96">
        <f t="shared" si="228"/>
        <v>0</v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>
        <f t="shared" si="227"/>
        <v>0</v>
      </c>
      <c r="J3632" s="96">
        <f t="shared" si="228"/>
        <v>0</v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>
        <f t="shared" si="227"/>
        <v>0</v>
      </c>
      <c r="J3633" s="96">
        <f t="shared" si="228"/>
        <v>0</v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>
        <f t="shared" si="227"/>
        <v>0</v>
      </c>
      <c r="J3634" s="96">
        <f t="shared" si="228"/>
        <v>0</v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>
        <f t="shared" si="227"/>
        <v>0</v>
      </c>
      <c r="J3635" s="96">
        <f t="shared" si="228"/>
        <v>0</v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>
        <f t="shared" si="227"/>
        <v>0</v>
      </c>
      <c r="J3636" s="96">
        <f t="shared" si="228"/>
        <v>0</v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>
        <f t="shared" si="227"/>
        <v>0</v>
      </c>
      <c r="J3637" s="96">
        <f t="shared" si="228"/>
        <v>0</v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>
        <f t="shared" si="227"/>
        <v>0</v>
      </c>
      <c r="J3638" s="96">
        <f t="shared" si="228"/>
        <v>0</v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>
        <f t="shared" si="227"/>
        <v>0</v>
      </c>
      <c r="J3639" s="96">
        <f t="shared" si="228"/>
        <v>0</v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>
        <f t="shared" si="227"/>
        <v>0</v>
      </c>
      <c r="J3640" s="96">
        <f t="shared" si="228"/>
        <v>0</v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>
        <f t="shared" si="227"/>
        <v>0</v>
      </c>
      <c r="J3641" s="96">
        <f t="shared" si="228"/>
        <v>0</v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>
        <f t="shared" si="227"/>
        <v>0</v>
      </c>
      <c r="J3642" s="96">
        <f t="shared" si="228"/>
        <v>0</v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>
        <f t="shared" si="227"/>
        <v>0</v>
      </c>
      <c r="J3643" s="96">
        <f t="shared" si="228"/>
        <v>0</v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>
        <f t="shared" si="227"/>
        <v>0</v>
      </c>
      <c r="J3644" s="96">
        <f t="shared" si="228"/>
        <v>0</v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>
        <f t="shared" si="227"/>
        <v>0</v>
      </c>
      <c r="J3645" s="96">
        <f t="shared" si="228"/>
        <v>0</v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>
        <f t="shared" si="227"/>
        <v>0</v>
      </c>
      <c r="J3646" s="96">
        <f t="shared" si="228"/>
        <v>0</v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>
        <f t="shared" si="227"/>
        <v>0</v>
      </c>
      <c r="J3647" s="96">
        <f t="shared" si="228"/>
        <v>0</v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>
        <f t="shared" si="227"/>
        <v>0</v>
      </c>
      <c r="J3648" s="96">
        <f t="shared" si="228"/>
        <v>0</v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>
        <f t="shared" si="227"/>
        <v>0</v>
      </c>
      <c r="J3649" s="96">
        <f t="shared" si="228"/>
        <v>0</v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>
        <f t="shared" ref="I3650:I3713" si="231">IF(G3650="Nao",IF(OR(F3650="",L3650=""),"",F3650),0)</f>
        <v>0</v>
      </c>
      <c r="J3650" s="96">
        <f t="shared" ref="J3650:J3713" si="232">IF(G3650="Nao",IF(OR(F3650="",D3650="",L3650=""),"",IF(L3650="Sim",ROUND(F3650-D3650,2),0)),0)</f>
        <v>0</v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>
        <f t="shared" si="231"/>
        <v>0</v>
      </c>
      <c r="J3651" s="96">
        <f t="shared" si="232"/>
        <v>0</v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>
        <f t="shared" si="231"/>
        <v>0</v>
      </c>
      <c r="J3652" s="96">
        <f t="shared" si="232"/>
        <v>0</v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>
        <f t="shared" si="231"/>
        <v>0</v>
      </c>
      <c r="J3653" s="96">
        <f t="shared" si="232"/>
        <v>0</v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>
        <f t="shared" si="231"/>
        <v>0</v>
      </c>
      <c r="J3654" s="96">
        <f t="shared" si="232"/>
        <v>0</v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>
        <f t="shared" si="231"/>
        <v>0</v>
      </c>
      <c r="J3655" s="96">
        <f t="shared" si="232"/>
        <v>0</v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>
        <f t="shared" si="231"/>
        <v>0</v>
      </c>
      <c r="J3656" s="96">
        <f t="shared" si="232"/>
        <v>0</v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>
        <f t="shared" si="231"/>
        <v>0</v>
      </c>
      <c r="J3657" s="96">
        <f t="shared" si="232"/>
        <v>0</v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>
        <f t="shared" si="231"/>
        <v>0</v>
      </c>
      <c r="J3658" s="96">
        <f t="shared" si="232"/>
        <v>0</v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>
        <f t="shared" si="231"/>
        <v>0</v>
      </c>
      <c r="J3659" s="96">
        <f t="shared" si="232"/>
        <v>0</v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>
        <f t="shared" si="231"/>
        <v>0</v>
      </c>
      <c r="J3660" s="96">
        <f t="shared" si="232"/>
        <v>0</v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>
        <f t="shared" si="231"/>
        <v>0</v>
      </c>
      <c r="J3661" s="96">
        <f t="shared" si="232"/>
        <v>0</v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>
        <f t="shared" si="231"/>
        <v>0</v>
      </c>
      <c r="J3662" s="96">
        <f t="shared" si="232"/>
        <v>0</v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>
        <f t="shared" si="231"/>
        <v>0</v>
      </c>
      <c r="J3663" s="96">
        <f t="shared" si="232"/>
        <v>0</v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>
        <f t="shared" si="231"/>
        <v>0</v>
      </c>
      <c r="J3664" s="96">
        <f t="shared" si="232"/>
        <v>0</v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>
        <f t="shared" si="231"/>
        <v>0</v>
      </c>
      <c r="J3665" s="96">
        <f t="shared" si="232"/>
        <v>0</v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>
        <f t="shared" si="231"/>
        <v>0</v>
      </c>
      <c r="J3666" s="96">
        <f t="shared" si="232"/>
        <v>0</v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>
        <f t="shared" si="231"/>
        <v>0</v>
      </c>
      <c r="J3667" s="96">
        <f t="shared" si="232"/>
        <v>0</v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>
        <f t="shared" si="231"/>
        <v>0</v>
      </c>
      <c r="J3668" s="96">
        <f t="shared" si="232"/>
        <v>0</v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>
        <f t="shared" si="231"/>
        <v>0</v>
      </c>
      <c r="J3669" s="96">
        <f t="shared" si="232"/>
        <v>0</v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>
        <f t="shared" si="231"/>
        <v>0</v>
      </c>
      <c r="J3670" s="96">
        <f t="shared" si="232"/>
        <v>0</v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>
        <f t="shared" si="231"/>
        <v>0</v>
      </c>
      <c r="J3671" s="96">
        <f t="shared" si="232"/>
        <v>0</v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>
        <f t="shared" si="231"/>
        <v>0</v>
      </c>
      <c r="J3672" s="96">
        <f t="shared" si="232"/>
        <v>0</v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>
        <f t="shared" si="231"/>
        <v>0</v>
      </c>
      <c r="J3673" s="96">
        <f t="shared" si="232"/>
        <v>0</v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>
        <f t="shared" si="231"/>
        <v>0</v>
      </c>
      <c r="J3674" s="96">
        <f t="shared" si="232"/>
        <v>0</v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>
        <f t="shared" si="231"/>
        <v>0</v>
      </c>
      <c r="J3675" s="96">
        <f t="shared" si="232"/>
        <v>0</v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>
        <f t="shared" si="231"/>
        <v>0</v>
      </c>
      <c r="J3676" s="96">
        <f t="shared" si="232"/>
        <v>0</v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>
        <f t="shared" si="231"/>
        <v>0</v>
      </c>
      <c r="J3677" s="96">
        <f t="shared" si="232"/>
        <v>0</v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>
        <f t="shared" si="231"/>
        <v>0</v>
      </c>
      <c r="J3678" s="96">
        <f t="shared" si="232"/>
        <v>0</v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>
        <f t="shared" si="231"/>
        <v>0</v>
      </c>
      <c r="J3679" s="96">
        <f t="shared" si="232"/>
        <v>0</v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>
        <f t="shared" si="231"/>
        <v>0</v>
      </c>
      <c r="J3680" s="96">
        <f t="shared" si="232"/>
        <v>0</v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>
        <f t="shared" si="231"/>
        <v>0</v>
      </c>
      <c r="J3681" s="96">
        <f t="shared" si="232"/>
        <v>0</v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>
        <f t="shared" si="231"/>
        <v>0</v>
      </c>
      <c r="J3682" s="96">
        <f t="shared" si="232"/>
        <v>0</v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>
        <f t="shared" si="231"/>
        <v>0</v>
      </c>
      <c r="J3683" s="96">
        <f t="shared" si="232"/>
        <v>0</v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>
        <f t="shared" si="231"/>
        <v>0</v>
      </c>
      <c r="J3684" s="96">
        <f t="shared" si="232"/>
        <v>0</v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>
        <f t="shared" si="231"/>
        <v>0</v>
      </c>
      <c r="J3685" s="96">
        <f t="shared" si="232"/>
        <v>0</v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>
        <f t="shared" si="231"/>
        <v>0</v>
      </c>
      <c r="J3686" s="96">
        <f t="shared" si="232"/>
        <v>0</v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>
        <f t="shared" si="231"/>
        <v>0</v>
      </c>
      <c r="J3687" s="96">
        <f t="shared" si="232"/>
        <v>0</v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>
        <f t="shared" si="231"/>
        <v>0</v>
      </c>
      <c r="J3688" s="96">
        <f t="shared" si="232"/>
        <v>0</v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>
        <f t="shared" si="231"/>
        <v>0</v>
      </c>
      <c r="J3689" s="96">
        <f t="shared" si="232"/>
        <v>0</v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>
        <f t="shared" si="231"/>
        <v>0</v>
      </c>
      <c r="J3690" s="96">
        <f t="shared" si="232"/>
        <v>0</v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>
        <f t="shared" si="231"/>
        <v>0</v>
      </c>
      <c r="J3691" s="96">
        <f t="shared" si="232"/>
        <v>0</v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>
        <f t="shared" si="231"/>
        <v>0</v>
      </c>
      <c r="J3692" s="96">
        <f t="shared" si="232"/>
        <v>0</v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>
        <f t="shared" si="231"/>
        <v>0</v>
      </c>
      <c r="J3693" s="96">
        <f t="shared" si="232"/>
        <v>0</v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>
        <f t="shared" si="231"/>
        <v>0</v>
      </c>
      <c r="J3694" s="96">
        <f t="shared" si="232"/>
        <v>0</v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>
        <f t="shared" si="231"/>
        <v>0</v>
      </c>
      <c r="J3695" s="96">
        <f t="shared" si="232"/>
        <v>0</v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>
        <f t="shared" si="231"/>
        <v>0</v>
      </c>
      <c r="J3696" s="96">
        <f t="shared" si="232"/>
        <v>0</v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>
        <f t="shared" si="231"/>
        <v>0</v>
      </c>
      <c r="J3697" s="96">
        <f t="shared" si="232"/>
        <v>0</v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>
        <f t="shared" si="231"/>
        <v>0</v>
      </c>
      <c r="J3698" s="96">
        <f t="shared" si="232"/>
        <v>0</v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>
        <f t="shared" si="231"/>
        <v>0</v>
      </c>
      <c r="J3699" s="96">
        <f t="shared" si="232"/>
        <v>0</v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>
        <f t="shared" si="231"/>
        <v>0</v>
      </c>
      <c r="J3700" s="96">
        <f t="shared" si="232"/>
        <v>0</v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>
        <f t="shared" si="231"/>
        <v>0</v>
      </c>
      <c r="J3701" s="96">
        <f t="shared" si="232"/>
        <v>0</v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>
        <f t="shared" si="231"/>
        <v>0</v>
      </c>
      <c r="J3702" s="96">
        <f t="shared" si="232"/>
        <v>0</v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>
        <f t="shared" si="231"/>
        <v>0</v>
      </c>
      <c r="J3703" s="96">
        <f t="shared" si="232"/>
        <v>0</v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>
        <f t="shared" si="231"/>
        <v>0</v>
      </c>
      <c r="J3704" s="96">
        <f t="shared" si="232"/>
        <v>0</v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>
        <f t="shared" si="231"/>
        <v>0</v>
      </c>
      <c r="J3705" s="96">
        <f t="shared" si="232"/>
        <v>0</v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>
        <f t="shared" si="231"/>
        <v>0</v>
      </c>
      <c r="J3706" s="96">
        <f t="shared" si="232"/>
        <v>0</v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>
        <f t="shared" si="231"/>
        <v>0</v>
      </c>
      <c r="J3707" s="96">
        <f t="shared" si="232"/>
        <v>0</v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>
        <f t="shared" si="231"/>
        <v>0</v>
      </c>
      <c r="J3708" s="96">
        <f t="shared" si="232"/>
        <v>0</v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>
        <f t="shared" si="231"/>
        <v>0</v>
      </c>
      <c r="J3709" s="96">
        <f t="shared" si="232"/>
        <v>0</v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>
        <f t="shared" si="231"/>
        <v>0</v>
      </c>
      <c r="J3710" s="96">
        <f t="shared" si="232"/>
        <v>0</v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>
        <f t="shared" si="231"/>
        <v>0</v>
      </c>
      <c r="J3711" s="96">
        <f t="shared" si="232"/>
        <v>0</v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>
        <f t="shared" si="231"/>
        <v>0</v>
      </c>
      <c r="J3712" s="96">
        <f t="shared" si="232"/>
        <v>0</v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>
        <f t="shared" si="231"/>
        <v>0</v>
      </c>
      <c r="J3713" s="96">
        <f t="shared" si="232"/>
        <v>0</v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>
        <f t="shared" ref="I3714:I3777" si="235">IF(G3714="Nao",IF(OR(F3714="",L3714=""),"",F3714),0)</f>
        <v>0</v>
      </c>
      <c r="J3714" s="96">
        <f t="shared" ref="J3714:J3777" si="236">IF(G3714="Nao",IF(OR(F3714="",D3714="",L3714=""),"",IF(L3714="Sim",ROUND(F3714-D3714,2),0)),0)</f>
        <v>0</v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>
        <f t="shared" si="235"/>
        <v>0</v>
      </c>
      <c r="J3715" s="96">
        <f t="shared" si="236"/>
        <v>0</v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>
        <f t="shared" si="235"/>
        <v>0</v>
      </c>
      <c r="J3716" s="96">
        <f t="shared" si="236"/>
        <v>0</v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>
        <f t="shared" si="235"/>
        <v>0</v>
      </c>
      <c r="J3717" s="96">
        <f t="shared" si="236"/>
        <v>0</v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>
        <f t="shared" si="235"/>
        <v>0</v>
      </c>
      <c r="J3718" s="96">
        <f t="shared" si="236"/>
        <v>0</v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>
        <f t="shared" si="235"/>
        <v>0</v>
      </c>
      <c r="J3719" s="96">
        <f t="shared" si="236"/>
        <v>0</v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>
        <f t="shared" si="235"/>
        <v>0</v>
      </c>
      <c r="J3720" s="96">
        <f t="shared" si="236"/>
        <v>0</v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>
        <f t="shared" si="235"/>
        <v>0</v>
      </c>
      <c r="J3721" s="96">
        <f t="shared" si="236"/>
        <v>0</v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>
        <f t="shared" si="235"/>
        <v>0</v>
      </c>
      <c r="J3722" s="96">
        <f t="shared" si="236"/>
        <v>0</v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>
        <f t="shared" si="235"/>
        <v>0</v>
      </c>
      <c r="J3723" s="96">
        <f t="shared" si="236"/>
        <v>0</v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>
        <f t="shared" si="235"/>
        <v>0</v>
      </c>
      <c r="J3724" s="96">
        <f t="shared" si="236"/>
        <v>0</v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>
        <f t="shared" si="235"/>
        <v>0</v>
      </c>
      <c r="J3725" s="96">
        <f t="shared" si="236"/>
        <v>0</v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>
        <f t="shared" si="235"/>
        <v>0</v>
      </c>
      <c r="J3726" s="96">
        <f t="shared" si="236"/>
        <v>0</v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>
        <f t="shared" si="235"/>
        <v>0</v>
      </c>
      <c r="J3727" s="96">
        <f t="shared" si="236"/>
        <v>0</v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>
        <f t="shared" si="235"/>
        <v>0</v>
      </c>
      <c r="J3728" s="96">
        <f t="shared" si="236"/>
        <v>0</v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>
        <f t="shared" si="235"/>
        <v>0</v>
      </c>
      <c r="J3729" s="96">
        <f t="shared" si="236"/>
        <v>0</v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>
        <f t="shared" si="235"/>
        <v>0</v>
      </c>
      <c r="J3730" s="96">
        <f t="shared" si="236"/>
        <v>0</v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>
        <f t="shared" si="235"/>
        <v>0</v>
      </c>
      <c r="J3731" s="96">
        <f t="shared" si="236"/>
        <v>0</v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>
        <f t="shared" si="235"/>
        <v>0</v>
      </c>
      <c r="J3732" s="96">
        <f t="shared" si="236"/>
        <v>0</v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>
        <f t="shared" si="235"/>
        <v>0</v>
      </c>
      <c r="J3733" s="96">
        <f t="shared" si="236"/>
        <v>0</v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>
        <f t="shared" si="235"/>
        <v>0</v>
      </c>
      <c r="J3734" s="96">
        <f t="shared" si="236"/>
        <v>0</v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>
        <f t="shared" si="235"/>
        <v>0</v>
      </c>
      <c r="J3735" s="96">
        <f t="shared" si="236"/>
        <v>0</v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>
        <f t="shared" si="235"/>
        <v>0</v>
      </c>
      <c r="J3736" s="96">
        <f t="shared" si="236"/>
        <v>0</v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>
        <f t="shared" si="235"/>
        <v>0</v>
      </c>
      <c r="J3737" s="96">
        <f t="shared" si="236"/>
        <v>0</v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>
        <f t="shared" si="235"/>
        <v>0</v>
      </c>
      <c r="J3738" s="96">
        <f t="shared" si="236"/>
        <v>0</v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>
        <f t="shared" si="235"/>
        <v>0</v>
      </c>
      <c r="J3739" s="96">
        <f t="shared" si="236"/>
        <v>0</v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>
        <f t="shared" si="235"/>
        <v>0</v>
      </c>
      <c r="J3740" s="96">
        <f t="shared" si="236"/>
        <v>0</v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>
        <f t="shared" si="235"/>
        <v>0</v>
      </c>
      <c r="J3741" s="96">
        <f t="shared" si="236"/>
        <v>0</v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>
        <f t="shared" si="235"/>
        <v>0</v>
      </c>
      <c r="J3742" s="96">
        <f t="shared" si="236"/>
        <v>0</v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>
        <f t="shared" si="235"/>
        <v>0</v>
      </c>
      <c r="J3743" s="96">
        <f t="shared" si="236"/>
        <v>0</v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>
        <f t="shared" si="235"/>
        <v>0</v>
      </c>
      <c r="J3744" s="96">
        <f t="shared" si="236"/>
        <v>0</v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>
        <f t="shared" si="235"/>
        <v>0</v>
      </c>
      <c r="J3745" s="96">
        <f t="shared" si="236"/>
        <v>0</v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>
        <f t="shared" si="235"/>
        <v>0</v>
      </c>
      <c r="J3746" s="96">
        <f t="shared" si="236"/>
        <v>0</v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>
        <f t="shared" si="235"/>
        <v>0</v>
      </c>
      <c r="J3747" s="96">
        <f t="shared" si="236"/>
        <v>0</v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>
        <f t="shared" si="235"/>
        <v>0</v>
      </c>
      <c r="J3748" s="96">
        <f t="shared" si="236"/>
        <v>0</v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>
        <f t="shared" si="235"/>
        <v>0</v>
      </c>
      <c r="J3749" s="96">
        <f t="shared" si="236"/>
        <v>0</v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>
        <f t="shared" si="235"/>
        <v>0</v>
      </c>
      <c r="J3750" s="96">
        <f t="shared" si="236"/>
        <v>0</v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>
        <f t="shared" si="235"/>
        <v>0</v>
      </c>
      <c r="J3751" s="96">
        <f t="shared" si="236"/>
        <v>0</v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>
        <f t="shared" si="235"/>
        <v>0</v>
      </c>
      <c r="J3752" s="96">
        <f t="shared" si="236"/>
        <v>0</v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>
        <f t="shared" si="235"/>
        <v>0</v>
      </c>
      <c r="J3753" s="96">
        <f t="shared" si="236"/>
        <v>0</v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>
        <f t="shared" si="235"/>
        <v>0</v>
      </c>
      <c r="J3754" s="96">
        <f t="shared" si="236"/>
        <v>0</v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>
        <f t="shared" si="235"/>
        <v>0</v>
      </c>
      <c r="J3755" s="96">
        <f t="shared" si="236"/>
        <v>0</v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>
        <f t="shared" si="235"/>
        <v>0</v>
      </c>
      <c r="J3756" s="96">
        <f t="shared" si="236"/>
        <v>0</v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>
        <f t="shared" si="235"/>
        <v>0</v>
      </c>
      <c r="J3757" s="96">
        <f t="shared" si="236"/>
        <v>0</v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>
        <f t="shared" si="235"/>
        <v>0</v>
      </c>
      <c r="J3758" s="96">
        <f t="shared" si="236"/>
        <v>0</v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>
        <f t="shared" si="235"/>
        <v>0</v>
      </c>
      <c r="J3759" s="96">
        <f t="shared" si="236"/>
        <v>0</v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>
        <f t="shared" si="235"/>
        <v>0</v>
      </c>
      <c r="J3760" s="96">
        <f t="shared" si="236"/>
        <v>0</v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>
        <f t="shared" si="235"/>
        <v>0</v>
      </c>
      <c r="J3761" s="96">
        <f t="shared" si="236"/>
        <v>0</v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>
        <f t="shared" si="235"/>
        <v>0</v>
      </c>
      <c r="J3762" s="96">
        <f t="shared" si="236"/>
        <v>0</v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>
        <f t="shared" si="235"/>
        <v>0</v>
      </c>
      <c r="J3763" s="96">
        <f t="shared" si="236"/>
        <v>0</v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>
        <f t="shared" si="235"/>
        <v>0</v>
      </c>
      <c r="J3764" s="96">
        <f t="shared" si="236"/>
        <v>0</v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>
        <f t="shared" si="235"/>
        <v>0</v>
      </c>
      <c r="J3765" s="96">
        <f t="shared" si="236"/>
        <v>0</v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>
        <f t="shared" si="235"/>
        <v>0</v>
      </c>
      <c r="J3766" s="96">
        <f t="shared" si="236"/>
        <v>0</v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>
        <f t="shared" si="235"/>
        <v>0</v>
      </c>
      <c r="J3767" s="96">
        <f t="shared" si="236"/>
        <v>0</v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>
        <f t="shared" si="235"/>
        <v>0</v>
      </c>
      <c r="J3768" s="96">
        <f t="shared" si="236"/>
        <v>0</v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>
        <f t="shared" si="235"/>
        <v>0</v>
      </c>
      <c r="J3769" s="96">
        <f t="shared" si="236"/>
        <v>0</v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>
        <f t="shared" si="235"/>
        <v>0</v>
      </c>
      <c r="J3770" s="96">
        <f t="shared" si="236"/>
        <v>0</v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>
        <f t="shared" si="235"/>
        <v>0</v>
      </c>
      <c r="J3771" s="96">
        <f t="shared" si="236"/>
        <v>0</v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>
        <f t="shared" si="235"/>
        <v>0</v>
      </c>
      <c r="J3772" s="96">
        <f t="shared" si="236"/>
        <v>0</v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>
        <f t="shared" si="235"/>
        <v>0</v>
      </c>
      <c r="J3773" s="96">
        <f t="shared" si="236"/>
        <v>0</v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>
        <f t="shared" si="235"/>
        <v>0</v>
      </c>
      <c r="J3774" s="96">
        <f t="shared" si="236"/>
        <v>0</v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>
        <f t="shared" si="235"/>
        <v>0</v>
      </c>
      <c r="J3775" s="96">
        <f t="shared" si="236"/>
        <v>0</v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>
        <f t="shared" si="235"/>
        <v>0</v>
      </c>
      <c r="J3776" s="96">
        <f t="shared" si="236"/>
        <v>0</v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>
        <f t="shared" si="235"/>
        <v>0</v>
      </c>
      <c r="J3777" s="96">
        <f t="shared" si="236"/>
        <v>0</v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>
        <f t="shared" ref="I3778:I3841" si="239">IF(G3778="Nao",IF(OR(F3778="",L3778=""),"",F3778),0)</f>
        <v>0</v>
      </c>
      <c r="J3778" s="96">
        <f t="shared" ref="J3778:J3841" si="240">IF(G3778="Nao",IF(OR(F3778="",D3778="",L3778=""),"",IF(L3778="Sim",ROUND(F3778-D3778,2),0)),0)</f>
        <v>0</v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>
        <f t="shared" si="239"/>
        <v>0</v>
      </c>
      <c r="J3779" s="96">
        <f t="shared" si="240"/>
        <v>0</v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>
        <f t="shared" si="239"/>
        <v>0</v>
      </c>
      <c r="J3780" s="96">
        <f t="shared" si="240"/>
        <v>0</v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>
        <f t="shared" si="239"/>
        <v>0</v>
      </c>
      <c r="J3781" s="96">
        <f t="shared" si="240"/>
        <v>0</v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>
        <f t="shared" si="239"/>
        <v>0</v>
      </c>
      <c r="J3782" s="96">
        <f t="shared" si="240"/>
        <v>0</v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>
        <f t="shared" si="239"/>
        <v>0</v>
      </c>
      <c r="J3783" s="96">
        <f t="shared" si="240"/>
        <v>0</v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>
        <f t="shared" si="239"/>
        <v>0</v>
      </c>
      <c r="J3784" s="96">
        <f t="shared" si="240"/>
        <v>0</v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>
        <f t="shared" si="239"/>
        <v>0</v>
      </c>
      <c r="J3785" s="96">
        <f t="shared" si="240"/>
        <v>0</v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>
        <f t="shared" si="239"/>
        <v>0</v>
      </c>
      <c r="J3786" s="96">
        <f t="shared" si="240"/>
        <v>0</v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>
        <f t="shared" si="239"/>
        <v>0</v>
      </c>
      <c r="J3787" s="96">
        <f t="shared" si="240"/>
        <v>0</v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>
        <f t="shared" si="239"/>
        <v>0</v>
      </c>
      <c r="J3788" s="96">
        <f t="shared" si="240"/>
        <v>0</v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>
        <f t="shared" si="239"/>
        <v>0</v>
      </c>
      <c r="J3789" s="96">
        <f t="shared" si="240"/>
        <v>0</v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>
        <f t="shared" si="239"/>
        <v>0</v>
      </c>
      <c r="J3790" s="96">
        <f t="shared" si="240"/>
        <v>0</v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>
        <f t="shared" si="239"/>
        <v>0</v>
      </c>
      <c r="J3791" s="96">
        <f t="shared" si="240"/>
        <v>0</v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>
        <f t="shared" si="239"/>
        <v>0</v>
      </c>
      <c r="J3792" s="96">
        <f t="shared" si="240"/>
        <v>0</v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>
        <f t="shared" si="239"/>
        <v>0</v>
      </c>
      <c r="J3793" s="96">
        <f t="shared" si="240"/>
        <v>0</v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>
        <f t="shared" si="239"/>
        <v>0</v>
      </c>
      <c r="J3794" s="96">
        <f t="shared" si="240"/>
        <v>0</v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>
        <f t="shared" si="239"/>
        <v>0</v>
      </c>
      <c r="J3795" s="96">
        <f t="shared" si="240"/>
        <v>0</v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>
        <f t="shared" si="239"/>
        <v>0</v>
      </c>
      <c r="J3796" s="96">
        <f t="shared" si="240"/>
        <v>0</v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>
        <f t="shared" si="239"/>
        <v>0</v>
      </c>
      <c r="J3797" s="96">
        <f t="shared" si="240"/>
        <v>0</v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>
        <f t="shared" si="239"/>
        <v>0</v>
      </c>
      <c r="J3798" s="96">
        <f t="shared" si="240"/>
        <v>0</v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>
        <f t="shared" si="239"/>
        <v>0</v>
      </c>
      <c r="J3799" s="96">
        <f t="shared" si="240"/>
        <v>0</v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>
        <f t="shared" si="239"/>
        <v>0</v>
      </c>
      <c r="J3800" s="96">
        <f t="shared" si="240"/>
        <v>0</v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>
        <f t="shared" si="239"/>
        <v>0</v>
      </c>
      <c r="J3801" s="96">
        <f t="shared" si="240"/>
        <v>0</v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>
        <f t="shared" si="239"/>
        <v>0</v>
      </c>
      <c r="J3802" s="96">
        <f t="shared" si="240"/>
        <v>0</v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>
        <f t="shared" si="239"/>
        <v>0</v>
      </c>
      <c r="J3803" s="96">
        <f t="shared" si="240"/>
        <v>0</v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>
        <f t="shared" si="239"/>
        <v>0</v>
      </c>
      <c r="J3804" s="96">
        <f t="shared" si="240"/>
        <v>0</v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>
        <f t="shared" si="239"/>
        <v>0</v>
      </c>
      <c r="J3805" s="96">
        <f t="shared" si="240"/>
        <v>0</v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>
        <f t="shared" si="239"/>
        <v>0</v>
      </c>
      <c r="J3806" s="96">
        <f t="shared" si="240"/>
        <v>0</v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>
        <f t="shared" si="239"/>
        <v>0</v>
      </c>
      <c r="J3807" s="96">
        <f t="shared" si="240"/>
        <v>0</v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>
        <f t="shared" si="239"/>
        <v>0</v>
      </c>
      <c r="J3808" s="96">
        <f t="shared" si="240"/>
        <v>0</v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>
        <f t="shared" si="239"/>
        <v>0</v>
      </c>
      <c r="J3809" s="96">
        <f t="shared" si="240"/>
        <v>0</v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>
        <f t="shared" si="239"/>
        <v>0</v>
      </c>
      <c r="J3810" s="96">
        <f t="shared" si="240"/>
        <v>0</v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>
        <f t="shared" si="239"/>
        <v>0</v>
      </c>
      <c r="J3811" s="96">
        <f t="shared" si="240"/>
        <v>0</v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>
        <f t="shared" si="239"/>
        <v>0</v>
      </c>
      <c r="J3812" s="96">
        <f t="shared" si="240"/>
        <v>0</v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>
        <f t="shared" si="239"/>
        <v>0</v>
      </c>
      <c r="J3813" s="96">
        <f t="shared" si="240"/>
        <v>0</v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>
        <f t="shared" si="239"/>
        <v>0</v>
      </c>
      <c r="J3814" s="96">
        <f t="shared" si="240"/>
        <v>0</v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>
        <f t="shared" si="239"/>
        <v>0</v>
      </c>
      <c r="J3815" s="96">
        <f t="shared" si="240"/>
        <v>0</v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>
        <f t="shared" si="239"/>
        <v>0</v>
      </c>
      <c r="J3816" s="96">
        <f t="shared" si="240"/>
        <v>0</v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>
        <f t="shared" si="239"/>
        <v>0</v>
      </c>
      <c r="J3817" s="96">
        <f t="shared" si="240"/>
        <v>0</v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>
        <f t="shared" si="239"/>
        <v>0</v>
      </c>
      <c r="J3818" s="96">
        <f t="shared" si="240"/>
        <v>0</v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>
        <f t="shared" si="239"/>
        <v>0</v>
      </c>
      <c r="J3819" s="96">
        <f t="shared" si="240"/>
        <v>0</v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>
        <f t="shared" si="239"/>
        <v>0</v>
      </c>
      <c r="J3820" s="96">
        <f t="shared" si="240"/>
        <v>0</v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>
        <f t="shared" si="239"/>
        <v>0</v>
      </c>
      <c r="J3821" s="96">
        <f t="shared" si="240"/>
        <v>0</v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>
        <f t="shared" si="239"/>
        <v>0</v>
      </c>
      <c r="J3822" s="96">
        <f t="shared" si="240"/>
        <v>0</v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>
        <f t="shared" si="239"/>
        <v>0</v>
      </c>
      <c r="J3823" s="96">
        <f t="shared" si="240"/>
        <v>0</v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>
        <f t="shared" si="239"/>
        <v>0</v>
      </c>
      <c r="J3824" s="96">
        <f t="shared" si="240"/>
        <v>0</v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>
        <f t="shared" si="239"/>
        <v>0</v>
      </c>
      <c r="J3825" s="96">
        <f t="shared" si="240"/>
        <v>0</v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>
        <f t="shared" si="239"/>
        <v>0</v>
      </c>
      <c r="J3826" s="96">
        <f t="shared" si="240"/>
        <v>0</v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>
        <f t="shared" si="239"/>
        <v>0</v>
      </c>
      <c r="J3827" s="96">
        <f t="shared" si="240"/>
        <v>0</v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>
        <f t="shared" si="239"/>
        <v>0</v>
      </c>
      <c r="J3828" s="96">
        <f t="shared" si="240"/>
        <v>0</v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>
        <f t="shared" si="239"/>
        <v>0</v>
      </c>
      <c r="J3829" s="96">
        <f t="shared" si="240"/>
        <v>0</v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>
        <f t="shared" si="239"/>
        <v>0</v>
      </c>
      <c r="J3830" s="96">
        <f t="shared" si="240"/>
        <v>0</v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>
        <f t="shared" si="239"/>
        <v>0</v>
      </c>
      <c r="J3831" s="96">
        <f t="shared" si="240"/>
        <v>0</v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>
        <f t="shared" si="239"/>
        <v>0</v>
      </c>
      <c r="J3832" s="96">
        <f t="shared" si="240"/>
        <v>0</v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>
        <f t="shared" si="239"/>
        <v>0</v>
      </c>
      <c r="J3833" s="96">
        <f t="shared" si="240"/>
        <v>0</v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>
        <f t="shared" si="239"/>
        <v>0</v>
      </c>
      <c r="J3834" s="96">
        <f t="shared" si="240"/>
        <v>0</v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>
        <f t="shared" si="239"/>
        <v>0</v>
      </c>
      <c r="J3835" s="96">
        <f t="shared" si="240"/>
        <v>0</v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>
        <f t="shared" si="239"/>
        <v>0</v>
      </c>
      <c r="J3836" s="96">
        <f t="shared" si="240"/>
        <v>0</v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>
        <f t="shared" si="239"/>
        <v>0</v>
      </c>
      <c r="J3837" s="96">
        <f t="shared" si="240"/>
        <v>0</v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>
        <f t="shared" si="239"/>
        <v>0</v>
      </c>
      <c r="J3838" s="96">
        <f t="shared" si="240"/>
        <v>0</v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>
        <f t="shared" si="239"/>
        <v>0</v>
      </c>
      <c r="J3839" s="96">
        <f t="shared" si="240"/>
        <v>0</v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>
        <f t="shared" si="239"/>
        <v>0</v>
      </c>
      <c r="J3840" s="96">
        <f t="shared" si="240"/>
        <v>0</v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>
        <f t="shared" si="239"/>
        <v>0</v>
      </c>
      <c r="J3841" s="96">
        <f t="shared" si="240"/>
        <v>0</v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>
        <f t="shared" ref="I3842:I3905" si="243">IF(G3842="Nao",IF(OR(F3842="",L3842=""),"",F3842),0)</f>
        <v>0</v>
      </c>
      <c r="J3842" s="96">
        <f t="shared" ref="J3842:J3905" si="244">IF(G3842="Nao",IF(OR(F3842="",D3842="",L3842=""),"",IF(L3842="Sim",ROUND(F3842-D3842,2),0)),0)</f>
        <v>0</v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>
        <f t="shared" si="243"/>
        <v>0</v>
      </c>
      <c r="J3843" s="96">
        <f t="shared" si="244"/>
        <v>0</v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>
        <f t="shared" si="243"/>
        <v>0</v>
      </c>
      <c r="J3844" s="96">
        <f t="shared" si="244"/>
        <v>0</v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>
        <f t="shared" si="243"/>
        <v>0</v>
      </c>
      <c r="J3845" s="96">
        <f t="shared" si="244"/>
        <v>0</v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>
        <f t="shared" si="243"/>
        <v>0</v>
      </c>
      <c r="J3846" s="96">
        <f t="shared" si="244"/>
        <v>0</v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>
        <f t="shared" si="243"/>
        <v>0</v>
      </c>
      <c r="J3847" s="96">
        <f t="shared" si="244"/>
        <v>0</v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>
        <f t="shared" si="243"/>
        <v>0</v>
      </c>
      <c r="J3848" s="96">
        <f t="shared" si="244"/>
        <v>0</v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>
        <f t="shared" si="243"/>
        <v>0</v>
      </c>
      <c r="J3849" s="96">
        <f t="shared" si="244"/>
        <v>0</v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>
        <f t="shared" si="243"/>
        <v>0</v>
      </c>
      <c r="J3850" s="96">
        <f t="shared" si="244"/>
        <v>0</v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>
        <f t="shared" si="243"/>
        <v>0</v>
      </c>
      <c r="J3851" s="96">
        <f t="shared" si="244"/>
        <v>0</v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>
        <f t="shared" si="243"/>
        <v>0</v>
      </c>
      <c r="J3852" s="96">
        <f t="shared" si="244"/>
        <v>0</v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>
        <f t="shared" si="243"/>
        <v>0</v>
      </c>
      <c r="J3853" s="96">
        <f t="shared" si="244"/>
        <v>0</v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>
        <f t="shared" si="243"/>
        <v>0</v>
      </c>
      <c r="J3854" s="96">
        <f t="shared" si="244"/>
        <v>0</v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>
        <f t="shared" si="243"/>
        <v>0</v>
      </c>
      <c r="J3855" s="96">
        <f t="shared" si="244"/>
        <v>0</v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>
        <f t="shared" si="243"/>
        <v>0</v>
      </c>
      <c r="J3856" s="96">
        <f t="shared" si="244"/>
        <v>0</v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>
        <f t="shared" si="243"/>
        <v>0</v>
      </c>
      <c r="J3857" s="96">
        <f t="shared" si="244"/>
        <v>0</v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>
        <f t="shared" si="243"/>
        <v>0</v>
      </c>
      <c r="J3858" s="96">
        <f t="shared" si="244"/>
        <v>0</v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>
        <f t="shared" si="243"/>
        <v>0</v>
      </c>
      <c r="J3859" s="96">
        <f t="shared" si="244"/>
        <v>0</v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>
        <f t="shared" si="243"/>
        <v>0</v>
      </c>
      <c r="J3860" s="96">
        <f t="shared" si="244"/>
        <v>0</v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>
        <f t="shared" si="243"/>
        <v>0</v>
      </c>
      <c r="J3861" s="96">
        <f t="shared" si="244"/>
        <v>0</v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>
        <f t="shared" si="243"/>
        <v>0</v>
      </c>
      <c r="J3862" s="96">
        <f t="shared" si="244"/>
        <v>0</v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>
        <f t="shared" si="243"/>
        <v>0</v>
      </c>
      <c r="J3863" s="96">
        <f t="shared" si="244"/>
        <v>0</v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>
        <f t="shared" si="243"/>
        <v>0</v>
      </c>
      <c r="J3864" s="96">
        <f t="shared" si="244"/>
        <v>0</v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>
        <f t="shared" si="243"/>
        <v>0</v>
      </c>
      <c r="J3865" s="96">
        <f t="shared" si="244"/>
        <v>0</v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>
        <f t="shared" si="243"/>
        <v>0</v>
      </c>
      <c r="J3866" s="96">
        <f t="shared" si="244"/>
        <v>0</v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>
        <f t="shared" si="243"/>
        <v>0</v>
      </c>
      <c r="J3867" s="96">
        <f t="shared" si="244"/>
        <v>0</v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>
        <f t="shared" si="243"/>
        <v>0</v>
      </c>
      <c r="J3868" s="96">
        <f t="shared" si="244"/>
        <v>0</v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>
        <f t="shared" si="243"/>
        <v>0</v>
      </c>
      <c r="J3869" s="96">
        <f t="shared" si="244"/>
        <v>0</v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>
        <f t="shared" si="243"/>
        <v>0</v>
      </c>
      <c r="J3870" s="96">
        <f t="shared" si="244"/>
        <v>0</v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>
        <f t="shared" si="243"/>
        <v>0</v>
      </c>
      <c r="J3871" s="96">
        <f t="shared" si="244"/>
        <v>0</v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>
        <f t="shared" si="243"/>
        <v>0</v>
      </c>
      <c r="J3872" s="96">
        <f t="shared" si="244"/>
        <v>0</v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>
        <f t="shared" si="243"/>
        <v>0</v>
      </c>
      <c r="J3873" s="96">
        <f t="shared" si="244"/>
        <v>0</v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>
        <f t="shared" si="243"/>
        <v>0</v>
      </c>
      <c r="J3874" s="96">
        <f t="shared" si="244"/>
        <v>0</v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>
        <f t="shared" si="243"/>
        <v>0</v>
      </c>
      <c r="J3875" s="96">
        <f t="shared" si="244"/>
        <v>0</v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>
        <f t="shared" si="243"/>
        <v>0</v>
      </c>
      <c r="J3876" s="96">
        <f t="shared" si="244"/>
        <v>0</v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>
        <f t="shared" si="243"/>
        <v>0</v>
      </c>
      <c r="J3877" s="96">
        <f t="shared" si="244"/>
        <v>0</v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>
        <f t="shared" si="243"/>
        <v>0</v>
      </c>
      <c r="J3878" s="96">
        <f t="shared" si="244"/>
        <v>0</v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>
        <f t="shared" si="243"/>
        <v>0</v>
      </c>
      <c r="J3879" s="96">
        <f t="shared" si="244"/>
        <v>0</v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>
        <f t="shared" si="243"/>
        <v>0</v>
      </c>
      <c r="J3880" s="96">
        <f t="shared" si="244"/>
        <v>0</v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>
        <f t="shared" si="243"/>
        <v>0</v>
      </c>
      <c r="J3881" s="96">
        <f t="shared" si="244"/>
        <v>0</v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>
        <f t="shared" si="243"/>
        <v>0</v>
      </c>
      <c r="J3882" s="96">
        <f t="shared" si="244"/>
        <v>0</v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>
        <f t="shared" si="243"/>
        <v>0</v>
      </c>
      <c r="J3883" s="96">
        <f t="shared" si="244"/>
        <v>0</v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>
        <f t="shared" si="243"/>
        <v>0</v>
      </c>
      <c r="J3884" s="96">
        <f t="shared" si="244"/>
        <v>0</v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>
        <f t="shared" si="243"/>
        <v>0</v>
      </c>
      <c r="J3885" s="96">
        <f t="shared" si="244"/>
        <v>0</v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>
        <f t="shared" si="243"/>
        <v>0</v>
      </c>
      <c r="J3886" s="96">
        <f t="shared" si="244"/>
        <v>0</v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>
        <f t="shared" si="243"/>
        <v>0</v>
      </c>
      <c r="J3887" s="96">
        <f t="shared" si="244"/>
        <v>0</v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>
        <f t="shared" si="243"/>
        <v>0</v>
      </c>
      <c r="J3888" s="96">
        <f t="shared" si="244"/>
        <v>0</v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>
        <f t="shared" si="243"/>
        <v>0</v>
      </c>
      <c r="J3889" s="96">
        <f t="shared" si="244"/>
        <v>0</v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>
        <f t="shared" si="243"/>
        <v>0</v>
      </c>
      <c r="J3890" s="96">
        <f t="shared" si="244"/>
        <v>0</v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>
        <f t="shared" si="243"/>
        <v>0</v>
      </c>
      <c r="J3891" s="96">
        <f t="shared" si="244"/>
        <v>0</v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>
        <f t="shared" si="243"/>
        <v>0</v>
      </c>
      <c r="J3892" s="96">
        <f t="shared" si="244"/>
        <v>0</v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>
        <f t="shared" si="243"/>
        <v>0</v>
      </c>
      <c r="J3893" s="96">
        <f t="shared" si="244"/>
        <v>0</v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>
        <f t="shared" si="243"/>
        <v>0</v>
      </c>
      <c r="J3894" s="96">
        <f t="shared" si="244"/>
        <v>0</v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>
        <f t="shared" si="243"/>
        <v>0</v>
      </c>
      <c r="J3895" s="96">
        <f t="shared" si="244"/>
        <v>0</v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>
        <f t="shared" si="243"/>
        <v>0</v>
      </c>
      <c r="J3896" s="96">
        <f t="shared" si="244"/>
        <v>0</v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>
        <f t="shared" si="243"/>
        <v>0</v>
      </c>
      <c r="J3897" s="96">
        <f t="shared" si="244"/>
        <v>0</v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>
        <f t="shared" si="243"/>
        <v>0</v>
      </c>
      <c r="J3898" s="96">
        <f t="shared" si="244"/>
        <v>0</v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>
        <f t="shared" si="243"/>
        <v>0</v>
      </c>
      <c r="J3899" s="96">
        <f t="shared" si="244"/>
        <v>0</v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>
        <f t="shared" si="243"/>
        <v>0</v>
      </c>
      <c r="J3900" s="96">
        <f t="shared" si="244"/>
        <v>0</v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>
        <f t="shared" si="243"/>
        <v>0</v>
      </c>
      <c r="J3901" s="96">
        <f t="shared" si="244"/>
        <v>0</v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>
        <f t="shared" si="243"/>
        <v>0</v>
      </c>
      <c r="J3902" s="96">
        <f t="shared" si="244"/>
        <v>0</v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>
        <f t="shared" si="243"/>
        <v>0</v>
      </c>
      <c r="J3903" s="96">
        <f t="shared" si="244"/>
        <v>0</v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>
        <f t="shared" si="243"/>
        <v>0</v>
      </c>
      <c r="J3904" s="96">
        <f t="shared" si="244"/>
        <v>0</v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>
        <f t="shared" si="243"/>
        <v>0</v>
      </c>
      <c r="J3905" s="96">
        <f t="shared" si="244"/>
        <v>0</v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>
        <f t="shared" ref="I3906:I3969" si="247">IF(G3906="Nao",IF(OR(F3906="",L3906=""),"",F3906),0)</f>
        <v>0</v>
      </c>
      <c r="J3906" s="96">
        <f t="shared" ref="J3906:J3969" si="248">IF(G3906="Nao",IF(OR(F3906="",D3906="",L3906=""),"",IF(L3906="Sim",ROUND(F3906-D3906,2),0)),0)</f>
        <v>0</v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>
        <f t="shared" si="247"/>
        <v>0</v>
      </c>
      <c r="J3907" s="96">
        <f t="shared" si="248"/>
        <v>0</v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>
        <f t="shared" si="247"/>
        <v>0</v>
      </c>
      <c r="J3908" s="96">
        <f t="shared" si="248"/>
        <v>0</v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>
        <f t="shared" si="247"/>
        <v>0</v>
      </c>
      <c r="J3909" s="96">
        <f t="shared" si="248"/>
        <v>0</v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>
        <f t="shared" si="247"/>
        <v>0</v>
      </c>
      <c r="J3910" s="96">
        <f t="shared" si="248"/>
        <v>0</v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>
        <f t="shared" si="247"/>
        <v>0</v>
      </c>
      <c r="J3911" s="96">
        <f t="shared" si="248"/>
        <v>0</v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>
        <f t="shared" si="247"/>
        <v>0</v>
      </c>
      <c r="J3912" s="96">
        <f t="shared" si="248"/>
        <v>0</v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>
        <f t="shared" si="247"/>
        <v>0</v>
      </c>
      <c r="J3913" s="96">
        <f t="shared" si="248"/>
        <v>0</v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>
        <f t="shared" si="247"/>
        <v>0</v>
      </c>
      <c r="J3914" s="96">
        <f t="shared" si="248"/>
        <v>0</v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>
        <f t="shared" si="247"/>
        <v>0</v>
      </c>
      <c r="J3915" s="96">
        <f t="shared" si="248"/>
        <v>0</v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>
        <f t="shared" si="247"/>
        <v>0</v>
      </c>
      <c r="J3916" s="96">
        <f t="shared" si="248"/>
        <v>0</v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>
        <f t="shared" si="247"/>
        <v>0</v>
      </c>
      <c r="J3917" s="96">
        <f t="shared" si="248"/>
        <v>0</v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>
        <f t="shared" si="247"/>
        <v>0</v>
      </c>
      <c r="J3918" s="96">
        <f t="shared" si="248"/>
        <v>0</v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>
        <f t="shared" si="247"/>
        <v>0</v>
      </c>
      <c r="J3919" s="96">
        <f t="shared" si="248"/>
        <v>0</v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>
        <f t="shared" si="247"/>
        <v>0</v>
      </c>
      <c r="J3920" s="96">
        <f t="shared" si="248"/>
        <v>0</v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>
        <f t="shared" si="247"/>
        <v>0</v>
      </c>
      <c r="J3921" s="96">
        <f t="shared" si="248"/>
        <v>0</v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>
        <f t="shared" si="247"/>
        <v>0</v>
      </c>
      <c r="J3922" s="96">
        <f t="shared" si="248"/>
        <v>0</v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>
        <f t="shared" si="247"/>
        <v>0</v>
      </c>
      <c r="J3923" s="96">
        <f t="shared" si="248"/>
        <v>0</v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>
        <f t="shared" si="247"/>
        <v>0</v>
      </c>
      <c r="J3924" s="96">
        <f t="shared" si="248"/>
        <v>0</v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>
        <f t="shared" si="247"/>
        <v>0</v>
      </c>
      <c r="J3925" s="96">
        <f t="shared" si="248"/>
        <v>0</v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>
        <f t="shared" si="247"/>
        <v>0</v>
      </c>
      <c r="J3926" s="96">
        <f t="shared" si="248"/>
        <v>0</v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>
        <f t="shared" si="247"/>
        <v>0</v>
      </c>
      <c r="J3927" s="96">
        <f t="shared" si="248"/>
        <v>0</v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>
        <f t="shared" si="247"/>
        <v>0</v>
      </c>
      <c r="J3928" s="96">
        <f t="shared" si="248"/>
        <v>0</v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>
        <f t="shared" si="247"/>
        <v>0</v>
      </c>
      <c r="J3929" s="96">
        <f t="shared" si="248"/>
        <v>0</v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>
        <f t="shared" si="247"/>
        <v>0</v>
      </c>
      <c r="J3930" s="96">
        <f t="shared" si="248"/>
        <v>0</v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>
        <f t="shared" si="247"/>
        <v>0</v>
      </c>
      <c r="J3931" s="96">
        <f t="shared" si="248"/>
        <v>0</v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>
        <f t="shared" si="247"/>
        <v>0</v>
      </c>
      <c r="J3932" s="96">
        <f t="shared" si="248"/>
        <v>0</v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>
        <f t="shared" si="247"/>
        <v>0</v>
      </c>
      <c r="J3933" s="96">
        <f t="shared" si="248"/>
        <v>0</v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>
        <f t="shared" si="247"/>
        <v>0</v>
      </c>
      <c r="J3934" s="96">
        <f t="shared" si="248"/>
        <v>0</v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>
        <f t="shared" si="247"/>
        <v>0</v>
      </c>
      <c r="J3935" s="96">
        <f t="shared" si="248"/>
        <v>0</v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>
        <f t="shared" si="247"/>
        <v>0</v>
      </c>
      <c r="J3936" s="96">
        <f t="shared" si="248"/>
        <v>0</v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>
        <f t="shared" si="247"/>
        <v>0</v>
      </c>
      <c r="J3937" s="96">
        <f t="shared" si="248"/>
        <v>0</v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>
        <f t="shared" si="247"/>
        <v>0</v>
      </c>
      <c r="J3938" s="96">
        <f t="shared" si="248"/>
        <v>0</v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>
        <f t="shared" si="247"/>
        <v>0</v>
      </c>
      <c r="J3939" s="96">
        <f t="shared" si="248"/>
        <v>0</v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>
        <f t="shared" si="247"/>
        <v>0</v>
      </c>
      <c r="J3940" s="96">
        <f t="shared" si="248"/>
        <v>0</v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>
        <f t="shared" si="247"/>
        <v>0</v>
      </c>
      <c r="J3941" s="96">
        <f t="shared" si="248"/>
        <v>0</v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>
        <f t="shared" si="247"/>
        <v>0</v>
      </c>
      <c r="J3942" s="96">
        <f t="shared" si="248"/>
        <v>0</v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>
        <f t="shared" si="247"/>
        <v>0</v>
      </c>
      <c r="J3943" s="96">
        <f t="shared" si="248"/>
        <v>0</v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>
        <f t="shared" si="247"/>
        <v>0</v>
      </c>
      <c r="J3944" s="96">
        <f t="shared" si="248"/>
        <v>0</v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>
        <f t="shared" si="247"/>
        <v>0</v>
      </c>
      <c r="J3945" s="96">
        <f t="shared" si="248"/>
        <v>0</v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>
        <f t="shared" si="247"/>
        <v>0</v>
      </c>
      <c r="J3946" s="96">
        <f t="shared" si="248"/>
        <v>0</v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>
        <f t="shared" si="247"/>
        <v>0</v>
      </c>
      <c r="J3947" s="96">
        <f t="shared" si="248"/>
        <v>0</v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>
        <f t="shared" si="247"/>
        <v>0</v>
      </c>
      <c r="J3948" s="96">
        <f t="shared" si="248"/>
        <v>0</v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>
        <f t="shared" si="247"/>
        <v>0</v>
      </c>
      <c r="J3949" s="96">
        <f t="shared" si="248"/>
        <v>0</v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>
        <f t="shared" si="247"/>
        <v>0</v>
      </c>
      <c r="J3950" s="96">
        <f t="shared" si="248"/>
        <v>0</v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>
        <f t="shared" si="247"/>
        <v>0</v>
      </c>
      <c r="J3951" s="96">
        <f t="shared" si="248"/>
        <v>0</v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>
        <f t="shared" si="247"/>
        <v>0</v>
      </c>
      <c r="J3952" s="96">
        <f t="shared" si="248"/>
        <v>0</v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>
        <f t="shared" si="247"/>
        <v>0</v>
      </c>
      <c r="J3953" s="96">
        <f t="shared" si="248"/>
        <v>0</v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>
        <f t="shared" si="247"/>
        <v>0</v>
      </c>
      <c r="J3954" s="96">
        <f t="shared" si="248"/>
        <v>0</v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>
        <f t="shared" si="247"/>
        <v>0</v>
      </c>
      <c r="J3955" s="96">
        <f t="shared" si="248"/>
        <v>0</v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>
        <f t="shared" si="247"/>
        <v>0</v>
      </c>
      <c r="J3956" s="96">
        <f t="shared" si="248"/>
        <v>0</v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>
        <f t="shared" si="247"/>
        <v>0</v>
      </c>
      <c r="J3957" s="96">
        <f t="shared" si="248"/>
        <v>0</v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>
        <f t="shared" si="247"/>
        <v>0</v>
      </c>
      <c r="J3958" s="96">
        <f t="shared" si="248"/>
        <v>0</v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>
        <f t="shared" si="247"/>
        <v>0</v>
      </c>
      <c r="J3959" s="96">
        <f t="shared" si="248"/>
        <v>0</v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>
        <f t="shared" si="247"/>
        <v>0</v>
      </c>
      <c r="J3960" s="96">
        <f t="shared" si="248"/>
        <v>0</v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>
        <f t="shared" si="247"/>
        <v>0</v>
      </c>
      <c r="J3961" s="96">
        <f t="shared" si="248"/>
        <v>0</v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>
        <f t="shared" si="247"/>
        <v>0</v>
      </c>
      <c r="J3962" s="96">
        <f t="shared" si="248"/>
        <v>0</v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>
        <f t="shared" si="247"/>
        <v>0</v>
      </c>
      <c r="J3963" s="96">
        <f t="shared" si="248"/>
        <v>0</v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>
        <f t="shared" si="247"/>
        <v>0</v>
      </c>
      <c r="J3964" s="96">
        <f t="shared" si="248"/>
        <v>0</v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>
        <f t="shared" si="247"/>
        <v>0</v>
      </c>
      <c r="J3965" s="96">
        <f t="shared" si="248"/>
        <v>0</v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>
        <f t="shared" si="247"/>
        <v>0</v>
      </c>
      <c r="J3966" s="96">
        <f t="shared" si="248"/>
        <v>0</v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>
        <f t="shared" si="247"/>
        <v>0</v>
      </c>
      <c r="J3967" s="96">
        <f t="shared" si="248"/>
        <v>0</v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>
        <f t="shared" si="247"/>
        <v>0</v>
      </c>
      <c r="J3968" s="96">
        <f t="shared" si="248"/>
        <v>0</v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>
        <f t="shared" si="247"/>
        <v>0</v>
      </c>
      <c r="J3969" s="96">
        <f t="shared" si="248"/>
        <v>0</v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>
        <f t="shared" ref="I3970:I4033" si="251">IF(G3970="Nao",IF(OR(F3970="",L3970=""),"",F3970),0)</f>
        <v>0</v>
      </c>
      <c r="J3970" s="96">
        <f t="shared" ref="J3970:J4033" si="252">IF(G3970="Nao",IF(OR(F3970="",D3970="",L3970=""),"",IF(L3970="Sim",ROUND(F3970-D3970,2),0)),0)</f>
        <v>0</v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>
        <f t="shared" si="251"/>
        <v>0</v>
      </c>
      <c r="J3971" s="96">
        <f t="shared" si="252"/>
        <v>0</v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>
        <f t="shared" si="251"/>
        <v>0</v>
      </c>
      <c r="J3972" s="96">
        <f t="shared" si="252"/>
        <v>0</v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>
        <f t="shared" si="251"/>
        <v>0</v>
      </c>
      <c r="J3973" s="96">
        <f t="shared" si="252"/>
        <v>0</v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>
        <f t="shared" si="251"/>
        <v>0</v>
      </c>
      <c r="J3974" s="96">
        <f t="shared" si="252"/>
        <v>0</v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>
        <f t="shared" si="251"/>
        <v>0</v>
      </c>
      <c r="J3975" s="96">
        <f t="shared" si="252"/>
        <v>0</v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>
        <f t="shared" si="251"/>
        <v>0</v>
      </c>
      <c r="J3976" s="96">
        <f t="shared" si="252"/>
        <v>0</v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>
        <f t="shared" si="251"/>
        <v>0</v>
      </c>
      <c r="J3977" s="96">
        <f t="shared" si="252"/>
        <v>0</v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>
        <f t="shared" si="251"/>
        <v>0</v>
      </c>
      <c r="J3978" s="96">
        <f t="shared" si="252"/>
        <v>0</v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>
        <f t="shared" si="251"/>
        <v>0</v>
      </c>
      <c r="J3979" s="96">
        <f t="shared" si="252"/>
        <v>0</v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>
        <f t="shared" si="251"/>
        <v>0</v>
      </c>
      <c r="J3980" s="96">
        <f t="shared" si="252"/>
        <v>0</v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>
        <f t="shared" si="251"/>
        <v>0</v>
      </c>
      <c r="J3981" s="96">
        <f t="shared" si="252"/>
        <v>0</v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>
        <f t="shared" si="251"/>
        <v>0</v>
      </c>
      <c r="J3982" s="96">
        <f t="shared" si="252"/>
        <v>0</v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>
        <f t="shared" si="251"/>
        <v>0</v>
      </c>
      <c r="J3983" s="96">
        <f t="shared" si="252"/>
        <v>0</v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>
        <f t="shared" si="251"/>
        <v>0</v>
      </c>
      <c r="J3984" s="96">
        <f t="shared" si="252"/>
        <v>0</v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>
        <f t="shared" si="251"/>
        <v>0</v>
      </c>
      <c r="J3985" s="96">
        <f t="shared" si="252"/>
        <v>0</v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>
        <f t="shared" si="251"/>
        <v>0</v>
      </c>
      <c r="J3986" s="96">
        <f t="shared" si="252"/>
        <v>0</v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>
        <f t="shared" si="251"/>
        <v>0</v>
      </c>
      <c r="J3987" s="96">
        <f t="shared" si="252"/>
        <v>0</v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>
        <f t="shared" si="251"/>
        <v>0</v>
      </c>
      <c r="J3988" s="96">
        <f t="shared" si="252"/>
        <v>0</v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>
        <f t="shared" si="251"/>
        <v>0</v>
      </c>
      <c r="J3989" s="96">
        <f t="shared" si="252"/>
        <v>0</v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>
        <f t="shared" si="251"/>
        <v>0</v>
      </c>
      <c r="J3990" s="96">
        <f t="shared" si="252"/>
        <v>0</v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>
        <f t="shared" si="251"/>
        <v>0</v>
      </c>
      <c r="J3991" s="96">
        <f t="shared" si="252"/>
        <v>0</v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>
        <f t="shared" si="251"/>
        <v>0</v>
      </c>
      <c r="J3992" s="96">
        <f t="shared" si="252"/>
        <v>0</v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>
        <f t="shared" si="251"/>
        <v>0</v>
      </c>
      <c r="J3993" s="96">
        <f t="shared" si="252"/>
        <v>0</v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>
        <f t="shared" si="251"/>
        <v>0</v>
      </c>
      <c r="J3994" s="96">
        <f t="shared" si="252"/>
        <v>0</v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>
        <f t="shared" si="251"/>
        <v>0</v>
      </c>
      <c r="J3995" s="96">
        <f t="shared" si="252"/>
        <v>0</v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>
        <f t="shared" si="251"/>
        <v>0</v>
      </c>
      <c r="J3996" s="96">
        <f t="shared" si="252"/>
        <v>0</v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>
        <f t="shared" si="251"/>
        <v>0</v>
      </c>
      <c r="J3997" s="96">
        <f t="shared" si="252"/>
        <v>0</v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>
        <f t="shared" si="251"/>
        <v>0</v>
      </c>
      <c r="J3998" s="96">
        <f t="shared" si="252"/>
        <v>0</v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>
        <f t="shared" si="251"/>
        <v>0</v>
      </c>
      <c r="J3999" s="96">
        <f t="shared" si="252"/>
        <v>0</v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>
        <f t="shared" si="251"/>
        <v>0</v>
      </c>
      <c r="J4000" s="96">
        <f t="shared" si="252"/>
        <v>0</v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>
        <f t="shared" si="251"/>
        <v>0</v>
      </c>
      <c r="J4001" s="96">
        <f t="shared" si="252"/>
        <v>0</v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>
        <f t="shared" si="251"/>
        <v>0</v>
      </c>
      <c r="J4002" s="96">
        <f t="shared" si="252"/>
        <v>0</v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>
        <f t="shared" si="251"/>
        <v>0</v>
      </c>
      <c r="J4003" s="96">
        <f t="shared" si="252"/>
        <v>0</v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>
        <f t="shared" si="251"/>
        <v>0</v>
      </c>
      <c r="J4004" s="96">
        <f t="shared" si="252"/>
        <v>0</v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>
        <f t="shared" si="251"/>
        <v>0</v>
      </c>
      <c r="J4005" s="96">
        <f t="shared" si="252"/>
        <v>0</v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>
        <f t="shared" si="251"/>
        <v>0</v>
      </c>
      <c r="J4006" s="96">
        <f t="shared" si="252"/>
        <v>0</v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>
        <f t="shared" si="251"/>
        <v>0</v>
      </c>
      <c r="J4007" s="96">
        <f t="shared" si="252"/>
        <v>0</v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>
        <f t="shared" si="251"/>
        <v>0</v>
      </c>
      <c r="J4008" s="96">
        <f t="shared" si="252"/>
        <v>0</v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>
        <f t="shared" si="251"/>
        <v>0</v>
      </c>
      <c r="J4009" s="96">
        <f t="shared" si="252"/>
        <v>0</v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>
        <f t="shared" si="251"/>
        <v>0</v>
      </c>
      <c r="J4010" s="96">
        <f t="shared" si="252"/>
        <v>0</v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>
        <f t="shared" si="251"/>
        <v>0</v>
      </c>
      <c r="J4011" s="96">
        <f t="shared" si="252"/>
        <v>0</v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>
        <f t="shared" si="251"/>
        <v>0</v>
      </c>
      <c r="J4012" s="96">
        <f t="shared" si="252"/>
        <v>0</v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>
        <f t="shared" si="251"/>
        <v>0</v>
      </c>
      <c r="J4013" s="96">
        <f t="shared" si="252"/>
        <v>0</v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>
        <f t="shared" si="251"/>
        <v>0</v>
      </c>
      <c r="J4014" s="96">
        <f t="shared" si="252"/>
        <v>0</v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>
        <f t="shared" si="251"/>
        <v>0</v>
      </c>
      <c r="J4015" s="96">
        <f t="shared" si="252"/>
        <v>0</v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>
        <f t="shared" si="251"/>
        <v>0</v>
      </c>
      <c r="J4016" s="96">
        <f t="shared" si="252"/>
        <v>0</v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>
        <f t="shared" si="251"/>
        <v>0</v>
      </c>
      <c r="J4017" s="96">
        <f t="shared" si="252"/>
        <v>0</v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>
        <f t="shared" si="251"/>
        <v>0</v>
      </c>
      <c r="J4018" s="96">
        <f t="shared" si="252"/>
        <v>0</v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>
        <f t="shared" si="251"/>
        <v>0</v>
      </c>
      <c r="J4019" s="96">
        <f t="shared" si="252"/>
        <v>0</v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>
        <f t="shared" si="251"/>
        <v>0</v>
      </c>
      <c r="J4020" s="96">
        <f t="shared" si="252"/>
        <v>0</v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>
        <f t="shared" si="251"/>
        <v>0</v>
      </c>
      <c r="J4021" s="96">
        <f t="shared" si="252"/>
        <v>0</v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>
        <f t="shared" si="251"/>
        <v>0</v>
      </c>
      <c r="J4022" s="96">
        <f t="shared" si="252"/>
        <v>0</v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>
        <f t="shared" si="251"/>
        <v>0</v>
      </c>
      <c r="J4023" s="96">
        <f t="shared" si="252"/>
        <v>0</v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>
        <f t="shared" si="251"/>
        <v>0</v>
      </c>
      <c r="J4024" s="96">
        <f t="shared" si="252"/>
        <v>0</v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>
        <f t="shared" si="251"/>
        <v>0</v>
      </c>
      <c r="J4025" s="96">
        <f t="shared" si="252"/>
        <v>0</v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>
        <f t="shared" si="251"/>
        <v>0</v>
      </c>
      <c r="J4026" s="96">
        <f t="shared" si="252"/>
        <v>0</v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>
        <f t="shared" si="251"/>
        <v>0</v>
      </c>
      <c r="J4027" s="96">
        <f t="shared" si="252"/>
        <v>0</v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>
        <f t="shared" si="251"/>
        <v>0</v>
      </c>
      <c r="J4028" s="96">
        <f t="shared" si="252"/>
        <v>0</v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>
        <f t="shared" si="251"/>
        <v>0</v>
      </c>
      <c r="J4029" s="96">
        <f t="shared" si="252"/>
        <v>0</v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>
        <f t="shared" si="251"/>
        <v>0</v>
      </c>
      <c r="J4030" s="96">
        <f t="shared" si="252"/>
        <v>0</v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>
        <f t="shared" si="251"/>
        <v>0</v>
      </c>
      <c r="J4031" s="96">
        <f t="shared" si="252"/>
        <v>0</v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>
        <f t="shared" si="251"/>
        <v>0</v>
      </c>
      <c r="J4032" s="96">
        <f t="shared" si="252"/>
        <v>0</v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>
        <f t="shared" si="251"/>
        <v>0</v>
      </c>
      <c r="J4033" s="96">
        <f t="shared" si="252"/>
        <v>0</v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>
        <f t="shared" ref="I4034:I4097" si="255">IF(G4034="Nao",IF(OR(F4034="",L4034=""),"",F4034),0)</f>
        <v>0</v>
      </c>
      <c r="J4034" s="96">
        <f t="shared" ref="J4034:J4097" si="256">IF(G4034="Nao",IF(OR(F4034="",D4034="",L4034=""),"",IF(L4034="Sim",ROUND(F4034-D4034,2),0)),0)</f>
        <v>0</v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>
        <f t="shared" si="255"/>
        <v>0</v>
      </c>
      <c r="J4035" s="96">
        <f t="shared" si="256"/>
        <v>0</v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>
        <f t="shared" si="255"/>
        <v>0</v>
      </c>
      <c r="J4036" s="96">
        <f t="shared" si="256"/>
        <v>0</v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>
        <f t="shared" si="255"/>
        <v>0</v>
      </c>
      <c r="J4037" s="96">
        <f t="shared" si="256"/>
        <v>0</v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>
        <f t="shared" si="255"/>
        <v>0</v>
      </c>
      <c r="J4038" s="96">
        <f t="shared" si="256"/>
        <v>0</v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>
        <f t="shared" si="255"/>
        <v>0</v>
      </c>
      <c r="J4039" s="96">
        <f t="shared" si="256"/>
        <v>0</v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>
        <f t="shared" si="255"/>
        <v>0</v>
      </c>
      <c r="J4040" s="96">
        <f t="shared" si="256"/>
        <v>0</v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>
        <f t="shared" si="255"/>
        <v>0</v>
      </c>
      <c r="J4041" s="96">
        <f t="shared" si="256"/>
        <v>0</v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>
        <f t="shared" si="255"/>
        <v>0</v>
      </c>
      <c r="J4042" s="96">
        <f t="shared" si="256"/>
        <v>0</v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>
        <f t="shared" si="255"/>
        <v>0</v>
      </c>
      <c r="J4043" s="96">
        <f t="shared" si="256"/>
        <v>0</v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>
        <f t="shared" si="255"/>
        <v>0</v>
      </c>
      <c r="J4044" s="96">
        <f t="shared" si="256"/>
        <v>0</v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>
        <f t="shared" si="255"/>
        <v>0</v>
      </c>
      <c r="J4045" s="96">
        <f t="shared" si="256"/>
        <v>0</v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>
        <f t="shared" si="255"/>
        <v>0</v>
      </c>
      <c r="J4046" s="96">
        <f t="shared" si="256"/>
        <v>0</v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>
        <f t="shared" si="255"/>
        <v>0</v>
      </c>
      <c r="J4047" s="96">
        <f t="shared" si="256"/>
        <v>0</v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>
        <f t="shared" si="255"/>
        <v>0</v>
      </c>
      <c r="J4048" s="96">
        <f t="shared" si="256"/>
        <v>0</v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>
        <f t="shared" si="255"/>
        <v>0</v>
      </c>
      <c r="J4049" s="96">
        <f t="shared" si="256"/>
        <v>0</v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>
        <f t="shared" si="255"/>
        <v>0</v>
      </c>
      <c r="J4050" s="96">
        <f t="shared" si="256"/>
        <v>0</v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>
        <f t="shared" si="255"/>
        <v>0</v>
      </c>
      <c r="J4051" s="96">
        <f t="shared" si="256"/>
        <v>0</v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>
        <f t="shared" si="255"/>
        <v>0</v>
      </c>
      <c r="J4052" s="96">
        <f t="shared" si="256"/>
        <v>0</v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>
        <f t="shared" si="255"/>
        <v>0</v>
      </c>
      <c r="J4053" s="96">
        <f t="shared" si="256"/>
        <v>0</v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>
        <f t="shared" si="255"/>
        <v>0</v>
      </c>
      <c r="J4054" s="96">
        <f t="shared" si="256"/>
        <v>0</v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>
        <f t="shared" si="255"/>
        <v>0</v>
      </c>
      <c r="J4055" s="96">
        <f t="shared" si="256"/>
        <v>0</v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>
        <f t="shared" si="255"/>
        <v>0</v>
      </c>
      <c r="J4056" s="96">
        <f t="shared" si="256"/>
        <v>0</v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>
        <f t="shared" si="255"/>
        <v>0</v>
      </c>
      <c r="J4057" s="96">
        <f t="shared" si="256"/>
        <v>0</v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>
        <f t="shared" si="255"/>
        <v>0</v>
      </c>
      <c r="J4058" s="96">
        <f t="shared" si="256"/>
        <v>0</v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>
        <f t="shared" si="255"/>
        <v>0</v>
      </c>
      <c r="J4059" s="96">
        <f t="shared" si="256"/>
        <v>0</v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>
        <f t="shared" si="255"/>
        <v>0</v>
      </c>
      <c r="J4060" s="96">
        <f t="shared" si="256"/>
        <v>0</v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>
        <f t="shared" si="255"/>
        <v>0</v>
      </c>
      <c r="J4061" s="96">
        <f t="shared" si="256"/>
        <v>0</v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>
        <f t="shared" si="255"/>
        <v>0</v>
      </c>
      <c r="J4062" s="96">
        <f t="shared" si="256"/>
        <v>0</v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>
        <f t="shared" si="255"/>
        <v>0</v>
      </c>
      <c r="J4063" s="96">
        <f t="shared" si="256"/>
        <v>0</v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>
        <f t="shared" si="255"/>
        <v>0</v>
      </c>
      <c r="J4064" s="96">
        <f t="shared" si="256"/>
        <v>0</v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>
        <f t="shared" si="255"/>
        <v>0</v>
      </c>
      <c r="J4065" s="96">
        <f t="shared" si="256"/>
        <v>0</v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>
        <f t="shared" si="255"/>
        <v>0</v>
      </c>
      <c r="J4066" s="96">
        <f t="shared" si="256"/>
        <v>0</v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>
        <f t="shared" si="255"/>
        <v>0</v>
      </c>
      <c r="J4067" s="96">
        <f t="shared" si="256"/>
        <v>0</v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>
        <f t="shared" si="255"/>
        <v>0</v>
      </c>
      <c r="J4068" s="96">
        <f t="shared" si="256"/>
        <v>0</v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>
        <f t="shared" si="255"/>
        <v>0</v>
      </c>
      <c r="J4069" s="96">
        <f t="shared" si="256"/>
        <v>0</v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>
        <f t="shared" si="255"/>
        <v>0</v>
      </c>
      <c r="J4070" s="96">
        <f t="shared" si="256"/>
        <v>0</v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>
        <f t="shared" si="255"/>
        <v>0</v>
      </c>
      <c r="J4071" s="96">
        <f t="shared" si="256"/>
        <v>0</v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>
        <f t="shared" si="255"/>
        <v>0</v>
      </c>
      <c r="J4072" s="96">
        <f t="shared" si="256"/>
        <v>0</v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>
        <f t="shared" si="255"/>
        <v>0</v>
      </c>
      <c r="J4073" s="96">
        <f t="shared" si="256"/>
        <v>0</v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>
        <f t="shared" si="255"/>
        <v>0</v>
      </c>
      <c r="J4074" s="96">
        <f t="shared" si="256"/>
        <v>0</v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>
        <f t="shared" si="255"/>
        <v>0</v>
      </c>
      <c r="J4075" s="96">
        <f t="shared" si="256"/>
        <v>0</v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>
        <f t="shared" si="255"/>
        <v>0</v>
      </c>
      <c r="J4076" s="96">
        <f t="shared" si="256"/>
        <v>0</v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>
        <f t="shared" si="255"/>
        <v>0</v>
      </c>
      <c r="J4077" s="96">
        <f t="shared" si="256"/>
        <v>0</v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>
        <f t="shared" si="255"/>
        <v>0</v>
      </c>
      <c r="J4078" s="96">
        <f t="shared" si="256"/>
        <v>0</v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>
        <f t="shared" si="255"/>
        <v>0</v>
      </c>
      <c r="J4079" s="96">
        <f t="shared" si="256"/>
        <v>0</v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>
        <f t="shared" si="255"/>
        <v>0</v>
      </c>
      <c r="J4080" s="96">
        <f t="shared" si="256"/>
        <v>0</v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>
        <f t="shared" si="255"/>
        <v>0</v>
      </c>
      <c r="J4081" s="96">
        <f t="shared" si="256"/>
        <v>0</v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>
        <f t="shared" si="255"/>
        <v>0</v>
      </c>
      <c r="J4082" s="96">
        <f t="shared" si="256"/>
        <v>0</v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>
        <f t="shared" si="255"/>
        <v>0</v>
      </c>
      <c r="J4083" s="96">
        <f t="shared" si="256"/>
        <v>0</v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>
        <f t="shared" si="255"/>
        <v>0</v>
      </c>
      <c r="J4084" s="96">
        <f t="shared" si="256"/>
        <v>0</v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>
        <f t="shared" si="255"/>
        <v>0</v>
      </c>
      <c r="J4085" s="96">
        <f t="shared" si="256"/>
        <v>0</v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>
        <f t="shared" si="255"/>
        <v>0</v>
      </c>
      <c r="J4086" s="96">
        <f t="shared" si="256"/>
        <v>0</v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>
        <f t="shared" si="255"/>
        <v>0</v>
      </c>
      <c r="J4087" s="96">
        <f t="shared" si="256"/>
        <v>0</v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>
        <f t="shared" si="255"/>
        <v>0</v>
      </c>
      <c r="J4088" s="96">
        <f t="shared" si="256"/>
        <v>0</v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>
        <f t="shared" si="255"/>
        <v>0</v>
      </c>
      <c r="J4089" s="96">
        <f t="shared" si="256"/>
        <v>0</v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>
        <f t="shared" si="255"/>
        <v>0</v>
      </c>
      <c r="J4090" s="96">
        <f t="shared" si="256"/>
        <v>0</v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>
        <f t="shared" si="255"/>
        <v>0</v>
      </c>
      <c r="J4091" s="96">
        <f t="shared" si="256"/>
        <v>0</v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>
        <f t="shared" si="255"/>
        <v>0</v>
      </c>
      <c r="J4092" s="96">
        <f t="shared" si="256"/>
        <v>0</v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>
        <f t="shared" si="255"/>
        <v>0</v>
      </c>
      <c r="J4093" s="96">
        <f t="shared" si="256"/>
        <v>0</v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>
        <f t="shared" si="255"/>
        <v>0</v>
      </c>
      <c r="J4094" s="96">
        <f t="shared" si="256"/>
        <v>0</v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>
        <f t="shared" si="255"/>
        <v>0</v>
      </c>
      <c r="J4095" s="96">
        <f t="shared" si="256"/>
        <v>0</v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>
        <f t="shared" si="255"/>
        <v>0</v>
      </c>
      <c r="J4096" s="96">
        <f t="shared" si="256"/>
        <v>0</v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>
        <f t="shared" si="255"/>
        <v>0</v>
      </c>
      <c r="J4097" s="96">
        <f t="shared" si="256"/>
        <v>0</v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>
        <f t="shared" ref="I4098:I4161" si="259">IF(G4098="Nao",IF(OR(F4098="",L4098=""),"",F4098),0)</f>
        <v>0</v>
      </c>
      <c r="J4098" s="96">
        <f t="shared" ref="J4098:J4161" si="260">IF(G4098="Nao",IF(OR(F4098="",D4098="",L4098=""),"",IF(L4098="Sim",ROUND(F4098-D4098,2),0)),0)</f>
        <v>0</v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>
        <f t="shared" si="259"/>
        <v>0</v>
      </c>
      <c r="J4099" s="96">
        <f t="shared" si="260"/>
        <v>0</v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>
        <f t="shared" si="259"/>
        <v>0</v>
      </c>
      <c r="J4100" s="96">
        <f t="shared" si="260"/>
        <v>0</v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>
        <f t="shared" si="259"/>
        <v>0</v>
      </c>
      <c r="J4101" s="96">
        <f t="shared" si="260"/>
        <v>0</v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>
        <f t="shared" si="259"/>
        <v>0</v>
      </c>
      <c r="J4102" s="96">
        <f t="shared" si="260"/>
        <v>0</v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>
        <f t="shared" si="259"/>
        <v>0</v>
      </c>
      <c r="J4103" s="96">
        <f t="shared" si="260"/>
        <v>0</v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>
        <f t="shared" si="259"/>
        <v>0</v>
      </c>
      <c r="J4104" s="96">
        <f t="shared" si="260"/>
        <v>0</v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>
        <f t="shared" si="259"/>
        <v>0</v>
      </c>
      <c r="J4105" s="96">
        <f t="shared" si="260"/>
        <v>0</v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>
        <f t="shared" si="259"/>
        <v>0</v>
      </c>
      <c r="J4106" s="96">
        <f t="shared" si="260"/>
        <v>0</v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>
        <f t="shared" si="259"/>
        <v>0</v>
      </c>
      <c r="J4107" s="96">
        <f t="shared" si="260"/>
        <v>0</v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>
        <f t="shared" si="259"/>
        <v>0</v>
      </c>
      <c r="J4108" s="96">
        <f t="shared" si="260"/>
        <v>0</v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>
        <f t="shared" si="259"/>
        <v>0</v>
      </c>
      <c r="J4109" s="96">
        <f t="shared" si="260"/>
        <v>0</v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>
        <f t="shared" si="259"/>
        <v>0</v>
      </c>
      <c r="J4110" s="96">
        <f t="shared" si="260"/>
        <v>0</v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>
        <f t="shared" si="259"/>
        <v>0</v>
      </c>
      <c r="J4111" s="96">
        <f t="shared" si="260"/>
        <v>0</v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>
        <f t="shared" si="259"/>
        <v>0</v>
      </c>
      <c r="J4112" s="96">
        <f t="shared" si="260"/>
        <v>0</v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>
        <f t="shared" si="259"/>
        <v>0</v>
      </c>
      <c r="J4113" s="96">
        <f t="shared" si="260"/>
        <v>0</v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>
        <f t="shared" si="259"/>
        <v>0</v>
      </c>
      <c r="J4114" s="96">
        <f t="shared" si="260"/>
        <v>0</v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>
        <f t="shared" si="259"/>
        <v>0</v>
      </c>
      <c r="J4115" s="96">
        <f t="shared" si="260"/>
        <v>0</v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>
        <f t="shared" si="259"/>
        <v>0</v>
      </c>
      <c r="J4116" s="96">
        <f t="shared" si="260"/>
        <v>0</v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>
        <f t="shared" si="259"/>
        <v>0</v>
      </c>
      <c r="J4117" s="96">
        <f t="shared" si="260"/>
        <v>0</v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>
        <f t="shared" si="259"/>
        <v>0</v>
      </c>
      <c r="J4118" s="96">
        <f t="shared" si="260"/>
        <v>0</v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>
        <f t="shared" si="259"/>
        <v>0</v>
      </c>
      <c r="J4119" s="96">
        <f t="shared" si="260"/>
        <v>0</v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>
        <f t="shared" si="259"/>
        <v>0</v>
      </c>
      <c r="J4120" s="96">
        <f t="shared" si="260"/>
        <v>0</v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>
        <f t="shared" si="259"/>
        <v>0</v>
      </c>
      <c r="J4121" s="96">
        <f t="shared" si="260"/>
        <v>0</v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>
        <f t="shared" si="259"/>
        <v>0</v>
      </c>
      <c r="J4122" s="96">
        <f t="shared" si="260"/>
        <v>0</v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>
        <f t="shared" si="259"/>
        <v>0</v>
      </c>
      <c r="J4123" s="96">
        <f t="shared" si="260"/>
        <v>0</v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>
        <f t="shared" si="259"/>
        <v>0</v>
      </c>
      <c r="J4124" s="96">
        <f t="shared" si="260"/>
        <v>0</v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>
        <f t="shared" si="259"/>
        <v>0</v>
      </c>
      <c r="J4125" s="96">
        <f t="shared" si="260"/>
        <v>0</v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>
        <f t="shared" si="259"/>
        <v>0</v>
      </c>
      <c r="J4126" s="96">
        <f t="shared" si="260"/>
        <v>0</v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>
        <f t="shared" si="259"/>
        <v>0</v>
      </c>
      <c r="J4127" s="96">
        <f t="shared" si="260"/>
        <v>0</v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>
        <f t="shared" si="259"/>
        <v>0</v>
      </c>
      <c r="J4128" s="96">
        <f t="shared" si="260"/>
        <v>0</v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>
        <f t="shared" si="259"/>
        <v>0</v>
      </c>
      <c r="J4129" s="96">
        <f t="shared" si="260"/>
        <v>0</v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>
        <f t="shared" si="259"/>
        <v>0</v>
      </c>
      <c r="J4130" s="96">
        <f t="shared" si="260"/>
        <v>0</v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>
        <f t="shared" si="259"/>
        <v>0</v>
      </c>
      <c r="J4131" s="96">
        <f t="shared" si="260"/>
        <v>0</v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>
        <f t="shared" si="259"/>
        <v>0</v>
      </c>
      <c r="J4132" s="96">
        <f t="shared" si="260"/>
        <v>0</v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>
        <f t="shared" si="259"/>
        <v>0</v>
      </c>
      <c r="J4133" s="96">
        <f t="shared" si="260"/>
        <v>0</v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>
        <f t="shared" si="259"/>
        <v>0</v>
      </c>
      <c r="J4134" s="96">
        <f t="shared" si="260"/>
        <v>0</v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>
        <f t="shared" si="259"/>
        <v>0</v>
      </c>
      <c r="J4135" s="96">
        <f t="shared" si="260"/>
        <v>0</v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>
        <f t="shared" si="259"/>
        <v>0</v>
      </c>
      <c r="J4136" s="96">
        <f t="shared" si="260"/>
        <v>0</v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>
        <f t="shared" si="259"/>
        <v>0</v>
      </c>
      <c r="J4137" s="96">
        <f t="shared" si="260"/>
        <v>0</v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>
        <f t="shared" si="259"/>
        <v>0</v>
      </c>
      <c r="J4138" s="96">
        <f t="shared" si="260"/>
        <v>0</v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>
        <f t="shared" si="259"/>
        <v>0</v>
      </c>
      <c r="J4139" s="96">
        <f t="shared" si="260"/>
        <v>0</v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>
        <f t="shared" si="259"/>
        <v>0</v>
      </c>
      <c r="J4140" s="96">
        <f t="shared" si="260"/>
        <v>0</v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>
        <f t="shared" si="259"/>
        <v>0</v>
      </c>
      <c r="J4141" s="96">
        <f t="shared" si="260"/>
        <v>0</v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>
        <f t="shared" si="259"/>
        <v>0</v>
      </c>
      <c r="J4142" s="96">
        <f t="shared" si="260"/>
        <v>0</v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>
        <f t="shared" si="259"/>
        <v>0</v>
      </c>
      <c r="J4143" s="96">
        <f t="shared" si="260"/>
        <v>0</v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>
        <f t="shared" si="259"/>
        <v>0</v>
      </c>
      <c r="J4144" s="96">
        <f t="shared" si="260"/>
        <v>0</v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>
        <f t="shared" si="259"/>
        <v>0</v>
      </c>
      <c r="J4145" s="96">
        <f t="shared" si="260"/>
        <v>0</v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>
        <f t="shared" si="259"/>
        <v>0</v>
      </c>
      <c r="J4146" s="96">
        <f t="shared" si="260"/>
        <v>0</v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>
        <f t="shared" si="259"/>
        <v>0</v>
      </c>
      <c r="J4147" s="96">
        <f t="shared" si="260"/>
        <v>0</v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>
        <f t="shared" si="259"/>
        <v>0</v>
      </c>
      <c r="J4148" s="96">
        <f t="shared" si="260"/>
        <v>0</v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>
        <f t="shared" si="259"/>
        <v>0</v>
      </c>
      <c r="J4149" s="96">
        <f t="shared" si="260"/>
        <v>0</v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>
        <f t="shared" si="259"/>
        <v>0</v>
      </c>
      <c r="J4150" s="96">
        <f t="shared" si="260"/>
        <v>0</v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>
        <f t="shared" si="259"/>
        <v>0</v>
      </c>
      <c r="J4151" s="96">
        <f t="shared" si="260"/>
        <v>0</v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>
        <f t="shared" si="259"/>
        <v>0</v>
      </c>
      <c r="J4152" s="96">
        <f t="shared" si="260"/>
        <v>0</v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>
        <f t="shared" si="259"/>
        <v>0</v>
      </c>
      <c r="J4153" s="96">
        <f t="shared" si="260"/>
        <v>0</v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>
        <f t="shared" si="259"/>
        <v>0</v>
      </c>
      <c r="J4154" s="96">
        <f t="shared" si="260"/>
        <v>0</v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>
        <f t="shared" si="259"/>
        <v>0</v>
      </c>
      <c r="J4155" s="96">
        <f t="shared" si="260"/>
        <v>0</v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>
        <f t="shared" si="259"/>
        <v>0</v>
      </c>
      <c r="J4156" s="96">
        <f t="shared" si="260"/>
        <v>0</v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>
        <f t="shared" si="259"/>
        <v>0</v>
      </c>
      <c r="J4157" s="96">
        <f t="shared" si="260"/>
        <v>0</v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>
        <f t="shared" si="259"/>
        <v>0</v>
      </c>
      <c r="J4158" s="96">
        <f t="shared" si="260"/>
        <v>0</v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>
        <f t="shared" si="259"/>
        <v>0</v>
      </c>
      <c r="J4159" s="96">
        <f t="shared" si="260"/>
        <v>0</v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>
        <f t="shared" si="259"/>
        <v>0</v>
      </c>
      <c r="J4160" s="96">
        <f t="shared" si="260"/>
        <v>0</v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>
        <f t="shared" si="259"/>
        <v>0</v>
      </c>
      <c r="J4161" s="96">
        <f t="shared" si="260"/>
        <v>0</v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>
        <f t="shared" ref="I4162:I4225" si="263">IF(G4162="Nao",IF(OR(F4162="",L4162=""),"",F4162),0)</f>
        <v>0</v>
      </c>
      <c r="J4162" s="96">
        <f t="shared" ref="J4162:J4225" si="264">IF(G4162="Nao",IF(OR(F4162="",D4162="",L4162=""),"",IF(L4162="Sim",ROUND(F4162-D4162,2),0)),0)</f>
        <v>0</v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>
        <f t="shared" si="263"/>
        <v>0</v>
      </c>
      <c r="J4163" s="96">
        <f t="shared" si="264"/>
        <v>0</v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>
        <f t="shared" si="263"/>
        <v>0</v>
      </c>
      <c r="J4164" s="96">
        <f t="shared" si="264"/>
        <v>0</v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>
        <f t="shared" si="263"/>
        <v>0</v>
      </c>
      <c r="J4165" s="96">
        <f t="shared" si="264"/>
        <v>0</v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>
        <f t="shared" si="263"/>
        <v>0</v>
      </c>
      <c r="J4166" s="96">
        <f t="shared" si="264"/>
        <v>0</v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>
        <f t="shared" si="263"/>
        <v>0</v>
      </c>
      <c r="J4167" s="96">
        <f t="shared" si="264"/>
        <v>0</v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>
        <f t="shared" si="263"/>
        <v>0</v>
      </c>
      <c r="J4168" s="96">
        <f t="shared" si="264"/>
        <v>0</v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>
        <f t="shared" si="263"/>
        <v>0</v>
      </c>
      <c r="J4169" s="96">
        <f t="shared" si="264"/>
        <v>0</v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>
        <f t="shared" si="263"/>
        <v>0</v>
      </c>
      <c r="J4170" s="96">
        <f t="shared" si="264"/>
        <v>0</v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>
        <f t="shared" si="263"/>
        <v>0</v>
      </c>
      <c r="J4171" s="96">
        <f t="shared" si="264"/>
        <v>0</v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>
        <f t="shared" si="263"/>
        <v>0</v>
      </c>
      <c r="J4172" s="96">
        <f t="shared" si="264"/>
        <v>0</v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>
        <f t="shared" si="263"/>
        <v>0</v>
      </c>
      <c r="J4173" s="96">
        <f t="shared" si="264"/>
        <v>0</v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>
        <f t="shared" si="263"/>
        <v>0</v>
      </c>
      <c r="J4174" s="96">
        <f t="shared" si="264"/>
        <v>0</v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>
        <f t="shared" si="263"/>
        <v>0</v>
      </c>
      <c r="J4175" s="96">
        <f t="shared" si="264"/>
        <v>0</v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>
        <f t="shared" si="263"/>
        <v>0</v>
      </c>
      <c r="J4176" s="96">
        <f t="shared" si="264"/>
        <v>0</v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>
        <f t="shared" si="263"/>
        <v>0</v>
      </c>
      <c r="J4177" s="96">
        <f t="shared" si="264"/>
        <v>0</v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>
        <f t="shared" si="263"/>
        <v>0</v>
      </c>
      <c r="J4178" s="96">
        <f t="shared" si="264"/>
        <v>0</v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>
        <f t="shared" si="263"/>
        <v>0</v>
      </c>
      <c r="J4179" s="96">
        <f t="shared" si="264"/>
        <v>0</v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>
        <f t="shared" si="263"/>
        <v>0</v>
      </c>
      <c r="J4180" s="96">
        <f t="shared" si="264"/>
        <v>0</v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>
        <f t="shared" si="263"/>
        <v>0</v>
      </c>
      <c r="J4181" s="96">
        <f t="shared" si="264"/>
        <v>0</v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>
        <f t="shared" si="263"/>
        <v>0</v>
      </c>
      <c r="J4182" s="96">
        <f t="shared" si="264"/>
        <v>0</v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>
        <f t="shared" si="263"/>
        <v>0</v>
      </c>
      <c r="J4183" s="96">
        <f t="shared" si="264"/>
        <v>0</v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>
        <f t="shared" si="263"/>
        <v>0</v>
      </c>
      <c r="J4184" s="96">
        <f t="shared" si="264"/>
        <v>0</v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>
        <f t="shared" si="263"/>
        <v>0</v>
      </c>
      <c r="J4185" s="96">
        <f t="shared" si="264"/>
        <v>0</v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>
        <f t="shared" si="263"/>
        <v>0</v>
      </c>
      <c r="J4186" s="96">
        <f t="shared" si="264"/>
        <v>0</v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>
        <f t="shared" si="263"/>
        <v>0</v>
      </c>
      <c r="J4187" s="96">
        <f t="shared" si="264"/>
        <v>0</v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>
        <f t="shared" si="263"/>
        <v>0</v>
      </c>
      <c r="J4188" s="96">
        <f t="shared" si="264"/>
        <v>0</v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>
        <f t="shared" si="263"/>
        <v>0</v>
      </c>
      <c r="J4189" s="96">
        <f t="shared" si="264"/>
        <v>0</v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>
        <f t="shared" si="263"/>
        <v>0</v>
      </c>
      <c r="J4190" s="96">
        <f t="shared" si="264"/>
        <v>0</v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>
        <f t="shared" si="263"/>
        <v>0</v>
      </c>
      <c r="J4191" s="96">
        <f t="shared" si="264"/>
        <v>0</v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>
        <f t="shared" si="263"/>
        <v>0</v>
      </c>
      <c r="J4192" s="96">
        <f t="shared" si="264"/>
        <v>0</v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>
        <f t="shared" si="263"/>
        <v>0</v>
      </c>
      <c r="J4193" s="96">
        <f t="shared" si="264"/>
        <v>0</v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>
        <f t="shared" si="263"/>
        <v>0</v>
      </c>
      <c r="J4194" s="96">
        <f t="shared" si="264"/>
        <v>0</v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>
        <f t="shared" si="263"/>
        <v>0</v>
      </c>
      <c r="J4195" s="96">
        <f t="shared" si="264"/>
        <v>0</v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>
        <f t="shared" si="263"/>
        <v>0</v>
      </c>
      <c r="J4196" s="96">
        <f t="shared" si="264"/>
        <v>0</v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>
        <f t="shared" si="263"/>
        <v>0</v>
      </c>
      <c r="J4197" s="96">
        <f t="shared" si="264"/>
        <v>0</v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>
        <f t="shared" si="263"/>
        <v>0</v>
      </c>
      <c r="J4198" s="96">
        <f t="shared" si="264"/>
        <v>0</v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>
        <f t="shared" si="263"/>
        <v>0</v>
      </c>
      <c r="J4199" s="96">
        <f t="shared" si="264"/>
        <v>0</v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>
        <f t="shared" si="263"/>
        <v>0</v>
      </c>
      <c r="J4200" s="96">
        <f t="shared" si="264"/>
        <v>0</v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>
        <f t="shared" si="263"/>
        <v>0</v>
      </c>
      <c r="J4201" s="96">
        <f t="shared" si="264"/>
        <v>0</v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>
        <f t="shared" si="263"/>
        <v>0</v>
      </c>
      <c r="J4202" s="96">
        <f t="shared" si="264"/>
        <v>0</v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>
        <f t="shared" si="263"/>
        <v>0</v>
      </c>
      <c r="J4203" s="96">
        <f t="shared" si="264"/>
        <v>0</v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>
        <f t="shared" si="263"/>
        <v>0</v>
      </c>
      <c r="J4204" s="96">
        <f t="shared" si="264"/>
        <v>0</v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>
        <f t="shared" si="263"/>
        <v>0</v>
      </c>
      <c r="J4205" s="96">
        <f t="shared" si="264"/>
        <v>0</v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>
        <f t="shared" si="263"/>
        <v>0</v>
      </c>
      <c r="J4206" s="96">
        <f t="shared" si="264"/>
        <v>0</v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>
        <f t="shared" si="263"/>
        <v>0</v>
      </c>
      <c r="J4207" s="96">
        <f t="shared" si="264"/>
        <v>0</v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>
        <f t="shared" si="263"/>
        <v>0</v>
      </c>
      <c r="J4208" s="96">
        <f t="shared" si="264"/>
        <v>0</v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>
        <f t="shared" si="263"/>
        <v>0</v>
      </c>
      <c r="J4209" s="96">
        <f t="shared" si="264"/>
        <v>0</v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>
        <f t="shared" si="263"/>
        <v>0</v>
      </c>
      <c r="J4210" s="96">
        <f t="shared" si="264"/>
        <v>0</v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>
        <f t="shared" si="263"/>
        <v>0</v>
      </c>
      <c r="J4211" s="96">
        <f t="shared" si="264"/>
        <v>0</v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>
        <f t="shared" si="263"/>
        <v>0</v>
      </c>
      <c r="J4212" s="96">
        <f t="shared" si="264"/>
        <v>0</v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>
        <f t="shared" si="263"/>
        <v>0</v>
      </c>
      <c r="J4213" s="96">
        <f t="shared" si="264"/>
        <v>0</v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>
        <f t="shared" si="263"/>
        <v>0</v>
      </c>
      <c r="J4214" s="96">
        <f t="shared" si="264"/>
        <v>0</v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>
        <f t="shared" si="263"/>
        <v>0</v>
      </c>
      <c r="J4215" s="96">
        <f t="shared" si="264"/>
        <v>0</v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>
        <f t="shared" si="263"/>
        <v>0</v>
      </c>
      <c r="J4216" s="96">
        <f t="shared" si="264"/>
        <v>0</v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>
        <f t="shared" si="263"/>
        <v>0</v>
      </c>
      <c r="J4217" s="96">
        <f t="shared" si="264"/>
        <v>0</v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>
        <f t="shared" si="263"/>
        <v>0</v>
      </c>
      <c r="J4218" s="96">
        <f t="shared" si="264"/>
        <v>0</v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>
        <f t="shared" si="263"/>
        <v>0</v>
      </c>
      <c r="J4219" s="96">
        <f t="shared" si="264"/>
        <v>0</v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>
        <f t="shared" si="263"/>
        <v>0</v>
      </c>
      <c r="J4220" s="96">
        <f t="shared" si="264"/>
        <v>0</v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>
        <f t="shared" si="263"/>
        <v>0</v>
      </c>
      <c r="J4221" s="96">
        <f t="shared" si="264"/>
        <v>0</v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>
        <f t="shared" si="263"/>
        <v>0</v>
      </c>
      <c r="J4222" s="96">
        <f t="shared" si="264"/>
        <v>0</v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>
        <f t="shared" si="263"/>
        <v>0</v>
      </c>
      <c r="J4223" s="96">
        <f t="shared" si="264"/>
        <v>0</v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>
        <f t="shared" si="263"/>
        <v>0</v>
      </c>
      <c r="J4224" s="96">
        <f t="shared" si="264"/>
        <v>0</v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>
        <f t="shared" si="263"/>
        <v>0</v>
      </c>
      <c r="J4225" s="96">
        <f t="shared" si="264"/>
        <v>0</v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>
        <f t="shared" ref="I4226:I4289" si="267">IF(G4226="Nao",IF(OR(F4226="",L4226=""),"",F4226),0)</f>
        <v>0</v>
      </c>
      <c r="J4226" s="96">
        <f t="shared" ref="J4226:J4289" si="268">IF(G4226="Nao",IF(OR(F4226="",D4226="",L4226=""),"",IF(L4226="Sim",ROUND(F4226-D4226,2),0)),0)</f>
        <v>0</v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>
        <f t="shared" si="267"/>
        <v>0</v>
      </c>
      <c r="J4227" s="96">
        <f t="shared" si="268"/>
        <v>0</v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>
        <f t="shared" si="267"/>
        <v>0</v>
      </c>
      <c r="J4228" s="96">
        <f t="shared" si="268"/>
        <v>0</v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>
        <f t="shared" si="267"/>
        <v>0</v>
      </c>
      <c r="J4229" s="96">
        <f t="shared" si="268"/>
        <v>0</v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>
        <f t="shared" si="267"/>
        <v>0</v>
      </c>
      <c r="J4230" s="96">
        <f t="shared" si="268"/>
        <v>0</v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>
        <f t="shared" si="267"/>
        <v>0</v>
      </c>
      <c r="J4231" s="96">
        <f t="shared" si="268"/>
        <v>0</v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>
        <f t="shared" si="267"/>
        <v>0</v>
      </c>
      <c r="J4232" s="96">
        <f t="shared" si="268"/>
        <v>0</v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>
        <f t="shared" si="267"/>
        <v>0</v>
      </c>
      <c r="J4233" s="96">
        <f t="shared" si="268"/>
        <v>0</v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>
        <f t="shared" si="267"/>
        <v>0</v>
      </c>
      <c r="J4234" s="96">
        <f t="shared" si="268"/>
        <v>0</v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>
        <f t="shared" si="267"/>
        <v>0</v>
      </c>
      <c r="J4235" s="96">
        <f t="shared" si="268"/>
        <v>0</v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>
        <f t="shared" si="267"/>
        <v>0</v>
      </c>
      <c r="J4236" s="96">
        <f t="shared" si="268"/>
        <v>0</v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>
        <f t="shared" si="267"/>
        <v>0</v>
      </c>
      <c r="J4237" s="96">
        <f t="shared" si="268"/>
        <v>0</v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>
        <f t="shared" si="267"/>
        <v>0</v>
      </c>
      <c r="J4238" s="96">
        <f t="shared" si="268"/>
        <v>0</v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>
        <f t="shared" si="267"/>
        <v>0</v>
      </c>
      <c r="J4239" s="96">
        <f t="shared" si="268"/>
        <v>0</v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>
        <f t="shared" si="267"/>
        <v>0</v>
      </c>
      <c r="J4240" s="96">
        <f t="shared" si="268"/>
        <v>0</v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>
        <f t="shared" si="267"/>
        <v>0</v>
      </c>
      <c r="J4241" s="96">
        <f t="shared" si="268"/>
        <v>0</v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>
        <f t="shared" si="267"/>
        <v>0</v>
      </c>
      <c r="J4242" s="96">
        <f t="shared" si="268"/>
        <v>0</v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>
        <f t="shared" si="267"/>
        <v>0</v>
      </c>
      <c r="J4243" s="96">
        <f t="shared" si="268"/>
        <v>0</v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>
        <f t="shared" si="267"/>
        <v>0</v>
      </c>
      <c r="J4244" s="96">
        <f t="shared" si="268"/>
        <v>0</v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>
        <f t="shared" si="267"/>
        <v>0</v>
      </c>
      <c r="J4245" s="96">
        <f t="shared" si="268"/>
        <v>0</v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>
        <f t="shared" si="267"/>
        <v>0</v>
      </c>
      <c r="J4246" s="96">
        <f t="shared" si="268"/>
        <v>0</v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>
        <f t="shared" si="267"/>
        <v>0</v>
      </c>
      <c r="J4247" s="96">
        <f t="shared" si="268"/>
        <v>0</v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>
        <f t="shared" si="267"/>
        <v>0</v>
      </c>
      <c r="J4248" s="96">
        <f t="shared" si="268"/>
        <v>0</v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>
        <f t="shared" si="267"/>
        <v>0</v>
      </c>
      <c r="J4249" s="96">
        <f t="shared" si="268"/>
        <v>0</v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>
        <f t="shared" si="267"/>
        <v>0</v>
      </c>
      <c r="J4250" s="96">
        <f t="shared" si="268"/>
        <v>0</v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>
        <f t="shared" si="267"/>
        <v>0</v>
      </c>
      <c r="J4251" s="96">
        <f t="shared" si="268"/>
        <v>0</v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>
        <f t="shared" si="267"/>
        <v>0</v>
      </c>
      <c r="J4252" s="96">
        <f t="shared" si="268"/>
        <v>0</v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>
        <f t="shared" si="267"/>
        <v>0</v>
      </c>
      <c r="J4253" s="96">
        <f t="shared" si="268"/>
        <v>0</v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>
        <f t="shared" si="267"/>
        <v>0</v>
      </c>
      <c r="J4254" s="96">
        <f t="shared" si="268"/>
        <v>0</v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>
        <f t="shared" si="267"/>
        <v>0</v>
      </c>
      <c r="J4255" s="96">
        <f t="shared" si="268"/>
        <v>0</v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>
        <f t="shared" si="267"/>
        <v>0</v>
      </c>
      <c r="J4256" s="96">
        <f t="shared" si="268"/>
        <v>0</v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>
        <f t="shared" si="267"/>
        <v>0</v>
      </c>
      <c r="J4257" s="96">
        <f t="shared" si="268"/>
        <v>0</v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>
        <f t="shared" si="267"/>
        <v>0</v>
      </c>
      <c r="J4258" s="96">
        <f t="shared" si="268"/>
        <v>0</v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>
        <f t="shared" si="267"/>
        <v>0</v>
      </c>
      <c r="J4259" s="96">
        <f t="shared" si="268"/>
        <v>0</v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>
        <f t="shared" si="267"/>
        <v>0</v>
      </c>
      <c r="J4260" s="96">
        <f t="shared" si="268"/>
        <v>0</v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>
        <f t="shared" si="267"/>
        <v>0</v>
      </c>
      <c r="J4261" s="96">
        <f t="shared" si="268"/>
        <v>0</v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>
        <f t="shared" si="267"/>
        <v>0</v>
      </c>
      <c r="J4262" s="96">
        <f t="shared" si="268"/>
        <v>0</v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>
        <f t="shared" si="267"/>
        <v>0</v>
      </c>
      <c r="J4263" s="96">
        <f t="shared" si="268"/>
        <v>0</v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>
        <f t="shared" si="267"/>
        <v>0</v>
      </c>
      <c r="J4264" s="96">
        <f t="shared" si="268"/>
        <v>0</v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>
        <f t="shared" si="267"/>
        <v>0</v>
      </c>
      <c r="J4265" s="96">
        <f t="shared" si="268"/>
        <v>0</v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>
        <f t="shared" si="267"/>
        <v>0</v>
      </c>
      <c r="J4266" s="96">
        <f t="shared" si="268"/>
        <v>0</v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>
        <f t="shared" si="267"/>
        <v>0</v>
      </c>
      <c r="J4267" s="96">
        <f t="shared" si="268"/>
        <v>0</v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>
        <f t="shared" si="267"/>
        <v>0</v>
      </c>
      <c r="J4268" s="96">
        <f t="shared" si="268"/>
        <v>0</v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>
        <f t="shared" si="267"/>
        <v>0</v>
      </c>
      <c r="J4269" s="96">
        <f t="shared" si="268"/>
        <v>0</v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>
        <f t="shared" si="267"/>
        <v>0</v>
      </c>
      <c r="J4270" s="96">
        <f t="shared" si="268"/>
        <v>0</v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>
        <f t="shared" si="267"/>
        <v>0</v>
      </c>
      <c r="J4271" s="96">
        <f t="shared" si="268"/>
        <v>0</v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>
        <f t="shared" si="267"/>
        <v>0</v>
      </c>
      <c r="J4272" s="96">
        <f t="shared" si="268"/>
        <v>0</v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>
        <f t="shared" si="267"/>
        <v>0</v>
      </c>
      <c r="J4273" s="96">
        <f t="shared" si="268"/>
        <v>0</v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>
        <f t="shared" si="267"/>
        <v>0</v>
      </c>
      <c r="J4274" s="96">
        <f t="shared" si="268"/>
        <v>0</v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>
        <f t="shared" si="267"/>
        <v>0</v>
      </c>
      <c r="J4275" s="96">
        <f t="shared" si="268"/>
        <v>0</v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>
        <f t="shared" si="267"/>
        <v>0</v>
      </c>
      <c r="J4276" s="96">
        <f t="shared" si="268"/>
        <v>0</v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>
        <f t="shared" si="267"/>
        <v>0</v>
      </c>
      <c r="J4277" s="96">
        <f t="shared" si="268"/>
        <v>0</v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>
        <f t="shared" si="267"/>
        <v>0</v>
      </c>
      <c r="J4278" s="96">
        <f t="shared" si="268"/>
        <v>0</v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>
        <f t="shared" si="267"/>
        <v>0</v>
      </c>
      <c r="J4279" s="96">
        <f t="shared" si="268"/>
        <v>0</v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>
        <f t="shared" si="267"/>
        <v>0</v>
      </c>
      <c r="J4280" s="96">
        <f t="shared" si="268"/>
        <v>0</v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>
        <f t="shared" si="267"/>
        <v>0</v>
      </c>
      <c r="J4281" s="96">
        <f t="shared" si="268"/>
        <v>0</v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>
        <f t="shared" si="267"/>
        <v>0</v>
      </c>
      <c r="J4282" s="96">
        <f t="shared" si="268"/>
        <v>0</v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>
        <f t="shared" si="267"/>
        <v>0</v>
      </c>
      <c r="J4283" s="96">
        <f t="shared" si="268"/>
        <v>0</v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>
        <f t="shared" si="267"/>
        <v>0</v>
      </c>
      <c r="J4284" s="96">
        <f t="shared" si="268"/>
        <v>0</v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>
        <f t="shared" si="267"/>
        <v>0</v>
      </c>
      <c r="J4285" s="96">
        <f t="shared" si="268"/>
        <v>0</v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>
        <f t="shared" si="267"/>
        <v>0</v>
      </c>
      <c r="J4286" s="96">
        <f t="shared" si="268"/>
        <v>0</v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>
        <f t="shared" si="267"/>
        <v>0</v>
      </c>
      <c r="J4287" s="96">
        <f t="shared" si="268"/>
        <v>0</v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>
        <f t="shared" si="267"/>
        <v>0</v>
      </c>
      <c r="J4288" s="96">
        <f t="shared" si="268"/>
        <v>0</v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>
        <f t="shared" si="267"/>
        <v>0</v>
      </c>
      <c r="J4289" s="96">
        <f t="shared" si="268"/>
        <v>0</v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>
        <f t="shared" ref="I4290:I4353" si="271">IF(G4290="Nao",IF(OR(F4290="",L4290=""),"",F4290),0)</f>
        <v>0</v>
      </c>
      <c r="J4290" s="96">
        <f t="shared" ref="J4290:J4353" si="272">IF(G4290="Nao",IF(OR(F4290="",D4290="",L4290=""),"",IF(L4290="Sim",ROUND(F4290-D4290,2),0)),0)</f>
        <v>0</v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>
        <f t="shared" si="271"/>
        <v>0</v>
      </c>
      <c r="J4291" s="96">
        <f t="shared" si="272"/>
        <v>0</v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>
        <f t="shared" si="271"/>
        <v>0</v>
      </c>
      <c r="J4292" s="96">
        <f t="shared" si="272"/>
        <v>0</v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>
        <f t="shared" si="271"/>
        <v>0</v>
      </c>
      <c r="J4293" s="96">
        <f t="shared" si="272"/>
        <v>0</v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>
        <f t="shared" si="271"/>
        <v>0</v>
      </c>
      <c r="J4294" s="96">
        <f t="shared" si="272"/>
        <v>0</v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>
        <f t="shared" si="271"/>
        <v>0</v>
      </c>
      <c r="J4295" s="96">
        <f t="shared" si="272"/>
        <v>0</v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>
        <f t="shared" si="271"/>
        <v>0</v>
      </c>
      <c r="J4296" s="96">
        <f t="shared" si="272"/>
        <v>0</v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>
        <f t="shared" si="271"/>
        <v>0</v>
      </c>
      <c r="J4297" s="96">
        <f t="shared" si="272"/>
        <v>0</v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>
        <f t="shared" si="271"/>
        <v>0</v>
      </c>
      <c r="J4298" s="96">
        <f t="shared" si="272"/>
        <v>0</v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>
        <f t="shared" si="271"/>
        <v>0</v>
      </c>
      <c r="J4299" s="96">
        <f t="shared" si="272"/>
        <v>0</v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>
        <f t="shared" si="271"/>
        <v>0</v>
      </c>
      <c r="J4300" s="96">
        <f t="shared" si="272"/>
        <v>0</v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>
        <f t="shared" si="271"/>
        <v>0</v>
      </c>
      <c r="J4301" s="96">
        <f t="shared" si="272"/>
        <v>0</v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>
        <f t="shared" si="271"/>
        <v>0</v>
      </c>
      <c r="J4302" s="96">
        <f t="shared" si="272"/>
        <v>0</v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>
        <f t="shared" si="271"/>
        <v>0</v>
      </c>
      <c r="J4303" s="96">
        <f t="shared" si="272"/>
        <v>0</v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>
        <f t="shared" si="271"/>
        <v>0</v>
      </c>
      <c r="J4304" s="96">
        <f t="shared" si="272"/>
        <v>0</v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>
        <f t="shared" si="271"/>
        <v>0</v>
      </c>
      <c r="J4305" s="96">
        <f t="shared" si="272"/>
        <v>0</v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>
        <f t="shared" si="271"/>
        <v>0</v>
      </c>
      <c r="J4306" s="96">
        <f t="shared" si="272"/>
        <v>0</v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>
        <f t="shared" si="271"/>
        <v>0</v>
      </c>
      <c r="J4307" s="96">
        <f t="shared" si="272"/>
        <v>0</v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>
        <f t="shared" si="271"/>
        <v>0</v>
      </c>
      <c r="J4308" s="96">
        <f t="shared" si="272"/>
        <v>0</v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>
        <f t="shared" si="271"/>
        <v>0</v>
      </c>
      <c r="J4309" s="96">
        <f t="shared" si="272"/>
        <v>0</v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>
        <f t="shared" si="271"/>
        <v>0</v>
      </c>
      <c r="J4310" s="96">
        <f t="shared" si="272"/>
        <v>0</v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>
        <f t="shared" si="271"/>
        <v>0</v>
      </c>
      <c r="J4311" s="96">
        <f t="shared" si="272"/>
        <v>0</v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>
        <f t="shared" si="271"/>
        <v>0</v>
      </c>
      <c r="J4312" s="96">
        <f t="shared" si="272"/>
        <v>0</v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>
        <f t="shared" si="271"/>
        <v>0</v>
      </c>
      <c r="J4313" s="96">
        <f t="shared" si="272"/>
        <v>0</v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>
        <f t="shared" si="271"/>
        <v>0</v>
      </c>
      <c r="J4314" s="96">
        <f t="shared" si="272"/>
        <v>0</v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>
        <f t="shared" si="271"/>
        <v>0</v>
      </c>
      <c r="J4315" s="96">
        <f t="shared" si="272"/>
        <v>0</v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>
        <f t="shared" si="271"/>
        <v>0</v>
      </c>
      <c r="J4316" s="96">
        <f t="shared" si="272"/>
        <v>0</v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>
        <f t="shared" si="271"/>
        <v>0</v>
      </c>
      <c r="J4317" s="96">
        <f t="shared" si="272"/>
        <v>0</v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>
        <f t="shared" si="271"/>
        <v>0</v>
      </c>
      <c r="J4318" s="96">
        <f t="shared" si="272"/>
        <v>0</v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>
        <f t="shared" si="271"/>
        <v>0</v>
      </c>
      <c r="J4319" s="96">
        <f t="shared" si="272"/>
        <v>0</v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>
        <f t="shared" si="271"/>
        <v>0</v>
      </c>
      <c r="J4320" s="96">
        <f t="shared" si="272"/>
        <v>0</v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>
        <f t="shared" si="271"/>
        <v>0</v>
      </c>
      <c r="J4321" s="96">
        <f t="shared" si="272"/>
        <v>0</v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>
        <f t="shared" si="271"/>
        <v>0</v>
      </c>
      <c r="J4322" s="96">
        <f t="shared" si="272"/>
        <v>0</v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>
        <f t="shared" si="271"/>
        <v>0</v>
      </c>
      <c r="J4323" s="96">
        <f t="shared" si="272"/>
        <v>0</v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>
        <f t="shared" si="271"/>
        <v>0</v>
      </c>
      <c r="J4324" s="96">
        <f t="shared" si="272"/>
        <v>0</v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>
        <f t="shared" si="271"/>
        <v>0</v>
      </c>
      <c r="J4325" s="96">
        <f t="shared" si="272"/>
        <v>0</v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>
        <f t="shared" si="271"/>
        <v>0</v>
      </c>
      <c r="J4326" s="96">
        <f t="shared" si="272"/>
        <v>0</v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>
        <f t="shared" si="271"/>
        <v>0</v>
      </c>
      <c r="J4327" s="96">
        <f t="shared" si="272"/>
        <v>0</v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>
        <f t="shared" si="271"/>
        <v>0</v>
      </c>
      <c r="J4328" s="96">
        <f t="shared" si="272"/>
        <v>0</v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>
        <f t="shared" si="271"/>
        <v>0</v>
      </c>
      <c r="J4329" s="96">
        <f t="shared" si="272"/>
        <v>0</v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>
        <f t="shared" si="271"/>
        <v>0</v>
      </c>
      <c r="J4330" s="96">
        <f t="shared" si="272"/>
        <v>0</v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>
        <f t="shared" si="271"/>
        <v>0</v>
      </c>
      <c r="J4331" s="96">
        <f t="shared" si="272"/>
        <v>0</v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>
        <f t="shared" si="271"/>
        <v>0</v>
      </c>
      <c r="J4332" s="96">
        <f t="shared" si="272"/>
        <v>0</v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>
        <f t="shared" si="271"/>
        <v>0</v>
      </c>
      <c r="J4333" s="96">
        <f t="shared" si="272"/>
        <v>0</v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>
        <f t="shared" si="271"/>
        <v>0</v>
      </c>
      <c r="J4334" s="96">
        <f t="shared" si="272"/>
        <v>0</v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>
        <f t="shared" si="271"/>
        <v>0</v>
      </c>
      <c r="J4335" s="96">
        <f t="shared" si="272"/>
        <v>0</v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>
        <f t="shared" si="271"/>
        <v>0</v>
      </c>
      <c r="J4336" s="96">
        <f t="shared" si="272"/>
        <v>0</v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>
        <f t="shared" si="271"/>
        <v>0</v>
      </c>
      <c r="J4337" s="96">
        <f t="shared" si="272"/>
        <v>0</v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>
        <f t="shared" si="271"/>
        <v>0</v>
      </c>
      <c r="J4338" s="96">
        <f t="shared" si="272"/>
        <v>0</v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>
        <f t="shared" si="271"/>
        <v>0</v>
      </c>
      <c r="J4339" s="96">
        <f t="shared" si="272"/>
        <v>0</v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>
        <f t="shared" si="271"/>
        <v>0</v>
      </c>
      <c r="J4340" s="96">
        <f t="shared" si="272"/>
        <v>0</v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>
        <f t="shared" si="271"/>
        <v>0</v>
      </c>
      <c r="J4341" s="96">
        <f t="shared" si="272"/>
        <v>0</v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>
        <f t="shared" si="271"/>
        <v>0</v>
      </c>
      <c r="J4342" s="96">
        <f t="shared" si="272"/>
        <v>0</v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>
        <f t="shared" si="271"/>
        <v>0</v>
      </c>
      <c r="J4343" s="96">
        <f t="shared" si="272"/>
        <v>0</v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>
        <f t="shared" si="271"/>
        <v>0</v>
      </c>
      <c r="J4344" s="96">
        <f t="shared" si="272"/>
        <v>0</v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>
        <f t="shared" si="271"/>
        <v>0</v>
      </c>
      <c r="J4345" s="96">
        <f t="shared" si="272"/>
        <v>0</v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>
        <f t="shared" si="271"/>
        <v>0</v>
      </c>
      <c r="J4346" s="96">
        <f t="shared" si="272"/>
        <v>0</v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>
        <f t="shared" si="271"/>
        <v>0</v>
      </c>
      <c r="J4347" s="96">
        <f t="shared" si="272"/>
        <v>0</v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>
        <f t="shared" si="271"/>
        <v>0</v>
      </c>
      <c r="J4348" s="96">
        <f t="shared" si="272"/>
        <v>0</v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>
        <f t="shared" si="271"/>
        <v>0</v>
      </c>
      <c r="J4349" s="96">
        <f t="shared" si="272"/>
        <v>0</v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>
        <f t="shared" si="271"/>
        <v>0</v>
      </c>
      <c r="J4350" s="96">
        <f t="shared" si="272"/>
        <v>0</v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>
        <f t="shared" si="271"/>
        <v>0</v>
      </c>
      <c r="J4351" s="96">
        <f t="shared" si="272"/>
        <v>0</v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>
        <f t="shared" si="271"/>
        <v>0</v>
      </c>
      <c r="J4352" s="96">
        <f t="shared" si="272"/>
        <v>0</v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>
        <f t="shared" si="271"/>
        <v>0</v>
      </c>
      <c r="J4353" s="96">
        <f t="shared" si="272"/>
        <v>0</v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>
        <f t="shared" ref="I4354:I4417" si="275">IF(G4354="Nao",IF(OR(F4354="",L4354=""),"",F4354),0)</f>
        <v>0</v>
      </c>
      <c r="J4354" s="96">
        <f t="shared" ref="J4354:J4417" si="276">IF(G4354="Nao",IF(OR(F4354="",D4354="",L4354=""),"",IF(L4354="Sim",ROUND(F4354-D4354,2),0)),0)</f>
        <v>0</v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>
        <f t="shared" si="275"/>
        <v>0</v>
      </c>
      <c r="J4355" s="96">
        <f t="shared" si="276"/>
        <v>0</v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>
        <f t="shared" si="275"/>
        <v>0</v>
      </c>
      <c r="J4356" s="96">
        <f t="shared" si="276"/>
        <v>0</v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>
        <f t="shared" si="275"/>
        <v>0</v>
      </c>
      <c r="J4357" s="96">
        <f t="shared" si="276"/>
        <v>0</v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>
        <f t="shared" si="275"/>
        <v>0</v>
      </c>
      <c r="J4358" s="96">
        <f t="shared" si="276"/>
        <v>0</v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>
        <f t="shared" si="275"/>
        <v>0</v>
      </c>
      <c r="J4359" s="96">
        <f t="shared" si="276"/>
        <v>0</v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>
        <f t="shared" si="275"/>
        <v>0</v>
      </c>
      <c r="J4360" s="96">
        <f t="shared" si="276"/>
        <v>0</v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>
        <f t="shared" si="275"/>
        <v>0</v>
      </c>
      <c r="J4361" s="96">
        <f t="shared" si="276"/>
        <v>0</v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>
        <f t="shared" si="275"/>
        <v>0</v>
      </c>
      <c r="J4362" s="96">
        <f t="shared" si="276"/>
        <v>0</v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>
        <f t="shared" si="275"/>
        <v>0</v>
      </c>
      <c r="J4363" s="96">
        <f t="shared" si="276"/>
        <v>0</v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>
        <f t="shared" si="275"/>
        <v>0</v>
      </c>
      <c r="J4364" s="96">
        <f t="shared" si="276"/>
        <v>0</v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>
        <f t="shared" si="275"/>
        <v>0</v>
      </c>
      <c r="J4365" s="96">
        <f t="shared" si="276"/>
        <v>0</v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>
        <f t="shared" si="275"/>
        <v>0</v>
      </c>
      <c r="J4366" s="96">
        <f t="shared" si="276"/>
        <v>0</v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>
        <f t="shared" si="275"/>
        <v>0</v>
      </c>
      <c r="J4367" s="96">
        <f t="shared" si="276"/>
        <v>0</v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>
        <f t="shared" si="275"/>
        <v>0</v>
      </c>
      <c r="J4368" s="96">
        <f t="shared" si="276"/>
        <v>0</v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>
        <f t="shared" si="275"/>
        <v>0</v>
      </c>
      <c r="J4369" s="96">
        <f t="shared" si="276"/>
        <v>0</v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>
        <f t="shared" si="275"/>
        <v>0</v>
      </c>
      <c r="J4370" s="96">
        <f t="shared" si="276"/>
        <v>0</v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>
        <f t="shared" si="275"/>
        <v>0</v>
      </c>
      <c r="J4371" s="96">
        <f t="shared" si="276"/>
        <v>0</v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>
        <f t="shared" si="275"/>
        <v>0</v>
      </c>
      <c r="J4372" s="96">
        <f t="shared" si="276"/>
        <v>0</v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>
        <f t="shared" si="275"/>
        <v>0</v>
      </c>
      <c r="J4373" s="96">
        <f t="shared" si="276"/>
        <v>0</v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>
        <f t="shared" si="275"/>
        <v>0</v>
      </c>
      <c r="J4374" s="96">
        <f t="shared" si="276"/>
        <v>0</v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>
        <f t="shared" si="275"/>
        <v>0</v>
      </c>
      <c r="J4375" s="96">
        <f t="shared" si="276"/>
        <v>0</v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>
        <f t="shared" si="275"/>
        <v>0</v>
      </c>
      <c r="J4376" s="96">
        <f t="shared" si="276"/>
        <v>0</v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>
        <f t="shared" si="275"/>
        <v>0</v>
      </c>
      <c r="J4377" s="96">
        <f t="shared" si="276"/>
        <v>0</v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>
        <f t="shared" si="275"/>
        <v>0</v>
      </c>
      <c r="J4378" s="96">
        <f t="shared" si="276"/>
        <v>0</v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>
        <f t="shared" si="275"/>
        <v>0</v>
      </c>
      <c r="J4379" s="96">
        <f t="shared" si="276"/>
        <v>0</v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>
        <f t="shared" si="275"/>
        <v>0</v>
      </c>
      <c r="J4380" s="96">
        <f t="shared" si="276"/>
        <v>0</v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>
        <f t="shared" si="275"/>
        <v>0</v>
      </c>
      <c r="J4381" s="96">
        <f t="shared" si="276"/>
        <v>0</v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>
        <f t="shared" si="275"/>
        <v>0</v>
      </c>
      <c r="J4382" s="96">
        <f t="shared" si="276"/>
        <v>0</v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>
        <f t="shared" si="275"/>
        <v>0</v>
      </c>
      <c r="J4383" s="96">
        <f t="shared" si="276"/>
        <v>0</v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>
        <f t="shared" si="275"/>
        <v>0</v>
      </c>
      <c r="J4384" s="96">
        <f t="shared" si="276"/>
        <v>0</v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>
        <f t="shared" si="275"/>
        <v>0</v>
      </c>
      <c r="J4385" s="96">
        <f t="shared" si="276"/>
        <v>0</v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>
        <f t="shared" si="275"/>
        <v>0</v>
      </c>
      <c r="J4386" s="96">
        <f t="shared" si="276"/>
        <v>0</v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>
        <f t="shared" si="275"/>
        <v>0</v>
      </c>
      <c r="J4387" s="96">
        <f t="shared" si="276"/>
        <v>0</v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>
        <f t="shared" si="275"/>
        <v>0</v>
      </c>
      <c r="J4388" s="96">
        <f t="shared" si="276"/>
        <v>0</v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>
        <f t="shared" si="275"/>
        <v>0</v>
      </c>
      <c r="J4389" s="96">
        <f t="shared" si="276"/>
        <v>0</v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>
        <f t="shared" si="275"/>
        <v>0</v>
      </c>
      <c r="J4390" s="96">
        <f t="shared" si="276"/>
        <v>0</v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>
        <f t="shared" si="275"/>
        <v>0</v>
      </c>
      <c r="J4391" s="96">
        <f t="shared" si="276"/>
        <v>0</v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>
        <f t="shared" si="275"/>
        <v>0</v>
      </c>
      <c r="J4392" s="96">
        <f t="shared" si="276"/>
        <v>0</v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>
        <f t="shared" si="275"/>
        <v>0</v>
      </c>
      <c r="J4393" s="96">
        <f t="shared" si="276"/>
        <v>0</v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>
        <f t="shared" si="275"/>
        <v>0</v>
      </c>
      <c r="J4394" s="96">
        <f t="shared" si="276"/>
        <v>0</v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>
        <f t="shared" si="275"/>
        <v>0</v>
      </c>
      <c r="J4395" s="96">
        <f t="shared" si="276"/>
        <v>0</v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>
        <f t="shared" si="275"/>
        <v>0</v>
      </c>
      <c r="J4396" s="96">
        <f t="shared" si="276"/>
        <v>0</v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>
        <f t="shared" si="275"/>
        <v>0</v>
      </c>
      <c r="J4397" s="96">
        <f t="shared" si="276"/>
        <v>0</v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>
        <f t="shared" si="275"/>
        <v>0</v>
      </c>
      <c r="J4398" s="96">
        <f t="shared" si="276"/>
        <v>0</v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>
        <f t="shared" si="275"/>
        <v>0</v>
      </c>
      <c r="J4399" s="96">
        <f t="shared" si="276"/>
        <v>0</v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>
        <f t="shared" si="275"/>
        <v>0</v>
      </c>
      <c r="J4400" s="96">
        <f t="shared" si="276"/>
        <v>0</v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>
        <f t="shared" si="275"/>
        <v>0</v>
      </c>
      <c r="J4401" s="96">
        <f t="shared" si="276"/>
        <v>0</v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>
        <f t="shared" si="275"/>
        <v>0</v>
      </c>
      <c r="J4402" s="96">
        <f t="shared" si="276"/>
        <v>0</v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>
        <f t="shared" si="275"/>
        <v>0</v>
      </c>
      <c r="J4403" s="96">
        <f t="shared" si="276"/>
        <v>0</v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>
        <f t="shared" si="275"/>
        <v>0</v>
      </c>
      <c r="J4404" s="96">
        <f t="shared" si="276"/>
        <v>0</v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>
        <f t="shared" si="275"/>
        <v>0</v>
      </c>
      <c r="J4405" s="96">
        <f t="shared" si="276"/>
        <v>0</v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>
        <f t="shared" si="275"/>
        <v>0</v>
      </c>
      <c r="J4406" s="96">
        <f t="shared" si="276"/>
        <v>0</v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>
        <f t="shared" si="275"/>
        <v>0</v>
      </c>
      <c r="J4407" s="96">
        <f t="shared" si="276"/>
        <v>0</v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>
        <f t="shared" si="275"/>
        <v>0</v>
      </c>
      <c r="J4408" s="96">
        <f t="shared" si="276"/>
        <v>0</v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>
        <f t="shared" si="275"/>
        <v>0</v>
      </c>
      <c r="J4409" s="96">
        <f t="shared" si="276"/>
        <v>0</v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>
        <f t="shared" si="275"/>
        <v>0</v>
      </c>
      <c r="J4410" s="96">
        <f t="shared" si="276"/>
        <v>0</v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>
        <f t="shared" si="275"/>
        <v>0</v>
      </c>
      <c r="J4411" s="96">
        <f t="shared" si="276"/>
        <v>0</v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>
        <f t="shared" si="275"/>
        <v>0</v>
      </c>
      <c r="J4412" s="96">
        <f t="shared" si="276"/>
        <v>0</v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>
        <f t="shared" si="275"/>
        <v>0</v>
      </c>
      <c r="J4413" s="96">
        <f t="shared" si="276"/>
        <v>0</v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>
        <f t="shared" si="275"/>
        <v>0</v>
      </c>
      <c r="J4414" s="96">
        <f t="shared" si="276"/>
        <v>0</v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>
        <f t="shared" si="275"/>
        <v>0</v>
      </c>
      <c r="J4415" s="96">
        <f t="shared" si="276"/>
        <v>0</v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>
        <f t="shared" si="275"/>
        <v>0</v>
      </c>
      <c r="J4416" s="96">
        <f t="shared" si="276"/>
        <v>0</v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>
        <f t="shared" si="275"/>
        <v>0</v>
      </c>
      <c r="J4417" s="96">
        <f t="shared" si="276"/>
        <v>0</v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>
        <f t="shared" ref="I4418:I4481" si="279">IF(G4418="Nao",IF(OR(F4418="",L4418=""),"",F4418),0)</f>
        <v>0</v>
      </c>
      <c r="J4418" s="96">
        <f t="shared" ref="J4418:J4481" si="280">IF(G4418="Nao",IF(OR(F4418="",D4418="",L4418=""),"",IF(L4418="Sim",ROUND(F4418-D4418,2),0)),0)</f>
        <v>0</v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>
        <f t="shared" si="279"/>
        <v>0</v>
      </c>
      <c r="J4419" s="96">
        <f t="shared" si="280"/>
        <v>0</v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>
        <f t="shared" si="279"/>
        <v>0</v>
      </c>
      <c r="J4420" s="96">
        <f t="shared" si="280"/>
        <v>0</v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>
        <f t="shared" si="279"/>
        <v>0</v>
      </c>
      <c r="J4421" s="96">
        <f t="shared" si="280"/>
        <v>0</v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>
        <f t="shared" si="279"/>
        <v>0</v>
      </c>
      <c r="J4422" s="96">
        <f t="shared" si="280"/>
        <v>0</v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>
        <f t="shared" si="279"/>
        <v>0</v>
      </c>
      <c r="J4423" s="96">
        <f t="shared" si="280"/>
        <v>0</v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>
        <f t="shared" si="279"/>
        <v>0</v>
      </c>
      <c r="J4424" s="96">
        <f t="shared" si="280"/>
        <v>0</v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>
        <f t="shared" si="279"/>
        <v>0</v>
      </c>
      <c r="J4425" s="96">
        <f t="shared" si="280"/>
        <v>0</v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>
        <f t="shared" si="279"/>
        <v>0</v>
      </c>
      <c r="J4426" s="96">
        <f t="shared" si="280"/>
        <v>0</v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>
        <f t="shared" si="279"/>
        <v>0</v>
      </c>
      <c r="J4427" s="96">
        <f t="shared" si="280"/>
        <v>0</v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>
        <f t="shared" si="279"/>
        <v>0</v>
      </c>
      <c r="J4428" s="96">
        <f t="shared" si="280"/>
        <v>0</v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>
        <f t="shared" si="279"/>
        <v>0</v>
      </c>
      <c r="J4429" s="96">
        <f t="shared" si="280"/>
        <v>0</v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>
        <f t="shared" si="279"/>
        <v>0</v>
      </c>
      <c r="J4430" s="96">
        <f t="shared" si="280"/>
        <v>0</v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>
        <f t="shared" si="279"/>
        <v>0</v>
      </c>
      <c r="J4431" s="96">
        <f t="shared" si="280"/>
        <v>0</v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>
        <f t="shared" si="279"/>
        <v>0</v>
      </c>
      <c r="J4432" s="96">
        <f t="shared" si="280"/>
        <v>0</v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>
        <f t="shared" si="279"/>
        <v>0</v>
      </c>
      <c r="J4433" s="96">
        <f t="shared" si="280"/>
        <v>0</v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>
        <f t="shared" si="279"/>
        <v>0</v>
      </c>
      <c r="J4434" s="96">
        <f t="shared" si="280"/>
        <v>0</v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>
        <f t="shared" si="279"/>
        <v>0</v>
      </c>
      <c r="J4435" s="96">
        <f t="shared" si="280"/>
        <v>0</v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>
        <f t="shared" si="279"/>
        <v>0</v>
      </c>
      <c r="J4436" s="96">
        <f t="shared" si="280"/>
        <v>0</v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>
        <f t="shared" si="279"/>
        <v>0</v>
      </c>
      <c r="J4437" s="96">
        <f t="shared" si="280"/>
        <v>0</v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>
        <f t="shared" si="279"/>
        <v>0</v>
      </c>
      <c r="J4438" s="96">
        <f t="shared" si="280"/>
        <v>0</v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>
        <f t="shared" si="279"/>
        <v>0</v>
      </c>
      <c r="J4439" s="96">
        <f t="shared" si="280"/>
        <v>0</v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>
        <f t="shared" si="279"/>
        <v>0</v>
      </c>
      <c r="J4440" s="96">
        <f t="shared" si="280"/>
        <v>0</v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>
        <f t="shared" si="279"/>
        <v>0</v>
      </c>
      <c r="J4441" s="96">
        <f t="shared" si="280"/>
        <v>0</v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>
        <f t="shared" si="279"/>
        <v>0</v>
      </c>
      <c r="J4442" s="96">
        <f t="shared" si="280"/>
        <v>0</v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>
        <f t="shared" si="279"/>
        <v>0</v>
      </c>
      <c r="J4443" s="96">
        <f t="shared" si="280"/>
        <v>0</v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>
        <f t="shared" si="279"/>
        <v>0</v>
      </c>
      <c r="J4444" s="96">
        <f t="shared" si="280"/>
        <v>0</v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>
        <f t="shared" si="279"/>
        <v>0</v>
      </c>
      <c r="J4445" s="96">
        <f t="shared" si="280"/>
        <v>0</v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>
        <f t="shared" si="279"/>
        <v>0</v>
      </c>
      <c r="J4446" s="96">
        <f t="shared" si="280"/>
        <v>0</v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>
        <f t="shared" si="279"/>
        <v>0</v>
      </c>
      <c r="J4447" s="96">
        <f t="shared" si="280"/>
        <v>0</v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>
        <f t="shared" si="279"/>
        <v>0</v>
      </c>
      <c r="J4448" s="96">
        <f t="shared" si="280"/>
        <v>0</v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>
        <f t="shared" si="279"/>
        <v>0</v>
      </c>
      <c r="J4449" s="96">
        <f t="shared" si="280"/>
        <v>0</v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>
        <f t="shared" si="279"/>
        <v>0</v>
      </c>
      <c r="J4450" s="96">
        <f t="shared" si="280"/>
        <v>0</v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>
        <f t="shared" si="279"/>
        <v>0</v>
      </c>
      <c r="J4451" s="96">
        <f t="shared" si="280"/>
        <v>0</v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>
        <f t="shared" si="279"/>
        <v>0</v>
      </c>
      <c r="J4452" s="96">
        <f t="shared" si="280"/>
        <v>0</v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>
        <f t="shared" si="279"/>
        <v>0</v>
      </c>
      <c r="J4453" s="96">
        <f t="shared" si="280"/>
        <v>0</v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>
        <f t="shared" si="279"/>
        <v>0</v>
      </c>
      <c r="J4454" s="96">
        <f t="shared" si="280"/>
        <v>0</v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>
        <f t="shared" si="279"/>
        <v>0</v>
      </c>
      <c r="J4455" s="96">
        <f t="shared" si="280"/>
        <v>0</v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>
        <f t="shared" si="279"/>
        <v>0</v>
      </c>
      <c r="J4456" s="96">
        <f t="shared" si="280"/>
        <v>0</v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>
        <f t="shared" si="279"/>
        <v>0</v>
      </c>
      <c r="J4457" s="96">
        <f t="shared" si="280"/>
        <v>0</v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>
        <f t="shared" si="279"/>
        <v>0</v>
      </c>
      <c r="J4458" s="96">
        <f t="shared" si="280"/>
        <v>0</v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>
        <f t="shared" si="279"/>
        <v>0</v>
      </c>
      <c r="J4459" s="96">
        <f t="shared" si="280"/>
        <v>0</v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>
        <f t="shared" si="279"/>
        <v>0</v>
      </c>
      <c r="J4460" s="96">
        <f t="shared" si="280"/>
        <v>0</v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>
        <f t="shared" si="279"/>
        <v>0</v>
      </c>
      <c r="J4461" s="96">
        <f t="shared" si="280"/>
        <v>0</v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>
        <f t="shared" si="279"/>
        <v>0</v>
      </c>
      <c r="J4462" s="96">
        <f t="shared" si="280"/>
        <v>0</v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>
        <f t="shared" si="279"/>
        <v>0</v>
      </c>
      <c r="J4463" s="96">
        <f t="shared" si="280"/>
        <v>0</v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>
        <f t="shared" si="279"/>
        <v>0</v>
      </c>
      <c r="J4464" s="96">
        <f t="shared" si="280"/>
        <v>0</v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>
        <f t="shared" si="279"/>
        <v>0</v>
      </c>
      <c r="J4465" s="96">
        <f t="shared" si="280"/>
        <v>0</v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>
        <f t="shared" si="279"/>
        <v>0</v>
      </c>
      <c r="J4466" s="96">
        <f t="shared" si="280"/>
        <v>0</v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>
        <f t="shared" si="279"/>
        <v>0</v>
      </c>
      <c r="J4467" s="96">
        <f t="shared" si="280"/>
        <v>0</v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>
        <f t="shared" si="279"/>
        <v>0</v>
      </c>
      <c r="J4468" s="96">
        <f t="shared" si="280"/>
        <v>0</v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>
        <f t="shared" si="279"/>
        <v>0</v>
      </c>
      <c r="J4469" s="96">
        <f t="shared" si="280"/>
        <v>0</v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>
        <f t="shared" si="279"/>
        <v>0</v>
      </c>
      <c r="J4470" s="96">
        <f t="shared" si="280"/>
        <v>0</v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>
        <f t="shared" si="279"/>
        <v>0</v>
      </c>
      <c r="J4471" s="96">
        <f t="shared" si="280"/>
        <v>0</v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>
        <f t="shared" si="279"/>
        <v>0</v>
      </c>
      <c r="J4472" s="96">
        <f t="shared" si="280"/>
        <v>0</v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>
        <f t="shared" si="279"/>
        <v>0</v>
      </c>
      <c r="J4473" s="96">
        <f t="shared" si="280"/>
        <v>0</v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>
        <f t="shared" si="279"/>
        <v>0</v>
      </c>
      <c r="J4474" s="96">
        <f t="shared" si="280"/>
        <v>0</v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>
        <f t="shared" si="279"/>
        <v>0</v>
      </c>
      <c r="J4475" s="96">
        <f t="shared" si="280"/>
        <v>0</v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>
        <f t="shared" si="279"/>
        <v>0</v>
      </c>
      <c r="J4476" s="96">
        <f t="shared" si="280"/>
        <v>0</v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>
        <f t="shared" si="279"/>
        <v>0</v>
      </c>
      <c r="J4477" s="96">
        <f t="shared" si="280"/>
        <v>0</v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>
        <f t="shared" si="279"/>
        <v>0</v>
      </c>
      <c r="J4478" s="96">
        <f t="shared" si="280"/>
        <v>0</v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>
        <f t="shared" si="279"/>
        <v>0</v>
      </c>
      <c r="J4479" s="96">
        <f t="shared" si="280"/>
        <v>0</v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>
        <f t="shared" si="279"/>
        <v>0</v>
      </c>
      <c r="J4480" s="96">
        <f t="shared" si="280"/>
        <v>0</v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>
        <f t="shared" si="279"/>
        <v>0</v>
      </c>
      <c r="J4481" s="96">
        <f t="shared" si="280"/>
        <v>0</v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>
        <f t="shared" ref="I4482:I4545" si="283">IF(G4482="Nao",IF(OR(F4482="",L4482=""),"",F4482),0)</f>
        <v>0</v>
      </c>
      <c r="J4482" s="96">
        <f t="shared" ref="J4482:J4545" si="284">IF(G4482="Nao",IF(OR(F4482="",D4482="",L4482=""),"",IF(L4482="Sim",ROUND(F4482-D4482,2),0)),0)</f>
        <v>0</v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>
        <f t="shared" si="283"/>
        <v>0</v>
      </c>
      <c r="J4483" s="96">
        <f t="shared" si="284"/>
        <v>0</v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>
        <f t="shared" si="283"/>
        <v>0</v>
      </c>
      <c r="J4484" s="96">
        <f t="shared" si="284"/>
        <v>0</v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>
        <f t="shared" si="283"/>
        <v>0</v>
      </c>
      <c r="J4485" s="96">
        <f t="shared" si="284"/>
        <v>0</v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>
        <f t="shared" si="283"/>
        <v>0</v>
      </c>
      <c r="J4486" s="96">
        <f t="shared" si="284"/>
        <v>0</v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>
        <f t="shared" si="283"/>
        <v>0</v>
      </c>
      <c r="J4487" s="96">
        <f t="shared" si="284"/>
        <v>0</v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>
        <f t="shared" si="283"/>
        <v>0</v>
      </c>
      <c r="J4488" s="96">
        <f t="shared" si="284"/>
        <v>0</v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>
        <f t="shared" si="283"/>
        <v>0</v>
      </c>
      <c r="J4489" s="96">
        <f t="shared" si="284"/>
        <v>0</v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>
        <f t="shared" si="283"/>
        <v>0</v>
      </c>
      <c r="J4490" s="96">
        <f t="shared" si="284"/>
        <v>0</v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>
        <f t="shared" si="283"/>
        <v>0</v>
      </c>
      <c r="J4491" s="96">
        <f t="shared" si="284"/>
        <v>0</v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>
        <f t="shared" si="283"/>
        <v>0</v>
      </c>
      <c r="J4492" s="96">
        <f t="shared" si="284"/>
        <v>0</v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>
        <f t="shared" si="283"/>
        <v>0</v>
      </c>
      <c r="J4493" s="96">
        <f t="shared" si="284"/>
        <v>0</v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>
        <f t="shared" si="283"/>
        <v>0</v>
      </c>
      <c r="J4494" s="96">
        <f t="shared" si="284"/>
        <v>0</v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>
        <f t="shared" si="283"/>
        <v>0</v>
      </c>
      <c r="J4495" s="96">
        <f t="shared" si="284"/>
        <v>0</v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>
        <f t="shared" si="283"/>
        <v>0</v>
      </c>
      <c r="J4496" s="96">
        <f t="shared" si="284"/>
        <v>0</v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>
        <f t="shared" si="283"/>
        <v>0</v>
      </c>
      <c r="J4497" s="96">
        <f t="shared" si="284"/>
        <v>0</v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>
        <f t="shared" si="283"/>
        <v>0</v>
      </c>
      <c r="J4498" s="96">
        <f t="shared" si="284"/>
        <v>0</v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>
        <f t="shared" si="283"/>
        <v>0</v>
      </c>
      <c r="J4499" s="96">
        <f t="shared" si="284"/>
        <v>0</v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>
        <f t="shared" si="283"/>
        <v>0</v>
      </c>
      <c r="J4500" s="96">
        <f t="shared" si="284"/>
        <v>0</v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>
        <f t="shared" si="283"/>
        <v>0</v>
      </c>
      <c r="J4501" s="96">
        <f t="shared" si="284"/>
        <v>0</v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>
        <f t="shared" si="283"/>
        <v>0</v>
      </c>
      <c r="J4502" s="96">
        <f t="shared" si="284"/>
        <v>0</v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>
        <f t="shared" si="283"/>
        <v>0</v>
      </c>
      <c r="J4503" s="96">
        <f t="shared" si="284"/>
        <v>0</v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>
        <f t="shared" si="283"/>
        <v>0</v>
      </c>
      <c r="J4504" s="96">
        <f t="shared" si="284"/>
        <v>0</v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>
        <f t="shared" si="283"/>
        <v>0</v>
      </c>
      <c r="J4505" s="96">
        <f t="shared" si="284"/>
        <v>0</v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>
        <f t="shared" si="283"/>
        <v>0</v>
      </c>
      <c r="J4506" s="96">
        <f t="shared" si="284"/>
        <v>0</v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>
        <f t="shared" si="283"/>
        <v>0</v>
      </c>
      <c r="J4507" s="96">
        <f t="shared" si="284"/>
        <v>0</v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>
        <f t="shared" si="283"/>
        <v>0</v>
      </c>
      <c r="J4508" s="96">
        <f t="shared" si="284"/>
        <v>0</v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>
        <f t="shared" si="283"/>
        <v>0</v>
      </c>
      <c r="J4509" s="96">
        <f t="shared" si="284"/>
        <v>0</v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>
        <f t="shared" si="283"/>
        <v>0</v>
      </c>
      <c r="J4510" s="96">
        <f t="shared" si="284"/>
        <v>0</v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>
        <f t="shared" si="283"/>
        <v>0</v>
      </c>
      <c r="J4511" s="96">
        <f t="shared" si="284"/>
        <v>0</v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>
        <f t="shared" si="283"/>
        <v>0</v>
      </c>
      <c r="J4512" s="96">
        <f t="shared" si="284"/>
        <v>0</v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>
        <f t="shared" si="283"/>
        <v>0</v>
      </c>
      <c r="J4513" s="96">
        <f t="shared" si="284"/>
        <v>0</v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>
        <f t="shared" si="283"/>
        <v>0</v>
      </c>
      <c r="J4514" s="96">
        <f t="shared" si="284"/>
        <v>0</v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>
        <f t="shared" si="283"/>
        <v>0</v>
      </c>
      <c r="J4515" s="96">
        <f t="shared" si="284"/>
        <v>0</v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>
        <f t="shared" si="283"/>
        <v>0</v>
      </c>
      <c r="J4516" s="96">
        <f t="shared" si="284"/>
        <v>0</v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>
        <f t="shared" si="283"/>
        <v>0</v>
      </c>
      <c r="J4517" s="96">
        <f t="shared" si="284"/>
        <v>0</v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>
        <f t="shared" si="283"/>
        <v>0</v>
      </c>
      <c r="J4518" s="96">
        <f t="shared" si="284"/>
        <v>0</v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>
        <f t="shared" si="283"/>
        <v>0</v>
      </c>
      <c r="J4519" s="96">
        <f t="shared" si="284"/>
        <v>0</v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>
        <f t="shared" si="283"/>
        <v>0</v>
      </c>
      <c r="J4520" s="96">
        <f t="shared" si="284"/>
        <v>0</v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>
        <f t="shared" si="283"/>
        <v>0</v>
      </c>
      <c r="J4521" s="96">
        <f t="shared" si="284"/>
        <v>0</v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>
        <f t="shared" si="283"/>
        <v>0</v>
      </c>
      <c r="J4522" s="96">
        <f t="shared" si="284"/>
        <v>0</v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>
        <f t="shared" si="283"/>
        <v>0</v>
      </c>
      <c r="J4523" s="96">
        <f t="shared" si="284"/>
        <v>0</v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>
        <f t="shared" si="283"/>
        <v>0</v>
      </c>
      <c r="J4524" s="96">
        <f t="shared" si="284"/>
        <v>0</v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>
        <f t="shared" si="283"/>
        <v>0</v>
      </c>
      <c r="J4525" s="96">
        <f t="shared" si="284"/>
        <v>0</v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>
        <f t="shared" si="283"/>
        <v>0</v>
      </c>
      <c r="J4526" s="96">
        <f t="shared" si="284"/>
        <v>0</v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>
        <f t="shared" si="283"/>
        <v>0</v>
      </c>
      <c r="J4527" s="96">
        <f t="shared" si="284"/>
        <v>0</v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>
        <f t="shared" si="283"/>
        <v>0</v>
      </c>
      <c r="J4528" s="96">
        <f t="shared" si="284"/>
        <v>0</v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>
        <f t="shared" si="283"/>
        <v>0</v>
      </c>
      <c r="J4529" s="96">
        <f t="shared" si="284"/>
        <v>0</v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>
        <f t="shared" si="283"/>
        <v>0</v>
      </c>
      <c r="J4530" s="96">
        <f t="shared" si="284"/>
        <v>0</v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>
        <f t="shared" si="283"/>
        <v>0</v>
      </c>
      <c r="J4531" s="96">
        <f t="shared" si="284"/>
        <v>0</v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>
        <f t="shared" si="283"/>
        <v>0</v>
      </c>
      <c r="J4532" s="96">
        <f t="shared" si="284"/>
        <v>0</v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>
        <f t="shared" si="283"/>
        <v>0</v>
      </c>
      <c r="J4533" s="96">
        <f t="shared" si="284"/>
        <v>0</v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>
        <f t="shared" si="283"/>
        <v>0</v>
      </c>
      <c r="J4534" s="96">
        <f t="shared" si="284"/>
        <v>0</v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>
        <f t="shared" si="283"/>
        <v>0</v>
      </c>
      <c r="J4535" s="96">
        <f t="shared" si="284"/>
        <v>0</v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>
        <f t="shared" si="283"/>
        <v>0</v>
      </c>
      <c r="J4536" s="96">
        <f t="shared" si="284"/>
        <v>0</v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>
        <f t="shared" si="283"/>
        <v>0</v>
      </c>
      <c r="J4537" s="96">
        <f t="shared" si="284"/>
        <v>0</v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>
        <f t="shared" si="283"/>
        <v>0</v>
      </c>
      <c r="J4538" s="96">
        <f t="shared" si="284"/>
        <v>0</v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>
        <f t="shared" si="283"/>
        <v>0</v>
      </c>
      <c r="J4539" s="96">
        <f t="shared" si="284"/>
        <v>0</v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>
        <f t="shared" si="283"/>
        <v>0</v>
      </c>
      <c r="J4540" s="96">
        <f t="shared" si="284"/>
        <v>0</v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>
        <f t="shared" si="283"/>
        <v>0</v>
      </c>
      <c r="J4541" s="96">
        <f t="shared" si="284"/>
        <v>0</v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>
        <f t="shared" si="283"/>
        <v>0</v>
      </c>
      <c r="J4542" s="96">
        <f t="shared" si="284"/>
        <v>0</v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>
        <f t="shared" si="283"/>
        <v>0</v>
      </c>
      <c r="J4543" s="96">
        <f t="shared" si="284"/>
        <v>0</v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>
        <f t="shared" si="283"/>
        <v>0</v>
      </c>
      <c r="J4544" s="96">
        <f t="shared" si="284"/>
        <v>0</v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>
        <f t="shared" si="283"/>
        <v>0</v>
      </c>
      <c r="J4545" s="96">
        <f t="shared" si="284"/>
        <v>0</v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>
        <f t="shared" ref="I4546:I4609" si="287">IF(G4546="Nao",IF(OR(F4546="",L4546=""),"",F4546),0)</f>
        <v>0</v>
      </c>
      <c r="J4546" s="96">
        <f t="shared" ref="J4546:J4609" si="288">IF(G4546="Nao",IF(OR(F4546="",D4546="",L4546=""),"",IF(L4546="Sim",ROUND(F4546-D4546,2),0)),0)</f>
        <v>0</v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>
        <f t="shared" si="287"/>
        <v>0</v>
      </c>
      <c r="J4547" s="96">
        <f t="shared" si="288"/>
        <v>0</v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>
        <f t="shared" si="287"/>
        <v>0</v>
      </c>
      <c r="J4548" s="96">
        <f t="shared" si="288"/>
        <v>0</v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>
        <f t="shared" si="287"/>
        <v>0</v>
      </c>
      <c r="J4549" s="96">
        <f t="shared" si="288"/>
        <v>0</v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>
        <f t="shared" si="287"/>
        <v>0</v>
      </c>
      <c r="J4550" s="96">
        <f t="shared" si="288"/>
        <v>0</v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>
        <f t="shared" si="287"/>
        <v>0</v>
      </c>
      <c r="J4551" s="96">
        <f t="shared" si="288"/>
        <v>0</v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>
        <f t="shared" si="287"/>
        <v>0</v>
      </c>
      <c r="J4552" s="96">
        <f t="shared" si="288"/>
        <v>0</v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>
        <f t="shared" si="287"/>
        <v>0</v>
      </c>
      <c r="J4553" s="96">
        <f t="shared" si="288"/>
        <v>0</v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>
        <f t="shared" si="287"/>
        <v>0</v>
      </c>
      <c r="J4554" s="96">
        <f t="shared" si="288"/>
        <v>0</v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>
        <f t="shared" si="287"/>
        <v>0</v>
      </c>
      <c r="J4555" s="96">
        <f t="shared" si="288"/>
        <v>0</v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>
        <f t="shared" si="287"/>
        <v>0</v>
      </c>
      <c r="J4556" s="96">
        <f t="shared" si="288"/>
        <v>0</v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>
        <f t="shared" si="287"/>
        <v>0</v>
      </c>
      <c r="J4557" s="96">
        <f t="shared" si="288"/>
        <v>0</v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>
        <f t="shared" si="287"/>
        <v>0</v>
      </c>
      <c r="J4558" s="96">
        <f t="shared" si="288"/>
        <v>0</v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>
        <f t="shared" si="287"/>
        <v>0</v>
      </c>
      <c r="J4559" s="96">
        <f t="shared" si="288"/>
        <v>0</v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>
        <f t="shared" si="287"/>
        <v>0</v>
      </c>
      <c r="J4560" s="96">
        <f t="shared" si="288"/>
        <v>0</v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>
        <f t="shared" si="287"/>
        <v>0</v>
      </c>
      <c r="J4561" s="96">
        <f t="shared" si="288"/>
        <v>0</v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>
        <f t="shared" si="287"/>
        <v>0</v>
      </c>
      <c r="J4562" s="96">
        <f t="shared" si="288"/>
        <v>0</v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>
        <f t="shared" si="287"/>
        <v>0</v>
      </c>
      <c r="J4563" s="96">
        <f t="shared" si="288"/>
        <v>0</v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>
        <f t="shared" si="287"/>
        <v>0</v>
      </c>
      <c r="J4564" s="96">
        <f t="shared" si="288"/>
        <v>0</v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>
        <f t="shared" si="287"/>
        <v>0</v>
      </c>
      <c r="J4565" s="96">
        <f t="shared" si="288"/>
        <v>0</v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>
        <f t="shared" si="287"/>
        <v>0</v>
      </c>
      <c r="J4566" s="96">
        <f t="shared" si="288"/>
        <v>0</v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>
        <f t="shared" si="287"/>
        <v>0</v>
      </c>
      <c r="J4567" s="96">
        <f t="shared" si="288"/>
        <v>0</v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>
        <f t="shared" si="287"/>
        <v>0</v>
      </c>
      <c r="J4568" s="96">
        <f t="shared" si="288"/>
        <v>0</v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>
        <f t="shared" si="287"/>
        <v>0</v>
      </c>
      <c r="J4569" s="96">
        <f t="shared" si="288"/>
        <v>0</v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>
        <f t="shared" si="287"/>
        <v>0</v>
      </c>
      <c r="J4570" s="96">
        <f t="shared" si="288"/>
        <v>0</v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>
        <f t="shared" si="287"/>
        <v>0</v>
      </c>
      <c r="J4571" s="96">
        <f t="shared" si="288"/>
        <v>0</v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>
        <f t="shared" si="287"/>
        <v>0</v>
      </c>
      <c r="J4572" s="96">
        <f t="shared" si="288"/>
        <v>0</v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>
        <f t="shared" si="287"/>
        <v>0</v>
      </c>
      <c r="J4573" s="96">
        <f t="shared" si="288"/>
        <v>0</v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>
        <f t="shared" si="287"/>
        <v>0</v>
      </c>
      <c r="J4574" s="96">
        <f t="shared" si="288"/>
        <v>0</v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>
        <f t="shared" si="287"/>
        <v>0</v>
      </c>
      <c r="J4575" s="96">
        <f t="shared" si="288"/>
        <v>0</v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>
        <f t="shared" si="287"/>
        <v>0</v>
      </c>
      <c r="J4576" s="96">
        <f t="shared" si="288"/>
        <v>0</v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>
        <f t="shared" si="287"/>
        <v>0</v>
      </c>
      <c r="J4577" s="96">
        <f t="shared" si="288"/>
        <v>0</v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>
        <f t="shared" si="287"/>
        <v>0</v>
      </c>
      <c r="J4578" s="96">
        <f t="shared" si="288"/>
        <v>0</v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>
        <f t="shared" si="287"/>
        <v>0</v>
      </c>
      <c r="J4579" s="96">
        <f t="shared" si="288"/>
        <v>0</v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>
        <f t="shared" si="287"/>
        <v>0</v>
      </c>
      <c r="J4580" s="96">
        <f t="shared" si="288"/>
        <v>0</v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>
        <f t="shared" si="287"/>
        <v>0</v>
      </c>
      <c r="J4581" s="96">
        <f t="shared" si="288"/>
        <v>0</v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>
        <f t="shared" si="287"/>
        <v>0</v>
      </c>
      <c r="J4582" s="96">
        <f t="shared" si="288"/>
        <v>0</v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>
        <f t="shared" si="287"/>
        <v>0</v>
      </c>
      <c r="J4583" s="96">
        <f t="shared" si="288"/>
        <v>0</v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>
        <f t="shared" si="287"/>
        <v>0</v>
      </c>
      <c r="J4584" s="96">
        <f t="shared" si="288"/>
        <v>0</v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>
        <f t="shared" si="287"/>
        <v>0</v>
      </c>
      <c r="J4585" s="96">
        <f t="shared" si="288"/>
        <v>0</v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>
        <f t="shared" si="287"/>
        <v>0</v>
      </c>
      <c r="J4586" s="96">
        <f t="shared" si="288"/>
        <v>0</v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>
        <f t="shared" si="287"/>
        <v>0</v>
      </c>
      <c r="J4587" s="96">
        <f t="shared" si="288"/>
        <v>0</v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>
        <f t="shared" si="287"/>
        <v>0</v>
      </c>
      <c r="J4588" s="96">
        <f t="shared" si="288"/>
        <v>0</v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>
        <f t="shared" si="287"/>
        <v>0</v>
      </c>
      <c r="J4589" s="96">
        <f t="shared" si="288"/>
        <v>0</v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>
        <f t="shared" si="287"/>
        <v>0</v>
      </c>
      <c r="J4590" s="96">
        <f t="shared" si="288"/>
        <v>0</v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>
        <f t="shared" si="287"/>
        <v>0</v>
      </c>
      <c r="J4591" s="96">
        <f t="shared" si="288"/>
        <v>0</v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>
        <f t="shared" si="287"/>
        <v>0</v>
      </c>
      <c r="J4592" s="96">
        <f t="shared" si="288"/>
        <v>0</v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>
        <f t="shared" si="287"/>
        <v>0</v>
      </c>
      <c r="J4593" s="96">
        <f t="shared" si="288"/>
        <v>0</v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>
        <f t="shared" si="287"/>
        <v>0</v>
      </c>
      <c r="J4594" s="96">
        <f t="shared" si="288"/>
        <v>0</v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>
        <f t="shared" si="287"/>
        <v>0</v>
      </c>
      <c r="J4595" s="96">
        <f t="shared" si="288"/>
        <v>0</v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>
        <f t="shared" si="287"/>
        <v>0</v>
      </c>
      <c r="J4596" s="96">
        <f t="shared" si="288"/>
        <v>0</v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>
        <f t="shared" si="287"/>
        <v>0</v>
      </c>
      <c r="J4597" s="96">
        <f t="shared" si="288"/>
        <v>0</v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>
        <f t="shared" si="287"/>
        <v>0</v>
      </c>
      <c r="J4598" s="96">
        <f t="shared" si="288"/>
        <v>0</v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>
        <f t="shared" si="287"/>
        <v>0</v>
      </c>
      <c r="J4599" s="96">
        <f t="shared" si="288"/>
        <v>0</v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>
        <f t="shared" si="287"/>
        <v>0</v>
      </c>
      <c r="J4600" s="96">
        <f t="shared" si="288"/>
        <v>0</v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>
        <f t="shared" si="287"/>
        <v>0</v>
      </c>
      <c r="J4601" s="96">
        <f t="shared" si="288"/>
        <v>0</v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>
        <f t="shared" si="287"/>
        <v>0</v>
      </c>
      <c r="J4602" s="96">
        <f t="shared" si="288"/>
        <v>0</v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>
        <f t="shared" si="287"/>
        <v>0</v>
      </c>
      <c r="J4603" s="96">
        <f t="shared" si="288"/>
        <v>0</v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>
        <f t="shared" si="287"/>
        <v>0</v>
      </c>
      <c r="J4604" s="96">
        <f t="shared" si="288"/>
        <v>0</v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>
        <f t="shared" si="287"/>
        <v>0</v>
      </c>
      <c r="J4605" s="96">
        <f t="shared" si="288"/>
        <v>0</v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>
        <f t="shared" si="287"/>
        <v>0</v>
      </c>
      <c r="J4606" s="96">
        <f t="shared" si="288"/>
        <v>0</v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>
        <f t="shared" si="287"/>
        <v>0</v>
      </c>
      <c r="J4607" s="96">
        <f t="shared" si="288"/>
        <v>0</v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>
        <f t="shared" si="287"/>
        <v>0</v>
      </c>
      <c r="J4608" s="96">
        <f t="shared" si="288"/>
        <v>0</v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>
        <f t="shared" si="287"/>
        <v>0</v>
      </c>
      <c r="J4609" s="96">
        <f t="shared" si="288"/>
        <v>0</v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>
        <f t="shared" ref="I4610:I4673" si="291">IF(G4610="Nao",IF(OR(F4610="",L4610=""),"",F4610),0)</f>
        <v>0</v>
      </c>
      <c r="J4610" s="96">
        <f t="shared" ref="J4610:J4673" si="292">IF(G4610="Nao",IF(OR(F4610="",D4610="",L4610=""),"",IF(L4610="Sim",ROUND(F4610-D4610,2),0)),0)</f>
        <v>0</v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>
        <f t="shared" si="291"/>
        <v>0</v>
      </c>
      <c r="J4611" s="96">
        <f t="shared" si="292"/>
        <v>0</v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>
        <f t="shared" si="291"/>
        <v>0</v>
      </c>
      <c r="J4612" s="96">
        <f t="shared" si="292"/>
        <v>0</v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>
        <f t="shared" si="291"/>
        <v>0</v>
      </c>
      <c r="J4613" s="96">
        <f t="shared" si="292"/>
        <v>0</v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>
        <f t="shared" si="291"/>
        <v>0</v>
      </c>
      <c r="J4614" s="96">
        <f t="shared" si="292"/>
        <v>0</v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>
        <f t="shared" si="291"/>
        <v>0</v>
      </c>
      <c r="J4615" s="96">
        <f t="shared" si="292"/>
        <v>0</v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>
        <f t="shared" si="291"/>
        <v>0</v>
      </c>
      <c r="J4616" s="96">
        <f t="shared" si="292"/>
        <v>0</v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>
        <f t="shared" si="291"/>
        <v>0</v>
      </c>
      <c r="J4617" s="96">
        <f t="shared" si="292"/>
        <v>0</v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>
        <f t="shared" si="291"/>
        <v>0</v>
      </c>
      <c r="J4618" s="96">
        <f t="shared" si="292"/>
        <v>0</v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>
        <f t="shared" si="291"/>
        <v>0</v>
      </c>
      <c r="J4619" s="96">
        <f t="shared" si="292"/>
        <v>0</v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>
        <f t="shared" si="291"/>
        <v>0</v>
      </c>
      <c r="J4620" s="96">
        <f t="shared" si="292"/>
        <v>0</v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>
        <f t="shared" si="291"/>
        <v>0</v>
      </c>
      <c r="J4621" s="96">
        <f t="shared" si="292"/>
        <v>0</v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>
        <f t="shared" si="291"/>
        <v>0</v>
      </c>
      <c r="J4622" s="96">
        <f t="shared" si="292"/>
        <v>0</v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>
        <f t="shared" si="291"/>
        <v>0</v>
      </c>
      <c r="J4623" s="96">
        <f t="shared" si="292"/>
        <v>0</v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>
        <f t="shared" si="291"/>
        <v>0</v>
      </c>
      <c r="J4624" s="96">
        <f t="shared" si="292"/>
        <v>0</v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>
        <f t="shared" si="291"/>
        <v>0</v>
      </c>
      <c r="J4625" s="96">
        <f t="shared" si="292"/>
        <v>0</v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>
        <f t="shared" si="291"/>
        <v>0</v>
      </c>
      <c r="J4626" s="96">
        <f t="shared" si="292"/>
        <v>0</v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>
        <f t="shared" si="291"/>
        <v>0</v>
      </c>
      <c r="J4627" s="96">
        <f t="shared" si="292"/>
        <v>0</v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>
        <f t="shared" si="291"/>
        <v>0</v>
      </c>
      <c r="J4628" s="96">
        <f t="shared" si="292"/>
        <v>0</v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>
        <f t="shared" si="291"/>
        <v>0</v>
      </c>
      <c r="J4629" s="96">
        <f t="shared" si="292"/>
        <v>0</v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>
        <f t="shared" si="291"/>
        <v>0</v>
      </c>
      <c r="J4630" s="96">
        <f t="shared" si="292"/>
        <v>0</v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>
        <f t="shared" si="291"/>
        <v>0</v>
      </c>
      <c r="J4631" s="96">
        <f t="shared" si="292"/>
        <v>0</v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>
        <f t="shared" si="291"/>
        <v>0</v>
      </c>
      <c r="J4632" s="96">
        <f t="shared" si="292"/>
        <v>0</v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>
        <f t="shared" si="291"/>
        <v>0</v>
      </c>
      <c r="J4633" s="96">
        <f t="shared" si="292"/>
        <v>0</v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>
        <f t="shared" si="291"/>
        <v>0</v>
      </c>
      <c r="J4634" s="96">
        <f t="shared" si="292"/>
        <v>0</v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>
        <f t="shared" si="291"/>
        <v>0</v>
      </c>
      <c r="J4635" s="96">
        <f t="shared" si="292"/>
        <v>0</v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>
        <f t="shared" si="291"/>
        <v>0</v>
      </c>
      <c r="J4636" s="96">
        <f t="shared" si="292"/>
        <v>0</v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>
        <f t="shared" si="291"/>
        <v>0</v>
      </c>
      <c r="J4637" s="96">
        <f t="shared" si="292"/>
        <v>0</v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>
        <f t="shared" si="291"/>
        <v>0</v>
      </c>
      <c r="J4638" s="96">
        <f t="shared" si="292"/>
        <v>0</v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>
        <f t="shared" si="291"/>
        <v>0</v>
      </c>
      <c r="J4639" s="96">
        <f t="shared" si="292"/>
        <v>0</v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>
        <f t="shared" si="291"/>
        <v>0</v>
      </c>
      <c r="J4640" s="96">
        <f t="shared" si="292"/>
        <v>0</v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>
        <f t="shared" si="291"/>
        <v>0</v>
      </c>
      <c r="J4641" s="96">
        <f t="shared" si="292"/>
        <v>0</v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>
        <f t="shared" si="291"/>
        <v>0</v>
      </c>
      <c r="J4642" s="96">
        <f t="shared" si="292"/>
        <v>0</v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>
        <f t="shared" si="291"/>
        <v>0</v>
      </c>
      <c r="J4643" s="96">
        <f t="shared" si="292"/>
        <v>0</v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>
        <f t="shared" si="291"/>
        <v>0</v>
      </c>
      <c r="J4644" s="96">
        <f t="shared" si="292"/>
        <v>0</v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>
        <f t="shared" si="291"/>
        <v>0</v>
      </c>
      <c r="J4645" s="96">
        <f t="shared" si="292"/>
        <v>0</v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>
        <f t="shared" si="291"/>
        <v>0</v>
      </c>
      <c r="J4646" s="96">
        <f t="shared" si="292"/>
        <v>0</v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>
        <f t="shared" si="291"/>
        <v>0</v>
      </c>
      <c r="J4647" s="96">
        <f t="shared" si="292"/>
        <v>0</v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>
        <f t="shared" si="291"/>
        <v>0</v>
      </c>
      <c r="J4648" s="96">
        <f t="shared" si="292"/>
        <v>0</v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>
        <f t="shared" si="291"/>
        <v>0</v>
      </c>
      <c r="J4649" s="96">
        <f t="shared" si="292"/>
        <v>0</v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>
        <f t="shared" si="291"/>
        <v>0</v>
      </c>
      <c r="J4650" s="96">
        <f t="shared" si="292"/>
        <v>0</v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>
        <f t="shared" si="291"/>
        <v>0</v>
      </c>
      <c r="J4651" s="96">
        <f t="shared" si="292"/>
        <v>0</v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>
        <f t="shared" si="291"/>
        <v>0</v>
      </c>
      <c r="J4652" s="96">
        <f t="shared" si="292"/>
        <v>0</v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>
        <f t="shared" si="291"/>
        <v>0</v>
      </c>
      <c r="J4653" s="96">
        <f t="shared" si="292"/>
        <v>0</v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>
        <f t="shared" si="291"/>
        <v>0</v>
      </c>
      <c r="J4654" s="96">
        <f t="shared" si="292"/>
        <v>0</v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>
        <f t="shared" si="291"/>
        <v>0</v>
      </c>
      <c r="J4655" s="96">
        <f t="shared" si="292"/>
        <v>0</v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>
        <f t="shared" si="291"/>
        <v>0</v>
      </c>
      <c r="J4656" s="96">
        <f t="shared" si="292"/>
        <v>0</v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>
        <f t="shared" si="291"/>
        <v>0</v>
      </c>
      <c r="J4657" s="96">
        <f t="shared" si="292"/>
        <v>0</v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>
        <f t="shared" si="291"/>
        <v>0</v>
      </c>
      <c r="J4658" s="96">
        <f t="shared" si="292"/>
        <v>0</v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>
        <f t="shared" si="291"/>
        <v>0</v>
      </c>
      <c r="J4659" s="96">
        <f t="shared" si="292"/>
        <v>0</v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>
        <f t="shared" si="291"/>
        <v>0</v>
      </c>
      <c r="J4660" s="96">
        <f t="shared" si="292"/>
        <v>0</v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>
        <f t="shared" si="291"/>
        <v>0</v>
      </c>
      <c r="J4661" s="96">
        <f t="shared" si="292"/>
        <v>0</v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>
        <f t="shared" si="291"/>
        <v>0</v>
      </c>
      <c r="J4662" s="96">
        <f t="shared" si="292"/>
        <v>0</v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>
        <f t="shared" si="291"/>
        <v>0</v>
      </c>
      <c r="J4663" s="96">
        <f t="shared" si="292"/>
        <v>0</v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>
        <f t="shared" si="291"/>
        <v>0</v>
      </c>
      <c r="J4664" s="96">
        <f t="shared" si="292"/>
        <v>0</v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>
        <f t="shared" si="291"/>
        <v>0</v>
      </c>
      <c r="J4665" s="96">
        <f t="shared" si="292"/>
        <v>0</v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>
        <f t="shared" si="291"/>
        <v>0</v>
      </c>
      <c r="J4666" s="96">
        <f t="shared" si="292"/>
        <v>0</v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>
        <f t="shared" si="291"/>
        <v>0</v>
      </c>
      <c r="J4667" s="96">
        <f t="shared" si="292"/>
        <v>0</v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>
        <f t="shared" si="291"/>
        <v>0</v>
      </c>
      <c r="J4668" s="96">
        <f t="shared" si="292"/>
        <v>0</v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>
        <f t="shared" si="291"/>
        <v>0</v>
      </c>
      <c r="J4669" s="96">
        <f t="shared" si="292"/>
        <v>0</v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>
        <f t="shared" si="291"/>
        <v>0</v>
      </c>
      <c r="J4670" s="96">
        <f t="shared" si="292"/>
        <v>0</v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>
        <f t="shared" si="291"/>
        <v>0</v>
      </c>
      <c r="J4671" s="96">
        <f t="shared" si="292"/>
        <v>0</v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>
        <f t="shared" si="291"/>
        <v>0</v>
      </c>
      <c r="J4672" s="96">
        <f t="shared" si="292"/>
        <v>0</v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>
        <f t="shared" si="291"/>
        <v>0</v>
      </c>
      <c r="J4673" s="96">
        <f t="shared" si="292"/>
        <v>0</v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>
        <f t="shared" ref="I4674:I4737" si="295">IF(G4674="Nao",IF(OR(F4674="",L4674=""),"",F4674),0)</f>
        <v>0</v>
      </c>
      <c r="J4674" s="96">
        <f t="shared" ref="J4674:J4737" si="296">IF(G4674="Nao",IF(OR(F4674="",D4674="",L4674=""),"",IF(L4674="Sim",ROUND(F4674-D4674,2),0)),0)</f>
        <v>0</v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>
        <f t="shared" si="295"/>
        <v>0</v>
      </c>
      <c r="J4675" s="96">
        <f t="shared" si="296"/>
        <v>0</v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>
        <f t="shared" si="295"/>
        <v>0</v>
      </c>
      <c r="J4676" s="96">
        <f t="shared" si="296"/>
        <v>0</v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>
        <f t="shared" si="295"/>
        <v>0</v>
      </c>
      <c r="J4677" s="96">
        <f t="shared" si="296"/>
        <v>0</v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>
        <f t="shared" si="295"/>
        <v>0</v>
      </c>
      <c r="J4678" s="96">
        <f t="shared" si="296"/>
        <v>0</v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>
        <f t="shared" si="295"/>
        <v>0</v>
      </c>
      <c r="J4679" s="96">
        <f t="shared" si="296"/>
        <v>0</v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>
        <f t="shared" si="295"/>
        <v>0</v>
      </c>
      <c r="J4680" s="96">
        <f t="shared" si="296"/>
        <v>0</v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>
        <f t="shared" si="295"/>
        <v>0</v>
      </c>
      <c r="J4681" s="96">
        <f t="shared" si="296"/>
        <v>0</v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>
        <f t="shared" si="295"/>
        <v>0</v>
      </c>
      <c r="J4682" s="96">
        <f t="shared" si="296"/>
        <v>0</v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>
        <f t="shared" si="295"/>
        <v>0</v>
      </c>
      <c r="J4683" s="96">
        <f t="shared" si="296"/>
        <v>0</v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>
        <f t="shared" si="295"/>
        <v>0</v>
      </c>
      <c r="J4684" s="96">
        <f t="shared" si="296"/>
        <v>0</v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>
        <f t="shared" si="295"/>
        <v>0</v>
      </c>
      <c r="J4685" s="96">
        <f t="shared" si="296"/>
        <v>0</v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>
        <f t="shared" si="295"/>
        <v>0</v>
      </c>
      <c r="J4686" s="96">
        <f t="shared" si="296"/>
        <v>0</v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>
        <f t="shared" si="295"/>
        <v>0</v>
      </c>
      <c r="J4687" s="96">
        <f t="shared" si="296"/>
        <v>0</v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>
        <f t="shared" si="295"/>
        <v>0</v>
      </c>
      <c r="J4688" s="96">
        <f t="shared" si="296"/>
        <v>0</v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>
        <f t="shared" si="295"/>
        <v>0</v>
      </c>
      <c r="J4689" s="96">
        <f t="shared" si="296"/>
        <v>0</v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>
        <f t="shared" si="295"/>
        <v>0</v>
      </c>
      <c r="J4690" s="96">
        <f t="shared" si="296"/>
        <v>0</v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>
        <f t="shared" si="295"/>
        <v>0</v>
      </c>
      <c r="J4691" s="96">
        <f t="shared" si="296"/>
        <v>0</v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>
        <f t="shared" si="295"/>
        <v>0</v>
      </c>
      <c r="J4692" s="96">
        <f t="shared" si="296"/>
        <v>0</v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>
        <f t="shared" si="295"/>
        <v>0</v>
      </c>
      <c r="J4693" s="96">
        <f t="shared" si="296"/>
        <v>0</v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>
        <f t="shared" si="295"/>
        <v>0</v>
      </c>
      <c r="J4694" s="96">
        <f t="shared" si="296"/>
        <v>0</v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>
        <f t="shared" si="295"/>
        <v>0</v>
      </c>
      <c r="J4695" s="96">
        <f t="shared" si="296"/>
        <v>0</v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>
        <f t="shared" si="295"/>
        <v>0</v>
      </c>
      <c r="J4696" s="96">
        <f t="shared" si="296"/>
        <v>0</v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>
        <f t="shared" si="295"/>
        <v>0</v>
      </c>
      <c r="J4697" s="96">
        <f t="shared" si="296"/>
        <v>0</v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>
        <f t="shared" si="295"/>
        <v>0</v>
      </c>
      <c r="J4698" s="96">
        <f t="shared" si="296"/>
        <v>0</v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>
        <f t="shared" si="295"/>
        <v>0</v>
      </c>
      <c r="J4699" s="96">
        <f t="shared" si="296"/>
        <v>0</v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>
        <f t="shared" si="295"/>
        <v>0</v>
      </c>
      <c r="J4700" s="96">
        <f t="shared" si="296"/>
        <v>0</v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>
        <f t="shared" si="295"/>
        <v>0</v>
      </c>
      <c r="J4701" s="96">
        <f t="shared" si="296"/>
        <v>0</v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>
        <f t="shared" si="295"/>
        <v>0</v>
      </c>
      <c r="J4702" s="96">
        <f t="shared" si="296"/>
        <v>0</v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>
        <f t="shared" si="295"/>
        <v>0</v>
      </c>
      <c r="J4703" s="96">
        <f t="shared" si="296"/>
        <v>0</v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>
        <f t="shared" si="295"/>
        <v>0</v>
      </c>
      <c r="J4704" s="96">
        <f t="shared" si="296"/>
        <v>0</v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>
        <f t="shared" si="295"/>
        <v>0</v>
      </c>
      <c r="J4705" s="96">
        <f t="shared" si="296"/>
        <v>0</v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>
        <f t="shared" si="295"/>
        <v>0</v>
      </c>
      <c r="J4706" s="96">
        <f t="shared" si="296"/>
        <v>0</v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>
        <f t="shared" si="295"/>
        <v>0</v>
      </c>
      <c r="J4707" s="96">
        <f t="shared" si="296"/>
        <v>0</v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>
        <f t="shared" si="295"/>
        <v>0</v>
      </c>
      <c r="J4708" s="96">
        <f t="shared" si="296"/>
        <v>0</v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>
        <f t="shared" si="295"/>
        <v>0</v>
      </c>
      <c r="J4709" s="96">
        <f t="shared" si="296"/>
        <v>0</v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>
        <f t="shared" si="295"/>
        <v>0</v>
      </c>
      <c r="J4710" s="96">
        <f t="shared" si="296"/>
        <v>0</v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>
        <f t="shared" si="295"/>
        <v>0</v>
      </c>
      <c r="J4711" s="96">
        <f t="shared" si="296"/>
        <v>0</v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>
        <f t="shared" si="295"/>
        <v>0</v>
      </c>
      <c r="J4712" s="96">
        <f t="shared" si="296"/>
        <v>0</v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>
        <f t="shared" si="295"/>
        <v>0</v>
      </c>
      <c r="J4713" s="96">
        <f t="shared" si="296"/>
        <v>0</v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>
        <f t="shared" si="295"/>
        <v>0</v>
      </c>
      <c r="J4714" s="96">
        <f t="shared" si="296"/>
        <v>0</v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>
        <f t="shared" si="295"/>
        <v>0</v>
      </c>
      <c r="J4715" s="96">
        <f t="shared" si="296"/>
        <v>0</v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>
        <f t="shared" si="295"/>
        <v>0</v>
      </c>
      <c r="J4716" s="96">
        <f t="shared" si="296"/>
        <v>0</v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>
        <f t="shared" si="295"/>
        <v>0</v>
      </c>
      <c r="J4717" s="96">
        <f t="shared" si="296"/>
        <v>0</v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>
        <f t="shared" si="295"/>
        <v>0</v>
      </c>
      <c r="J4718" s="96">
        <f t="shared" si="296"/>
        <v>0</v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>
        <f t="shared" si="295"/>
        <v>0</v>
      </c>
      <c r="J4719" s="96">
        <f t="shared" si="296"/>
        <v>0</v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>
        <f t="shared" si="295"/>
        <v>0</v>
      </c>
      <c r="J4720" s="96">
        <f t="shared" si="296"/>
        <v>0</v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>
        <f t="shared" si="295"/>
        <v>0</v>
      </c>
      <c r="J4721" s="96">
        <f t="shared" si="296"/>
        <v>0</v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>
        <f t="shared" si="295"/>
        <v>0</v>
      </c>
      <c r="J4722" s="96">
        <f t="shared" si="296"/>
        <v>0</v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>
        <f t="shared" si="295"/>
        <v>0</v>
      </c>
      <c r="J4723" s="96">
        <f t="shared" si="296"/>
        <v>0</v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>
        <f t="shared" si="295"/>
        <v>0</v>
      </c>
      <c r="J4724" s="96">
        <f t="shared" si="296"/>
        <v>0</v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>
        <f t="shared" si="295"/>
        <v>0</v>
      </c>
      <c r="J4725" s="96">
        <f t="shared" si="296"/>
        <v>0</v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>
        <f t="shared" si="295"/>
        <v>0</v>
      </c>
      <c r="J4726" s="96">
        <f t="shared" si="296"/>
        <v>0</v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>
        <f t="shared" si="295"/>
        <v>0</v>
      </c>
      <c r="J4727" s="96">
        <f t="shared" si="296"/>
        <v>0</v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>
        <f t="shared" si="295"/>
        <v>0</v>
      </c>
      <c r="J4728" s="96">
        <f t="shared" si="296"/>
        <v>0</v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>
        <f t="shared" si="295"/>
        <v>0</v>
      </c>
      <c r="J4729" s="96">
        <f t="shared" si="296"/>
        <v>0</v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>
        <f t="shared" si="295"/>
        <v>0</v>
      </c>
      <c r="J4730" s="96">
        <f t="shared" si="296"/>
        <v>0</v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>
        <f t="shared" si="295"/>
        <v>0</v>
      </c>
      <c r="J4731" s="96">
        <f t="shared" si="296"/>
        <v>0</v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>
        <f t="shared" si="295"/>
        <v>0</v>
      </c>
      <c r="J4732" s="96">
        <f t="shared" si="296"/>
        <v>0</v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>
        <f t="shared" si="295"/>
        <v>0</v>
      </c>
      <c r="J4733" s="96">
        <f t="shared" si="296"/>
        <v>0</v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>
        <f t="shared" si="295"/>
        <v>0</v>
      </c>
      <c r="J4734" s="96">
        <f t="shared" si="296"/>
        <v>0</v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>
        <f t="shared" si="295"/>
        <v>0</v>
      </c>
      <c r="J4735" s="96">
        <f t="shared" si="296"/>
        <v>0</v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>
        <f t="shared" si="295"/>
        <v>0</v>
      </c>
      <c r="J4736" s="96">
        <f t="shared" si="296"/>
        <v>0</v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>
        <f t="shared" si="295"/>
        <v>0</v>
      </c>
      <c r="J4737" s="96">
        <f t="shared" si="296"/>
        <v>0</v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>
        <f t="shared" ref="I4738:I4801" si="299">IF(G4738="Nao",IF(OR(F4738="",L4738=""),"",F4738),0)</f>
        <v>0</v>
      </c>
      <c r="J4738" s="96">
        <f t="shared" ref="J4738:J4801" si="300">IF(G4738="Nao",IF(OR(F4738="",D4738="",L4738=""),"",IF(L4738="Sim",ROUND(F4738-D4738,2),0)),0)</f>
        <v>0</v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>
        <f t="shared" si="299"/>
        <v>0</v>
      </c>
      <c r="J4739" s="96">
        <f t="shared" si="300"/>
        <v>0</v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>
        <f t="shared" si="299"/>
        <v>0</v>
      </c>
      <c r="J4740" s="96">
        <f t="shared" si="300"/>
        <v>0</v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>
        <f t="shared" si="299"/>
        <v>0</v>
      </c>
      <c r="J4741" s="96">
        <f t="shared" si="300"/>
        <v>0</v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>
        <f t="shared" si="299"/>
        <v>0</v>
      </c>
      <c r="J4742" s="96">
        <f t="shared" si="300"/>
        <v>0</v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>
        <f t="shared" si="299"/>
        <v>0</v>
      </c>
      <c r="J4743" s="96">
        <f t="shared" si="300"/>
        <v>0</v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>
        <f t="shared" si="299"/>
        <v>0</v>
      </c>
      <c r="J4744" s="96">
        <f t="shared" si="300"/>
        <v>0</v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>
        <f t="shared" si="299"/>
        <v>0</v>
      </c>
      <c r="J4745" s="96">
        <f t="shared" si="300"/>
        <v>0</v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>
        <f t="shared" si="299"/>
        <v>0</v>
      </c>
      <c r="J4746" s="96">
        <f t="shared" si="300"/>
        <v>0</v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>
        <f t="shared" si="299"/>
        <v>0</v>
      </c>
      <c r="J4747" s="96">
        <f t="shared" si="300"/>
        <v>0</v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>
        <f t="shared" si="299"/>
        <v>0</v>
      </c>
      <c r="J4748" s="96">
        <f t="shared" si="300"/>
        <v>0</v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>
        <f t="shared" si="299"/>
        <v>0</v>
      </c>
      <c r="J4749" s="96">
        <f t="shared" si="300"/>
        <v>0</v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>
        <f t="shared" si="299"/>
        <v>0</v>
      </c>
      <c r="J4750" s="96">
        <f t="shared" si="300"/>
        <v>0</v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>
        <f t="shared" si="299"/>
        <v>0</v>
      </c>
      <c r="J4751" s="96">
        <f t="shared" si="300"/>
        <v>0</v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>
        <f t="shared" si="299"/>
        <v>0</v>
      </c>
      <c r="J4752" s="96">
        <f t="shared" si="300"/>
        <v>0</v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>
        <f t="shared" si="299"/>
        <v>0</v>
      </c>
      <c r="J4753" s="96">
        <f t="shared" si="300"/>
        <v>0</v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>
        <f t="shared" si="299"/>
        <v>0</v>
      </c>
      <c r="J4754" s="96">
        <f t="shared" si="300"/>
        <v>0</v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>
        <f t="shared" si="299"/>
        <v>0</v>
      </c>
      <c r="J4755" s="96">
        <f t="shared" si="300"/>
        <v>0</v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>
        <f t="shared" si="299"/>
        <v>0</v>
      </c>
      <c r="J4756" s="96">
        <f t="shared" si="300"/>
        <v>0</v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>
        <f t="shared" si="299"/>
        <v>0</v>
      </c>
      <c r="J4757" s="96">
        <f t="shared" si="300"/>
        <v>0</v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>
        <f t="shared" si="299"/>
        <v>0</v>
      </c>
      <c r="J4758" s="96">
        <f t="shared" si="300"/>
        <v>0</v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>
        <f t="shared" si="299"/>
        <v>0</v>
      </c>
      <c r="J4759" s="96">
        <f t="shared" si="300"/>
        <v>0</v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>
        <f t="shared" si="299"/>
        <v>0</v>
      </c>
      <c r="J4760" s="96">
        <f t="shared" si="300"/>
        <v>0</v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>
        <f t="shared" si="299"/>
        <v>0</v>
      </c>
      <c r="J4761" s="96">
        <f t="shared" si="300"/>
        <v>0</v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>
        <f t="shared" si="299"/>
        <v>0</v>
      </c>
      <c r="J4762" s="96">
        <f t="shared" si="300"/>
        <v>0</v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>
        <f t="shared" si="299"/>
        <v>0</v>
      </c>
      <c r="J4763" s="96">
        <f t="shared" si="300"/>
        <v>0</v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>
        <f t="shared" si="299"/>
        <v>0</v>
      </c>
      <c r="J4764" s="96">
        <f t="shared" si="300"/>
        <v>0</v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>
        <f t="shared" si="299"/>
        <v>0</v>
      </c>
      <c r="J4765" s="96">
        <f t="shared" si="300"/>
        <v>0</v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>
        <f t="shared" si="299"/>
        <v>0</v>
      </c>
      <c r="J4766" s="96">
        <f t="shared" si="300"/>
        <v>0</v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>
        <f t="shared" si="299"/>
        <v>0</v>
      </c>
      <c r="J4767" s="96">
        <f t="shared" si="300"/>
        <v>0</v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>
        <f t="shared" si="299"/>
        <v>0</v>
      </c>
      <c r="J4768" s="96">
        <f t="shared" si="300"/>
        <v>0</v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>
        <f t="shared" si="299"/>
        <v>0</v>
      </c>
      <c r="J4769" s="96">
        <f t="shared" si="300"/>
        <v>0</v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>
        <f t="shared" si="299"/>
        <v>0</v>
      </c>
      <c r="J4770" s="96">
        <f t="shared" si="300"/>
        <v>0</v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>
        <f t="shared" si="299"/>
        <v>0</v>
      </c>
      <c r="J4771" s="96">
        <f t="shared" si="300"/>
        <v>0</v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>
        <f t="shared" si="299"/>
        <v>0</v>
      </c>
      <c r="J4772" s="96">
        <f t="shared" si="300"/>
        <v>0</v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>
        <f t="shared" si="299"/>
        <v>0</v>
      </c>
      <c r="J4773" s="96">
        <f t="shared" si="300"/>
        <v>0</v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>
        <f t="shared" si="299"/>
        <v>0</v>
      </c>
      <c r="J4774" s="96">
        <f t="shared" si="300"/>
        <v>0</v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>
        <f t="shared" si="299"/>
        <v>0</v>
      </c>
      <c r="J4775" s="96">
        <f t="shared" si="300"/>
        <v>0</v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>
        <f t="shared" si="299"/>
        <v>0</v>
      </c>
      <c r="J4776" s="96">
        <f t="shared" si="300"/>
        <v>0</v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>
        <f t="shared" si="299"/>
        <v>0</v>
      </c>
      <c r="J4777" s="96">
        <f t="shared" si="300"/>
        <v>0</v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>
        <f t="shared" si="299"/>
        <v>0</v>
      </c>
      <c r="J4778" s="96">
        <f t="shared" si="300"/>
        <v>0</v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>
        <f t="shared" si="299"/>
        <v>0</v>
      </c>
      <c r="J4779" s="96">
        <f t="shared" si="300"/>
        <v>0</v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>
        <f t="shared" si="299"/>
        <v>0</v>
      </c>
      <c r="J4780" s="96">
        <f t="shared" si="300"/>
        <v>0</v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>
        <f t="shared" si="299"/>
        <v>0</v>
      </c>
      <c r="J4781" s="96">
        <f t="shared" si="300"/>
        <v>0</v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>
        <f t="shared" si="299"/>
        <v>0</v>
      </c>
      <c r="J4782" s="96">
        <f t="shared" si="300"/>
        <v>0</v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>
        <f t="shared" si="299"/>
        <v>0</v>
      </c>
      <c r="J4783" s="96">
        <f t="shared" si="300"/>
        <v>0</v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>
        <f t="shared" si="299"/>
        <v>0</v>
      </c>
      <c r="J4784" s="96">
        <f t="shared" si="300"/>
        <v>0</v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>
        <f t="shared" si="299"/>
        <v>0</v>
      </c>
      <c r="J4785" s="96">
        <f t="shared" si="300"/>
        <v>0</v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>
        <f t="shared" si="299"/>
        <v>0</v>
      </c>
      <c r="J4786" s="96">
        <f t="shared" si="300"/>
        <v>0</v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>
        <f t="shared" si="299"/>
        <v>0</v>
      </c>
      <c r="J4787" s="96">
        <f t="shared" si="300"/>
        <v>0</v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>
        <f t="shared" si="299"/>
        <v>0</v>
      </c>
      <c r="J4788" s="96">
        <f t="shared" si="300"/>
        <v>0</v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>
        <f t="shared" si="299"/>
        <v>0</v>
      </c>
      <c r="J4789" s="96">
        <f t="shared" si="300"/>
        <v>0</v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>
        <f t="shared" si="299"/>
        <v>0</v>
      </c>
      <c r="J4790" s="96">
        <f t="shared" si="300"/>
        <v>0</v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>
        <f t="shared" si="299"/>
        <v>0</v>
      </c>
      <c r="J4791" s="96">
        <f t="shared" si="300"/>
        <v>0</v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>
        <f t="shared" si="299"/>
        <v>0</v>
      </c>
      <c r="J4792" s="96">
        <f t="shared" si="300"/>
        <v>0</v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>
        <f t="shared" si="299"/>
        <v>0</v>
      </c>
      <c r="J4793" s="96">
        <f t="shared" si="300"/>
        <v>0</v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>
        <f t="shared" si="299"/>
        <v>0</v>
      </c>
      <c r="J4794" s="96">
        <f t="shared" si="300"/>
        <v>0</v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>
        <f t="shared" si="299"/>
        <v>0</v>
      </c>
      <c r="J4795" s="96">
        <f t="shared" si="300"/>
        <v>0</v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>
        <f t="shared" si="299"/>
        <v>0</v>
      </c>
      <c r="J4796" s="96">
        <f t="shared" si="300"/>
        <v>0</v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>
        <f t="shared" si="299"/>
        <v>0</v>
      </c>
      <c r="J4797" s="96">
        <f t="shared" si="300"/>
        <v>0</v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>
        <f t="shared" si="299"/>
        <v>0</v>
      </c>
      <c r="J4798" s="96">
        <f t="shared" si="300"/>
        <v>0</v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>
        <f t="shared" si="299"/>
        <v>0</v>
      </c>
      <c r="J4799" s="96">
        <f t="shared" si="300"/>
        <v>0</v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>
        <f t="shared" si="299"/>
        <v>0</v>
      </c>
      <c r="J4800" s="96">
        <f t="shared" si="300"/>
        <v>0</v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>
        <f t="shared" si="299"/>
        <v>0</v>
      </c>
      <c r="J4801" s="96">
        <f t="shared" si="300"/>
        <v>0</v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>
        <f t="shared" ref="I4802:I4865" si="303">IF(G4802="Nao",IF(OR(F4802="",L4802=""),"",F4802),0)</f>
        <v>0</v>
      </c>
      <c r="J4802" s="96">
        <f t="shared" ref="J4802:J4865" si="304">IF(G4802="Nao",IF(OR(F4802="",D4802="",L4802=""),"",IF(L4802="Sim",ROUND(F4802-D4802,2),0)),0)</f>
        <v>0</v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>
        <f t="shared" si="303"/>
        <v>0</v>
      </c>
      <c r="J4803" s="96">
        <f t="shared" si="304"/>
        <v>0</v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>
        <f t="shared" si="303"/>
        <v>0</v>
      </c>
      <c r="J4804" s="96">
        <f t="shared" si="304"/>
        <v>0</v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>
        <f t="shared" si="303"/>
        <v>0</v>
      </c>
      <c r="J4805" s="96">
        <f t="shared" si="304"/>
        <v>0</v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>
        <f t="shared" si="303"/>
        <v>0</v>
      </c>
      <c r="J4806" s="96">
        <f t="shared" si="304"/>
        <v>0</v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>
        <f t="shared" si="303"/>
        <v>0</v>
      </c>
      <c r="J4807" s="96">
        <f t="shared" si="304"/>
        <v>0</v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>
        <f t="shared" si="303"/>
        <v>0</v>
      </c>
      <c r="J4808" s="96">
        <f t="shared" si="304"/>
        <v>0</v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>
        <f t="shared" si="303"/>
        <v>0</v>
      </c>
      <c r="J4809" s="96">
        <f t="shared" si="304"/>
        <v>0</v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>
        <f t="shared" si="303"/>
        <v>0</v>
      </c>
      <c r="J4810" s="96">
        <f t="shared" si="304"/>
        <v>0</v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>
        <f t="shared" si="303"/>
        <v>0</v>
      </c>
      <c r="J4811" s="96">
        <f t="shared" si="304"/>
        <v>0</v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>
        <f t="shared" si="303"/>
        <v>0</v>
      </c>
      <c r="J4812" s="96">
        <f t="shared" si="304"/>
        <v>0</v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>
        <f t="shared" si="303"/>
        <v>0</v>
      </c>
      <c r="J4813" s="96">
        <f t="shared" si="304"/>
        <v>0</v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>
        <f t="shared" si="303"/>
        <v>0</v>
      </c>
      <c r="J4814" s="96">
        <f t="shared" si="304"/>
        <v>0</v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>
        <f t="shared" si="303"/>
        <v>0</v>
      </c>
      <c r="J4815" s="96">
        <f t="shared" si="304"/>
        <v>0</v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>
        <f t="shared" si="303"/>
        <v>0</v>
      </c>
      <c r="J4816" s="96">
        <f t="shared" si="304"/>
        <v>0</v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>
        <f t="shared" si="303"/>
        <v>0</v>
      </c>
      <c r="J4817" s="96">
        <f t="shared" si="304"/>
        <v>0</v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>
        <f t="shared" si="303"/>
        <v>0</v>
      </c>
      <c r="J4818" s="96">
        <f t="shared" si="304"/>
        <v>0</v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>
        <f t="shared" si="303"/>
        <v>0</v>
      </c>
      <c r="J4819" s="96">
        <f t="shared" si="304"/>
        <v>0</v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>
        <f t="shared" si="303"/>
        <v>0</v>
      </c>
      <c r="J4820" s="96">
        <f t="shared" si="304"/>
        <v>0</v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>
        <f t="shared" si="303"/>
        <v>0</v>
      </c>
      <c r="J4821" s="96">
        <f t="shared" si="304"/>
        <v>0</v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>
        <f t="shared" si="303"/>
        <v>0</v>
      </c>
      <c r="J4822" s="96">
        <f t="shared" si="304"/>
        <v>0</v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>
        <f t="shared" si="303"/>
        <v>0</v>
      </c>
      <c r="J4823" s="96">
        <f t="shared" si="304"/>
        <v>0</v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>
        <f t="shared" si="303"/>
        <v>0</v>
      </c>
      <c r="J4824" s="96">
        <f t="shared" si="304"/>
        <v>0</v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>
        <f t="shared" si="303"/>
        <v>0</v>
      </c>
      <c r="J4825" s="96">
        <f t="shared" si="304"/>
        <v>0</v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>
        <f t="shared" si="303"/>
        <v>0</v>
      </c>
      <c r="J4826" s="96">
        <f t="shared" si="304"/>
        <v>0</v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>
        <f t="shared" si="303"/>
        <v>0</v>
      </c>
      <c r="J4827" s="96">
        <f t="shared" si="304"/>
        <v>0</v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>
        <f t="shared" si="303"/>
        <v>0</v>
      </c>
      <c r="J4828" s="96">
        <f t="shared" si="304"/>
        <v>0</v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>
        <f t="shared" si="303"/>
        <v>0</v>
      </c>
      <c r="J4829" s="96">
        <f t="shared" si="304"/>
        <v>0</v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>
        <f t="shared" si="303"/>
        <v>0</v>
      </c>
      <c r="J4830" s="96">
        <f t="shared" si="304"/>
        <v>0</v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>
        <f t="shared" si="303"/>
        <v>0</v>
      </c>
      <c r="J4831" s="96">
        <f t="shared" si="304"/>
        <v>0</v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>
        <f t="shared" si="303"/>
        <v>0</v>
      </c>
      <c r="J4832" s="96">
        <f t="shared" si="304"/>
        <v>0</v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>
        <f t="shared" si="303"/>
        <v>0</v>
      </c>
      <c r="J4833" s="96">
        <f t="shared" si="304"/>
        <v>0</v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>
        <f t="shared" si="303"/>
        <v>0</v>
      </c>
      <c r="J4834" s="96">
        <f t="shared" si="304"/>
        <v>0</v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>
        <f t="shared" si="303"/>
        <v>0</v>
      </c>
      <c r="J4835" s="96">
        <f t="shared" si="304"/>
        <v>0</v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>
        <f t="shared" si="303"/>
        <v>0</v>
      </c>
      <c r="J4836" s="96">
        <f t="shared" si="304"/>
        <v>0</v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>
        <f t="shared" si="303"/>
        <v>0</v>
      </c>
      <c r="J4837" s="96">
        <f t="shared" si="304"/>
        <v>0</v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>
        <f t="shared" si="303"/>
        <v>0</v>
      </c>
      <c r="J4838" s="96">
        <f t="shared" si="304"/>
        <v>0</v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>
        <f t="shared" si="303"/>
        <v>0</v>
      </c>
      <c r="J4839" s="96">
        <f t="shared" si="304"/>
        <v>0</v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>
        <f t="shared" si="303"/>
        <v>0</v>
      </c>
      <c r="J4840" s="96">
        <f t="shared" si="304"/>
        <v>0</v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>
        <f t="shared" si="303"/>
        <v>0</v>
      </c>
      <c r="J4841" s="96">
        <f t="shared" si="304"/>
        <v>0</v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>
        <f t="shared" si="303"/>
        <v>0</v>
      </c>
      <c r="J4842" s="96">
        <f t="shared" si="304"/>
        <v>0</v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>
        <f t="shared" si="303"/>
        <v>0</v>
      </c>
      <c r="J4843" s="96">
        <f t="shared" si="304"/>
        <v>0</v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>
        <f t="shared" si="303"/>
        <v>0</v>
      </c>
      <c r="J4844" s="96">
        <f t="shared" si="304"/>
        <v>0</v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>
        <f t="shared" si="303"/>
        <v>0</v>
      </c>
      <c r="J4845" s="96">
        <f t="shared" si="304"/>
        <v>0</v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>
        <f t="shared" si="303"/>
        <v>0</v>
      </c>
      <c r="J4846" s="96">
        <f t="shared" si="304"/>
        <v>0</v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>
        <f t="shared" si="303"/>
        <v>0</v>
      </c>
      <c r="J4847" s="96">
        <f t="shared" si="304"/>
        <v>0</v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>
        <f t="shared" si="303"/>
        <v>0</v>
      </c>
      <c r="J4848" s="96">
        <f t="shared" si="304"/>
        <v>0</v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>
        <f t="shared" si="303"/>
        <v>0</v>
      </c>
      <c r="J4849" s="96">
        <f t="shared" si="304"/>
        <v>0</v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>
        <f t="shared" si="303"/>
        <v>0</v>
      </c>
      <c r="J4850" s="96">
        <f t="shared" si="304"/>
        <v>0</v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>
        <f t="shared" si="303"/>
        <v>0</v>
      </c>
      <c r="J4851" s="96">
        <f t="shared" si="304"/>
        <v>0</v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>
        <f t="shared" si="303"/>
        <v>0</v>
      </c>
      <c r="J4852" s="96">
        <f t="shared" si="304"/>
        <v>0</v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>
        <f t="shared" si="303"/>
        <v>0</v>
      </c>
      <c r="J4853" s="96">
        <f t="shared" si="304"/>
        <v>0</v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>
        <f t="shared" si="303"/>
        <v>0</v>
      </c>
      <c r="J4854" s="96">
        <f t="shared" si="304"/>
        <v>0</v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>
        <f t="shared" si="303"/>
        <v>0</v>
      </c>
      <c r="J4855" s="96">
        <f t="shared" si="304"/>
        <v>0</v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>
        <f t="shared" si="303"/>
        <v>0</v>
      </c>
      <c r="J4856" s="96">
        <f t="shared" si="304"/>
        <v>0</v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>
        <f t="shared" si="303"/>
        <v>0</v>
      </c>
      <c r="J4857" s="96">
        <f t="shared" si="304"/>
        <v>0</v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>
        <f t="shared" si="303"/>
        <v>0</v>
      </c>
      <c r="J4858" s="96">
        <f t="shared" si="304"/>
        <v>0</v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>
        <f t="shared" si="303"/>
        <v>0</v>
      </c>
      <c r="J4859" s="96">
        <f t="shared" si="304"/>
        <v>0</v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>
        <f t="shared" si="303"/>
        <v>0</v>
      </c>
      <c r="J4860" s="96">
        <f t="shared" si="304"/>
        <v>0</v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>
        <f t="shared" si="303"/>
        <v>0</v>
      </c>
      <c r="J4861" s="96">
        <f t="shared" si="304"/>
        <v>0</v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>
        <f t="shared" si="303"/>
        <v>0</v>
      </c>
      <c r="J4862" s="96">
        <f t="shared" si="304"/>
        <v>0</v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>
        <f t="shared" si="303"/>
        <v>0</v>
      </c>
      <c r="J4863" s="96">
        <f t="shared" si="304"/>
        <v>0</v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>
        <f t="shared" si="303"/>
        <v>0</v>
      </c>
      <c r="J4864" s="96">
        <f t="shared" si="304"/>
        <v>0</v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>
        <f t="shared" si="303"/>
        <v>0</v>
      </c>
      <c r="J4865" s="96">
        <f t="shared" si="304"/>
        <v>0</v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>
        <f t="shared" ref="I4866:I4929" si="307">IF(G4866="Nao",IF(OR(F4866="",L4866=""),"",F4866),0)</f>
        <v>0</v>
      </c>
      <c r="J4866" s="96">
        <f t="shared" ref="J4866:J4929" si="308">IF(G4866="Nao",IF(OR(F4866="",D4866="",L4866=""),"",IF(L4866="Sim",ROUND(F4866-D4866,2),0)),0)</f>
        <v>0</v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>
        <f t="shared" si="307"/>
        <v>0</v>
      </c>
      <c r="J4867" s="96">
        <f t="shared" si="308"/>
        <v>0</v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>
        <f t="shared" si="307"/>
        <v>0</v>
      </c>
      <c r="J4868" s="96">
        <f t="shared" si="308"/>
        <v>0</v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>
        <f t="shared" si="307"/>
        <v>0</v>
      </c>
      <c r="J4869" s="96">
        <f t="shared" si="308"/>
        <v>0</v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>
        <f t="shared" si="307"/>
        <v>0</v>
      </c>
      <c r="J4870" s="96">
        <f t="shared" si="308"/>
        <v>0</v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>
        <f t="shared" si="307"/>
        <v>0</v>
      </c>
      <c r="J4871" s="96">
        <f t="shared" si="308"/>
        <v>0</v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>
        <f t="shared" si="307"/>
        <v>0</v>
      </c>
      <c r="J4872" s="96">
        <f t="shared" si="308"/>
        <v>0</v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>
        <f t="shared" si="307"/>
        <v>0</v>
      </c>
      <c r="J4873" s="96">
        <f t="shared" si="308"/>
        <v>0</v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>
        <f t="shared" si="307"/>
        <v>0</v>
      </c>
      <c r="J4874" s="96">
        <f t="shared" si="308"/>
        <v>0</v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>
        <f t="shared" si="307"/>
        <v>0</v>
      </c>
      <c r="J4875" s="96">
        <f t="shared" si="308"/>
        <v>0</v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>
        <f t="shared" si="307"/>
        <v>0</v>
      </c>
      <c r="J4876" s="96">
        <f t="shared" si="308"/>
        <v>0</v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>
        <f t="shared" si="307"/>
        <v>0</v>
      </c>
      <c r="J4877" s="96">
        <f t="shared" si="308"/>
        <v>0</v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>
        <f t="shared" si="307"/>
        <v>0</v>
      </c>
      <c r="J4878" s="96">
        <f t="shared" si="308"/>
        <v>0</v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>
        <f t="shared" si="307"/>
        <v>0</v>
      </c>
      <c r="J4879" s="96">
        <f t="shared" si="308"/>
        <v>0</v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>
        <f t="shared" si="307"/>
        <v>0</v>
      </c>
      <c r="J4880" s="96">
        <f t="shared" si="308"/>
        <v>0</v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>
        <f t="shared" si="307"/>
        <v>0</v>
      </c>
      <c r="J4881" s="96">
        <f t="shared" si="308"/>
        <v>0</v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>
        <f t="shared" si="307"/>
        <v>0</v>
      </c>
      <c r="J4882" s="96">
        <f t="shared" si="308"/>
        <v>0</v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>
        <f t="shared" si="307"/>
        <v>0</v>
      </c>
      <c r="J4883" s="96">
        <f t="shared" si="308"/>
        <v>0</v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>
        <f t="shared" si="307"/>
        <v>0</v>
      </c>
      <c r="J4884" s="96">
        <f t="shared" si="308"/>
        <v>0</v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>
        <f t="shared" si="307"/>
        <v>0</v>
      </c>
      <c r="J4885" s="96">
        <f t="shared" si="308"/>
        <v>0</v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>
        <f t="shared" si="307"/>
        <v>0</v>
      </c>
      <c r="J4886" s="96">
        <f t="shared" si="308"/>
        <v>0</v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>
        <f t="shared" si="307"/>
        <v>0</v>
      </c>
      <c r="J4887" s="96">
        <f t="shared" si="308"/>
        <v>0</v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>
        <f t="shared" si="307"/>
        <v>0</v>
      </c>
      <c r="J4888" s="96">
        <f t="shared" si="308"/>
        <v>0</v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>
        <f t="shared" si="307"/>
        <v>0</v>
      </c>
      <c r="J4889" s="96">
        <f t="shared" si="308"/>
        <v>0</v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>
        <f t="shared" si="307"/>
        <v>0</v>
      </c>
      <c r="J4890" s="96">
        <f t="shared" si="308"/>
        <v>0</v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>
        <f t="shared" si="307"/>
        <v>0</v>
      </c>
      <c r="J4891" s="96">
        <f t="shared" si="308"/>
        <v>0</v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>
        <f t="shared" si="307"/>
        <v>0</v>
      </c>
      <c r="J4892" s="96">
        <f t="shared" si="308"/>
        <v>0</v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>
        <f t="shared" si="307"/>
        <v>0</v>
      </c>
      <c r="J4893" s="96">
        <f t="shared" si="308"/>
        <v>0</v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>
        <f t="shared" si="307"/>
        <v>0</v>
      </c>
      <c r="J4894" s="96">
        <f t="shared" si="308"/>
        <v>0</v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>
        <f t="shared" si="307"/>
        <v>0</v>
      </c>
      <c r="J4895" s="96">
        <f t="shared" si="308"/>
        <v>0</v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>
        <f t="shared" si="307"/>
        <v>0</v>
      </c>
      <c r="J4896" s="96">
        <f t="shared" si="308"/>
        <v>0</v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>
        <f t="shared" si="307"/>
        <v>0</v>
      </c>
      <c r="J4897" s="96">
        <f t="shared" si="308"/>
        <v>0</v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>
        <f t="shared" si="307"/>
        <v>0</v>
      </c>
      <c r="J4898" s="96">
        <f t="shared" si="308"/>
        <v>0</v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>
        <f t="shared" si="307"/>
        <v>0</v>
      </c>
      <c r="J4899" s="96">
        <f t="shared" si="308"/>
        <v>0</v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>
        <f t="shared" si="307"/>
        <v>0</v>
      </c>
      <c r="J4900" s="96">
        <f t="shared" si="308"/>
        <v>0</v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>
        <f t="shared" si="307"/>
        <v>0</v>
      </c>
      <c r="J4901" s="96">
        <f t="shared" si="308"/>
        <v>0</v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>
        <f t="shared" si="307"/>
        <v>0</v>
      </c>
      <c r="J4902" s="96">
        <f t="shared" si="308"/>
        <v>0</v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>
        <f t="shared" si="307"/>
        <v>0</v>
      </c>
      <c r="J4903" s="96">
        <f t="shared" si="308"/>
        <v>0</v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>
        <f t="shared" si="307"/>
        <v>0</v>
      </c>
      <c r="J4904" s="96">
        <f t="shared" si="308"/>
        <v>0</v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>
        <f t="shared" si="307"/>
        <v>0</v>
      </c>
      <c r="J4905" s="96">
        <f t="shared" si="308"/>
        <v>0</v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>
        <f t="shared" si="307"/>
        <v>0</v>
      </c>
      <c r="J4906" s="96">
        <f t="shared" si="308"/>
        <v>0</v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>
        <f t="shared" si="307"/>
        <v>0</v>
      </c>
      <c r="J4907" s="96">
        <f t="shared" si="308"/>
        <v>0</v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>
        <f t="shared" si="307"/>
        <v>0</v>
      </c>
      <c r="J4908" s="96">
        <f t="shared" si="308"/>
        <v>0</v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>
        <f t="shared" si="307"/>
        <v>0</v>
      </c>
      <c r="J4909" s="96">
        <f t="shared" si="308"/>
        <v>0</v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>
        <f t="shared" si="307"/>
        <v>0</v>
      </c>
      <c r="J4910" s="96">
        <f t="shared" si="308"/>
        <v>0</v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>
        <f t="shared" si="307"/>
        <v>0</v>
      </c>
      <c r="J4911" s="96">
        <f t="shared" si="308"/>
        <v>0</v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>
        <f t="shared" si="307"/>
        <v>0</v>
      </c>
      <c r="J4912" s="96">
        <f t="shared" si="308"/>
        <v>0</v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>
        <f t="shared" si="307"/>
        <v>0</v>
      </c>
      <c r="J4913" s="96">
        <f t="shared" si="308"/>
        <v>0</v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>
        <f t="shared" si="307"/>
        <v>0</v>
      </c>
      <c r="J4914" s="96">
        <f t="shared" si="308"/>
        <v>0</v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>
        <f t="shared" si="307"/>
        <v>0</v>
      </c>
      <c r="J4915" s="96">
        <f t="shared" si="308"/>
        <v>0</v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>
        <f t="shared" si="307"/>
        <v>0</v>
      </c>
      <c r="J4916" s="96">
        <f t="shared" si="308"/>
        <v>0</v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>
        <f t="shared" si="307"/>
        <v>0</v>
      </c>
      <c r="J4917" s="96">
        <f t="shared" si="308"/>
        <v>0</v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>
        <f t="shared" si="307"/>
        <v>0</v>
      </c>
      <c r="J4918" s="96">
        <f t="shared" si="308"/>
        <v>0</v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>
        <f t="shared" si="307"/>
        <v>0</v>
      </c>
      <c r="J4919" s="96">
        <f t="shared" si="308"/>
        <v>0</v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>
        <f t="shared" si="307"/>
        <v>0</v>
      </c>
      <c r="J4920" s="96">
        <f t="shared" si="308"/>
        <v>0</v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>
        <f t="shared" si="307"/>
        <v>0</v>
      </c>
      <c r="J4921" s="96">
        <f t="shared" si="308"/>
        <v>0</v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>
        <f t="shared" si="307"/>
        <v>0</v>
      </c>
      <c r="J4922" s="96">
        <f t="shared" si="308"/>
        <v>0</v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>
        <f t="shared" si="307"/>
        <v>0</v>
      </c>
      <c r="J4923" s="96">
        <f t="shared" si="308"/>
        <v>0</v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>
        <f t="shared" si="307"/>
        <v>0</v>
      </c>
      <c r="J4924" s="96">
        <f t="shared" si="308"/>
        <v>0</v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>
        <f t="shared" si="307"/>
        <v>0</v>
      </c>
      <c r="J4925" s="96">
        <f t="shared" si="308"/>
        <v>0</v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>
        <f t="shared" si="307"/>
        <v>0</v>
      </c>
      <c r="J4926" s="96">
        <f t="shared" si="308"/>
        <v>0</v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>
        <f t="shared" si="307"/>
        <v>0</v>
      </c>
      <c r="J4927" s="96">
        <f t="shared" si="308"/>
        <v>0</v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>
        <f t="shared" si="307"/>
        <v>0</v>
      </c>
      <c r="J4928" s="96">
        <f t="shared" si="308"/>
        <v>0</v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>
        <f t="shared" si="307"/>
        <v>0</v>
      </c>
      <c r="J4929" s="96">
        <f t="shared" si="308"/>
        <v>0</v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>
        <f t="shared" ref="I4930:I4993" si="311">IF(G4930="Nao",IF(OR(F4930="",L4930=""),"",F4930),0)</f>
        <v>0</v>
      </c>
      <c r="J4930" s="96">
        <f t="shared" ref="J4930:J4993" si="312">IF(G4930="Nao",IF(OR(F4930="",D4930="",L4930=""),"",IF(L4930="Sim",ROUND(F4930-D4930,2),0)),0)</f>
        <v>0</v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>
        <f t="shared" si="311"/>
        <v>0</v>
      </c>
      <c r="J4931" s="96">
        <f t="shared" si="312"/>
        <v>0</v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>
        <f t="shared" si="311"/>
        <v>0</v>
      </c>
      <c r="J4932" s="96">
        <f t="shared" si="312"/>
        <v>0</v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>
        <f t="shared" si="311"/>
        <v>0</v>
      </c>
      <c r="J4933" s="96">
        <f t="shared" si="312"/>
        <v>0</v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>
        <f t="shared" si="311"/>
        <v>0</v>
      </c>
      <c r="J4934" s="96">
        <f t="shared" si="312"/>
        <v>0</v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>
        <f t="shared" si="311"/>
        <v>0</v>
      </c>
      <c r="J4935" s="96">
        <f t="shared" si="312"/>
        <v>0</v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>
        <f t="shared" si="311"/>
        <v>0</v>
      </c>
      <c r="J4936" s="96">
        <f t="shared" si="312"/>
        <v>0</v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>
        <f t="shared" si="311"/>
        <v>0</v>
      </c>
      <c r="J4937" s="96">
        <f t="shared" si="312"/>
        <v>0</v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>
        <f t="shared" si="311"/>
        <v>0</v>
      </c>
      <c r="J4938" s="96">
        <f t="shared" si="312"/>
        <v>0</v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>
        <f t="shared" si="311"/>
        <v>0</v>
      </c>
      <c r="J4939" s="96">
        <f t="shared" si="312"/>
        <v>0</v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>
        <f t="shared" si="311"/>
        <v>0</v>
      </c>
      <c r="J4940" s="96">
        <f t="shared" si="312"/>
        <v>0</v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>
        <f t="shared" si="311"/>
        <v>0</v>
      </c>
      <c r="J4941" s="96">
        <f t="shared" si="312"/>
        <v>0</v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>
        <f t="shared" si="311"/>
        <v>0</v>
      </c>
      <c r="J4942" s="96">
        <f t="shared" si="312"/>
        <v>0</v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>
        <f t="shared" si="311"/>
        <v>0</v>
      </c>
      <c r="J4943" s="96">
        <f t="shared" si="312"/>
        <v>0</v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>
        <f t="shared" si="311"/>
        <v>0</v>
      </c>
      <c r="J4944" s="96">
        <f t="shared" si="312"/>
        <v>0</v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>
        <f t="shared" si="311"/>
        <v>0</v>
      </c>
      <c r="J4945" s="96">
        <f t="shared" si="312"/>
        <v>0</v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>
        <f t="shared" si="311"/>
        <v>0</v>
      </c>
      <c r="J4946" s="96">
        <f t="shared" si="312"/>
        <v>0</v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>
        <f t="shared" si="311"/>
        <v>0</v>
      </c>
      <c r="J4947" s="96">
        <f t="shared" si="312"/>
        <v>0</v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>
        <f t="shared" si="311"/>
        <v>0</v>
      </c>
      <c r="J4948" s="96">
        <f t="shared" si="312"/>
        <v>0</v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>
        <f t="shared" si="311"/>
        <v>0</v>
      </c>
      <c r="J4949" s="96">
        <f t="shared" si="312"/>
        <v>0</v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>
        <f t="shared" si="311"/>
        <v>0</v>
      </c>
      <c r="J4950" s="96">
        <f t="shared" si="312"/>
        <v>0</v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>
        <f t="shared" si="311"/>
        <v>0</v>
      </c>
      <c r="J4951" s="96">
        <f t="shared" si="312"/>
        <v>0</v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>
        <f t="shared" si="311"/>
        <v>0</v>
      </c>
      <c r="J4952" s="96">
        <f t="shared" si="312"/>
        <v>0</v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>
        <f t="shared" si="311"/>
        <v>0</v>
      </c>
      <c r="J4953" s="96">
        <f t="shared" si="312"/>
        <v>0</v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>
        <f t="shared" si="311"/>
        <v>0</v>
      </c>
      <c r="J4954" s="96">
        <f t="shared" si="312"/>
        <v>0</v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>
        <f t="shared" si="311"/>
        <v>0</v>
      </c>
      <c r="J4955" s="96">
        <f t="shared" si="312"/>
        <v>0</v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>
        <f t="shared" si="311"/>
        <v>0</v>
      </c>
      <c r="J4956" s="96">
        <f t="shared" si="312"/>
        <v>0</v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>
        <f t="shared" si="311"/>
        <v>0</v>
      </c>
      <c r="J4957" s="96">
        <f t="shared" si="312"/>
        <v>0</v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>
        <f t="shared" si="311"/>
        <v>0</v>
      </c>
      <c r="J4958" s="96">
        <f t="shared" si="312"/>
        <v>0</v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>
        <f t="shared" si="311"/>
        <v>0</v>
      </c>
      <c r="J4959" s="96">
        <f t="shared" si="312"/>
        <v>0</v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>
        <f t="shared" si="311"/>
        <v>0</v>
      </c>
      <c r="J4960" s="96">
        <f t="shared" si="312"/>
        <v>0</v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>
        <f t="shared" si="311"/>
        <v>0</v>
      </c>
      <c r="J4961" s="96">
        <f t="shared" si="312"/>
        <v>0</v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>
        <f t="shared" si="311"/>
        <v>0</v>
      </c>
      <c r="J4962" s="96">
        <f t="shared" si="312"/>
        <v>0</v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>
        <f t="shared" si="311"/>
        <v>0</v>
      </c>
      <c r="J4963" s="96">
        <f t="shared" si="312"/>
        <v>0</v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>
        <f t="shared" si="311"/>
        <v>0</v>
      </c>
      <c r="J4964" s="96">
        <f t="shared" si="312"/>
        <v>0</v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>
        <f t="shared" si="311"/>
        <v>0</v>
      </c>
      <c r="J4965" s="96">
        <f t="shared" si="312"/>
        <v>0</v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>
        <f t="shared" si="311"/>
        <v>0</v>
      </c>
      <c r="J4966" s="96">
        <f t="shared" si="312"/>
        <v>0</v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>
        <f t="shared" si="311"/>
        <v>0</v>
      </c>
      <c r="J4967" s="96">
        <f t="shared" si="312"/>
        <v>0</v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>
        <f t="shared" si="311"/>
        <v>0</v>
      </c>
      <c r="J4968" s="96">
        <f t="shared" si="312"/>
        <v>0</v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>
        <f t="shared" si="311"/>
        <v>0</v>
      </c>
      <c r="J4969" s="96">
        <f t="shared" si="312"/>
        <v>0</v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>
        <f t="shared" si="311"/>
        <v>0</v>
      </c>
      <c r="J4970" s="96">
        <f t="shared" si="312"/>
        <v>0</v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>
        <f t="shared" si="311"/>
        <v>0</v>
      </c>
      <c r="J4971" s="96">
        <f t="shared" si="312"/>
        <v>0</v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>
        <f t="shared" si="311"/>
        <v>0</v>
      </c>
      <c r="J4972" s="96">
        <f t="shared" si="312"/>
        <v>0</v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>
        <f t="shared" si="311"/>
        <v>0</v>
      </c>
      <c r="J4973" s="96">
        <f t="shared" si="312"/>
        <v>0</v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>
        <f t="shared" si="311"/>
        <v>0</v>
      </c>
      <c r="J4974" s="96">
        <f t="shared" si="312"/>
        <v>0</v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>
        <f t="shared" si="311"/>
        <v>0</v>
      </c>
      <c r="J4975" s="96">
        <f t="shared" si="312"/>
        <v>0</v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>
        <f t="shared" si="311"/>
        <v>0</v>
      </c>
      <c r="J4976" s="96">
        <f t="shared" si="312"/>
        <v>0</v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>
        <f t="shared" si="311"/>
        <v>0</v>
      </c>
      <c r="J4977" s="96">
        <f t="shared" si="312"/>
        <v>0</v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>
        <f t="shared" si="311"/>
        <v>0</v>
      </c>
      <c r="J4978" s="96">
        <f t="shared" si="312"/>
        <v>0</v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>
        <f t="shared" si="311"/>
        <v>0</v>
      </c>
      <c r="J4979" s="96">
        <f t="shared" si="312"/>
        <v>0</v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>
        <f t="shared" si="311"/>
        <v>0</v>
      </c>
      <c r="J4980" s="96">
        <f t="shared" si="312"/>
        <v>0</v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>
        <f t="shared" si="311"/>
        <v>0</v>
      </c>
      <c r="J4981" s="96">
        <f t="shared" si="312"/>
        <v>0</v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>
        <f t="shared" si="311"/>
        <v>0</v>
      </c>
      <c r="J4982" s="96">
        <f t="shared" si="312"/>
        <v>0</v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>
        <f t="shared" si="311"/>
        <v>0</v>
      </c>
      <c r="J4983" s="96">
        <f t="shared" si="312"/>
        <v>0</v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>
        <f t="shared" si="311"/>
        <v>0</v>
      </c>
      <c r="J4984" s="96">
        <f t="shared" si="312"/>
        <v>0</v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>
        <f t="shared" si="311"/>
        <v>0</v>
      </c>
      <c r="J4985" s="96">
        <f t="shared" si="312"/>
        <v>0</v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>
        <f t="shared" si="311"/>
        <v>0</v>
      </c>
      <c r="J4986" s="96">
        <f t="shared" si="312"/>
        <v>0</v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>
        <f t="shared" si="311"/>
        <v>0</v>
      </c>
      <c r="J4987" s="96">
        <f t="shared" si="312"/>
        <v>0</v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>
        <f t="shared" si="311"/>
        <v>0</v>
      </c>
      <c r="J4988" s="96">
        <f t="shared" si="312"/>
        <v>0</v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>
        <f t="shared" si="311"/>
        <v>0</v>
      </c>
      <c r="J4989" s="96">
        <f t="shared" si="312"/>
        <v>0</v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>
        <f t="shared" si="311"/>
        <v>0</v>
      </c>
      <c r="J4990" s="96">
        <f t="shared" si="312"/>
        <v>0</v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>
        <f t="shared" si="311"/>
        <v>0</v>
      </c>
      <c r="J4991" s="96">
        <f t="shared" si="312"/>
        <v>0</v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>
        <f t="shared" si="311"/>
        <v>0</v>
      </c>
      <c r="J4992" s="96">
        <f t="shared" si="312"/>
        <v>0</v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>
        <f t="shared" si="311"/>
        <v>0</v>
      </c>
      <c r="J4993" s="96">
        <f t="shared" si="312"/>
        <v>0</v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57" si="313">IF(OR(D4994="",E4994=""),"",ROUND(D4994*E4994,2))</f>
        <v/>
      </c>
      <c r="G4994" s="106"/>
      <c r="H4994" s="96">
        <f t="shared" ref="H4994:H5057" si="314">IF(G4994="Sim",IF(OR(F4994="",D4994="",L4994=""),"",IF(L4994="Sim",ROUND(F4994-D4994,2),0)),0)</f>
        <v>0</v>
      </c>
      <c r="I4994" s="96">
        <f t="shared" ref="I4994:I5001" si="315">IF(G4994="Nao",IF(OR(F4994="",L4994=""),"",F4994),0)</f>
        <v>0</v>
      </c>
      <c r="J4994" s="96">
        <f t="shared" ref="J4994:J5001" si="316">IF(G4994="Nao",IF(OR(F4994="",D4994="",L4994=""),"",IF(L4994="Sim",ROUND(F4994-D4994,2),0)),0)</f>
        <v>0</v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>
        <f t="shared" si="315"/>
        <v>0</v>
      </c>
      <c r="J4995" s="96">
        <f t="shared" si="316"/>
        <v>0</v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>
        <f t="shared" si="315"/>
        <v>0</v>
      </c>
      <c r="J4996" s="96">
        <f t="shared" si="316"/>
        <v>0</v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>
        <f t="shared" si="315"/>
        <v>0</v>
      </c>
      <c r="J4997" s="96">
        <f t="shared" si="316"/>
        <v>0</v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>
        <f t="shared" si="315"/>
        <v>0</v>
      </c>
      <c r="J4998" s="96">
        <f t="shared" si="316"/>
        <v>0</v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>
        <f t="shared" si="315"/>
        <v>0</v>
      </c>
      <c r="J4999" s="96">
        <f t="shared" si="316"/>
        <v>0</v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>
        <f t="shared" si="315"/>
        <v>0</v>
      </c>
      <c r="J5000" s="96">
        <f t="shared" si="316"/>
        <v>0</v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>
        <f t="shared" si="315"/>
        <v>0</v>
      </c>
      <c r="J5001" s="96">
        <f t="shared" si="316"/>
        <v>0</v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1" priority="1" stopIfTrue="1">
      <formula>AND(OR($A2&lt;&gt;"",$B2&lt;&gt;"",$D2&lt;&gt;"",$G2&lt;&gt;""),$L2="")</formula>
    </cfRule>
    <cfRule type="expression" dxfId="0" priority="2">
      <formula>$L2="Nao"</formula>
    </cfRule>
  </conditionalFormatting>
  <dataValidations count="1">
    <dataValidation type="list" allowBlank="1" showInputMessage="1" showErrorMessage="1" error="Selecione Sim ou Nao." sqref="G2:G5001" xr:uid="{B2040E67-3F9A-42D9-99DA-62BCEF0AA483}">
      <mc:AlternateContent xmlns:x12ac="http://schemas.microsoft.com/office/spreadsheetml/2011/1/ac" xmlns:mc="http://schemas.openxmlformats.org/markup-compatibility/2006">
        <mc:Choice Requires="x12ac">
          <x12ac:list>"Sim,Nao"</x12ac:list>
        </mc:Choice>
        <mc:Fallback>
          <formula1>"Sim,Nao"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39" t="s">
        <v>296</v>
      </c>
      <c r="B1" s="39" t="s">
        <v>102</v>
      </c>
      <c r="C1" s="39" t="s">
        <v>103</v>
      </c>
      <c r="D1" s="39" t="s">
        <v>104</v>
      </c>
      <c r="E1" s="55" t="s">
        <v>105</v>
      </c>
      <c r="F1" s="56" t="s">
        <v>106</v>
      </c>
      <c r="G1" s="56" t="s">
        <v>107</v>
      </c>
      <c r="H1" s="39" t="s">
        <v>108</v>
      </c>
      <c r="I1" s="39" t="s">
        <v>109</v>
      </c>
      <c r="J1" s="56" t="s">
        <v>110</v>
      </c>
      <c r="K1" s="39" t="s">
        <v>111</v>
      </c>
      <c r="L1" s="68" t="s">
        <v>112</v>
      </c>
      <c r="M1" s="68" t="s">
        <v>88</v>
      </c>
    </row>
    <row r="2" spans="1:13" ht="15.9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91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91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91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91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91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91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91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91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91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91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91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91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91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91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91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91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91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91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91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91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91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91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91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91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91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91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91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91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91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91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91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91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1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91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91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91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91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91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91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91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91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91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91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91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91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91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91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91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91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91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91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91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91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91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91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91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91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91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91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91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91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91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91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91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1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91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91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91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91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91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91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91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91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91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91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91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91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91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91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91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91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91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91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91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91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91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91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91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91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91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91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91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91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91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91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91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1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91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91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91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91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91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91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91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91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91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91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91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91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91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91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91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91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91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91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91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91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91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91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91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91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91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91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91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91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91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91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91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1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91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91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91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91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91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91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91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91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91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91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91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91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91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91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91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91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91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91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91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91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91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91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91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91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91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91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91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91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91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91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91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1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91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91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91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91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91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91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91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91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91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91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91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91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91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91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91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91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91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91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91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91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91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91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91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91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91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91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91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91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91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91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91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1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91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91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91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91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91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91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31" priority="7">
      <formula>OR(LEFT(UPPER($D2),6)="SUPRES",LEFT(UPPER($D2),4)="DECR")</formula>
    </cfRule>
    <cfRule type="expression" dxfId="30" priority="7">
      <formula>OR(LEFT(UPPER($D2),6)="SUPRES",LEFT(UPPER($D2),4)="DECR")</formula>
    </cfRule>
  </conditionalFormatting>
  <conditionalFormatting sqref="C2:C200">
    <cfRule type="expression" dxfId="29" priority="15">
      <formula>UPPER($C2)="C0"</formula>
    </cfRule>
    <cfRule type="expression" dxfId="28" priority="15">
      <formula>UPPER($C2)="C1"</formula>
    </cfRule>
    <cfRule type="expression" dxfId="27" priority="15">
      <formula>UPPER($C2)="C2"</formula>
    </cfRule>
    <cfRule type="expression" dxfId="26" priority="15">
      <formula>UPPER($C2)="C3"</formula>
    </cfRule>
    <cfRule type="expression" dxfId="25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269</v>
      </c>
      <c r="C1" s="39" t="s">
        <v>270</v>
      </c>
      <c r="D1" s="39" t="s">
        <v>271</v>
      </c>
      <c r="E1" s="39" t="s">
        <v>272</v>
      </c>
      <c r="F1" s="39" t="s">
        <v>72</v>
      </c>
      <c r="H1" s="199" t="s">
        <v>273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INDISPONIVEL",ROUND(itens_Remanesc!B2+SUMIFS(aditivos!$L$2:$L$200,aditivos!$A$2:$A$200,A2,aditivos!$B$2:$B$200,"&lt;="&amp;$I$5),2)))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197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0" t="s">
        <v>274</v>
      </c>
      <c r="I2" s="221" t="b">
        <f>AND(ISNUMBER(CONTROLE!$B$3),OR($I$1="C0",$I$1="C1",$I$1="C2",$I$1="C3",$I$1="C4"),COUNTIF(itens_Remanesc!$A$2:$A$200,"&lt;&gt;")&gt;0,COUNT($B$2:$B$200)&gt;=COUNTIF(itens_Remanesc!$A$2:$A$200,"&lt;&gt;"))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2">IF(OR(A2="",L2="",D2=""),"",ROUND(MAX(L2+IF(ISNUMBER(M2),M2,0)-D2,0),2))</f>
        <v/>
      </c>
      <c r="O2" s="192" t="str">
        <f t="shared" ref="O2:O33" si="3">IF(OR(A2="",D2="",K2="",$I$7=""),"",ROUND(D2*K2*$I$7,2))</f>
        <v/>
      </c>
      <c r="P2" s="192" t="str">
        <f t="shared" ref="P2:P33" si="4">IF(OR(A2="",N2="",K2="",$I$7=""),"",ROUND(N2*K2*$I$7,2))</f>
        <v/>
      </c>
      <c r="Q2" s="192" t="str">
        <f t="shared" ref="Q2:Q33" si="5">IF(OR(A2="",D2="",K2=""),"",ROUND(D2*K2,2))</f>
        <v/>
      </c>
      <c r="R2" s="192" t="str">
        <f t="shared" ref="R2:R33" si="6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INDISPONIVEL",ROUND(itens_Remanesc!B3+SUMIFS(aditivos!$L$2:$L$200,aditivos!$A$2:$A$200,A3,aditivos!$B$2:$B$200,"&lt;="&amp;$I$5),2)))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197" t="str">
        <f t="shared" si="1"/>
        <v/>
      </c>
      <c r="H3" s="200" t="s">
        <v>275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2"/>
        <v/>
      </c>
      <c r="O3" s="192" t="str">
        <f t="shared" si="3"/>
        <v/>
      </c>
      <c r="P3" s="192" t="str">
        <f t="shared" si="4"/>
        <v/>
      </c>
      <c r="Q3" s="192" t="str">
        <f t="shared" si="5"/>
        <v/>
      </c>
      <c r="R3" s="192" t="str">
        <f t="shared" si="6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INDISPONIVEL",ROUND(itens_Remanesc!B4+SUMIFS(aditivos!$L$2:$L$200,aditivos!$A$2:$A$200,A4,aditivos!$B$2:$B$200,"&lt;="&amp;$I$5),2)))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197" t="str">
        <f t="shared" si="1"/>
        <v/>
      </c>
      <c r="H4" s="200" t="s">
        <v>276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2"/>
        <v/>
      </c>
      <c r="O4" s="192" t="str">
        <f t="shared" si="3"/>
        <v/>
      </c>
      <c r="P4" s="192" t="str">
        <f t="shared" si="4"/>
        <v/>
      </c>
      <c r="Q4" s="192" t="str">
        <f t="shared" si="5"/>
        <v/>
      </c>
      <c r="R4" s="192" t="str">
        <f t="shared" si="6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INDISPONIVEL",ROUND(itens_Remanesc!B5+SUMIFS(aditivos!$L$2:$L$200,aditivos!$A$2:$A$200,A5,aditivos!$B$2:$B$200,"&lt;="&amp;$I$5),2)))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197" t="str">
        <f t="shared" si="1"/>
        <v/>
      </c>
      <c r="H5" s="200" t="s">
        <v>277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2"/>
        <v/>
      </c>
      <c r="O5" s="192" t="str">
        <f t="shared" si="3"/>
        <v/>
      </c>
      <c r="P5" s="192" t="str">
        <f t="shared" si="4"/>
        <v/>
      </c>
      <c r="Q5" s="192" t="str">
        <f t="shared" si="5"/>
        <v/>
      </c>
      <c r="R5" s="192" t="str">
        <f t="shared" si="6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INDISPONIVEL",ROUND(itens_Remanesc!B6+SUMIFS(aditivos!$L$2:$L$200,aditivos!$A$2:$A$200,A6,aditivos!$B$2:$B$200,"&lt;="&amp;$I$5),2)))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197" t="str">
        <f t="shared" si="1"/>
        <v/>
      </c>
      <c r="H6" s="200" t="s">
        <v>278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2"/>
        <v/>
      </c>
      <c r="O6" s="192" t="str">
        <f t="shared" si="3"/>
        <v/>
      </c>
      <c r="P6" s="192" t="str">
        <f t="shared" si="4"/>
        <v/>
      </c>
      <c r="Q6" s="192" t="str">
        <f t="shared" si="5"/>
        <v/>
      </c>
      <c r="R6" s="192" t="str">
        <f t="shared" si="6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INDISPONIVEL",ROUND(itens_Remanesc!B7+SUMIFS(aditivos!$L$2:$L$200,aditivos!$A$2:$A$200,A7,aditivos!$B$2:$B$200,"&lt;="&amp;$I$5),2)))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197" t="str">
        <f t="shared" si="1"/>
        <v/>
      </c>
      <c r="H7" s="200" t="s">
        <v>279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2"/>
        <v/>
      </c>
      <c r="O7" s="192" t="str">
        <f t="shared" si="3"/>
        <v/>
      </c>
      <c r="P7" s="192" t="str">
        <f t="shared" si="4"/>
        <v/>
      </c>
      <c r="Q7" s="192" t="str">
        <f t="shared" si="5"/>
        <v/>
      </c>
      <c r="R7" s="192" t="str">
        <f t="shared" si="6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INDISPONIVEL",ROUND(itens_Remanesc!B8+SUMIFS(aditivos!$L$2:$L$200,aditivos!$A$2:$A$200,A8,aditivos!$B$2:$B$200,"&lt;="&amp;$I$5),2)))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197" t="str">
        <f t="shared" si="1"/>
        <v/>
      </c>
      <c r="H8" s="201" t="s">
        <v>280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2"/>
        <v/>
      </c>
      <c r="O8" s="192" t="str">
        <f t="shared" si="3"/>
        <v/>
      </c>
      <c r="P8" s="192" t="str">
        <f t="shared" si="4"/>
        <v/>
      </c>
      <c r="Q8" s="192" t="str">
        <f t="shared" si="5"/>
        <v/>
      </c>
      <c r="R8" s="192" t="str">
        <f t="shared" si="6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INDISPONIVEL",ROUND(itens_Remanesc!B9+SUMIFS(aditivos!$L$2:$L$200,aditivos!$A$2:$A$200,A9,aditivos!$B$2:$B$200,"&lt;="&amp;$I$5),2)))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197" t="str">
        <f t="shared" si="1"/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2"/>
        <v/>
      </c>
      <c r="O9" s="192" t="str">
        <f t="shared" si="3"/>
        <v/>
      </c>
      <c r="P9" s="192" t="str">
        <f t="shared" si="4"/>
        <v/>
      </c>
      <c r="Q9" s="192" t="str">
        <f t="shared" si="5"/>
        <v/>
      </c>
      <c r="R9" s="192" t="str">
        <f t="shared" si="6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INDISPONIVEL",ROUND(itens_Remanesc!B10+SUMIFS(aditivos!$L$2:$L$200,aditivos!$A$2:$A$200,A10,aditivos!$B$2:$B$200,"&lt;="&amp;$I$5),2)))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197" t="str">
        <f t="shared" si="1"/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2"/>
        <v/>
      </c>
      <c r="O10" s="192" t="str">
        <f t="shared" si="3"/>
        <v/>
      </c>
      <c r="P10" s="192" t="str">
        <f t="shared" si="4"/>
        <v/>
      </c>
      <c r="Q10" s="192" t="str">
        <f t="shared" si="5"/>
        <v/>
      </c>
      <c r="R10" s="192" t="str">
        <f t="shared" si="6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INDISPONIVEL",ROUND(itens_Remanesc!B11+SUMIFS(aditivos!$L$2:$L$200,aditivos!$A$2:$A$200,A11,aditivos!$B$2:$B$200,"&lt;="&amp;$I$5),2)))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197" t="str">
        <f t="shared" si="1"/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2"/>
        <v/>
      </c>
      <c r="O11" s="192" t="str">
        <f t="shared" si="3"/>
        <v/>
      </c>
      <c r="P11" s="192" t="str">
        <f t="shared" si="4"/>
        <v/>
      </c>
      <c r="Q11" s="192" t="str">
        <f t="shared" si="5"/>
        <v/>
      </c>
      <c r="R11" s="192" t="str">
        <f t="shared" si="6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INDISPONIVEL",ROUND(itens_Remanesc!B12+SUMIFS(aditivos!$L$2:$L$200,aditivos!$A$2:$A$200,A12,aditivos!$B$2:$B$200,"&lt;="&amp;$I$5),2)))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197" t="str">
        <f t="shared" si="1"/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2"/>
        <v/>
      </c>
      <c r="O12" s="192" t="str">
        <f t="shared" si="3"/>
        <v/>
      </c>
      <c r="P12" s="192" t="str">
        <f t="shared" si="4"/>
        <v/>
      </c>
      <c r="Q12" s="192" t="str">
        <f t="shared" si="5"/>
        <v/>
      </c>
      <c r="R12" s="192" t="str">
        <f t="shared" si="6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INDISPONIVEL",ROUND(itens_Remanesc!B13+SUMIFS(aditivos!$L$2:$L$200,aditivos!$A$2:$A$200,A13,aditivos!$B$2:$B$200,"&lt;="&amp;$I$5),2)))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197" t="str">
        <f t="shared" si="1"/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2"/>
        <v/>
      </c>
      <c r="O13" s="192" t="str">
        <f t="shared" si="3"/>
        <v/>
      </c>
      <c r="P13" s="192" t="str">
        <f t="shared" si="4"/>
        <v/>
      </c>
      <c r="Q13" s="192" t="str">
        <f t="shared" si="5"/>
        <v/>
      </c>
      <c r="R13" s="192" t="str">
        <f t="shared" si="6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INDISPONIVEL",ROUND(itens_Remanesc!B14+SUMIFS(aditivos!$L$2:$L$200,aditivos!$A$2:$A$200,A14,aditivos!$B$2:$B$200,"&lt;="&amp;$I$5),2)))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197" t="str">
        <f t="shared" si="1"/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2"/>
        <v/>
      </c>
      <c r="O14" s="192" t="str">
        <f t="shared" si="3"/>
        <v/>
      </c>
      <c r="P14" s="192" t="str">
        <f t="shared" si="4"/>
        <v/>
      </c>
      <c r="Q14" s="192" t="str">
        <f t="shared" si="5"/>
        <v/>
      </c>
      <c r="R14" s="192" t="str">
        <f t="shared" si="6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INDISPONIVEL",ROUND(itens_Remanesc!B15+SUMIFS(aditivos!$L$2:$L$200,aditivos!$A$2:$A$200,A15,aditivos!$B$2:$B$200,"&lt;="&amp;$I$5),2)))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197" t="str">
        <f t="shared" si="1"/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2"/>
        <v/>
      </c>
      <c r="O15" s="192" t="str">
        <f t="shared" si="3"/>
        <v/>
      </c>
      <c r="P15" s="192" t="str">
        <f t="shared" si="4"/>
        <v/>
      </c>
      <c r="Q15" s="192" t="str">
        <f t="shared" si="5"/>
        <v/>
      </c>
      <c r="R15" s="192" t="str">
        <f t="shared" si="6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INDISPONIVEL",ROUND(itens_Remanesc!B16+SUMIFS(aditivos!$L$2:$L$200,aditivos!$A$2:$A$200,A16,aditivos!$B$2:$B$200,"&lt;="&amp;$I$5),2)))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197" t="str">
        <f t="shared" si="1"/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2"/>
        <v/>
      </c>
      <c r="O16" s="192" t="str">
        <f t="shared" si="3"/>
        <v/>
      </c>
      <c r="P16" s="192" t="str">
        <f t="shared" si="4"/>
        <v/>
      </c>
      <c r="Q16" s="192" t="str">
        <f t="shared" si="5"/>
        <v/>
      </c>
      <c r="R16" s="192" t="str">
        <f t="shared" si="6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INDISPONIVEL",ROUND(itens_Remanesc!B17+SUMIFS(aditivos!$L$2:$L$200,aditivos!$A$2:$A$200,A17,aditivos!$B$2:$B$200,"&lt;="&amp;$I$5),2)))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197" t="str">
        <f t="shared" si="1"/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2"/>
        <v/>
      </c>
      <c r="O17" s="192" t="str">
        <f t="shared" si="3"/>
        <v/>
      </c>
      <c r="P17" s="192" t="str">
        <f t="shared" si="4"/>
        <v/>
      </c>
      <c r="Q17" s="192" t="str">
        <f t="shared" si="5"/>
        <v/>
      </c>
      <c r="R17" s="192" t="str">
        <f t="shared" si="6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INDISPONIVEL",ROUND(itens_Remanesc!B18+SUMIFS(aditivos!$L$2:$L$200,aditivos!$A$2:$A$200,A18,aditivos!$B$2:$B$200,"&lt;="&amp;$I$5),2)))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197" t="str">
        <f t="shared" si="1"/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2"/>
        <v/>
      </c>
      <c r="O18" s="192" t="str">
        <f t="shared" si="3"/>
        <v/>
      </c>
      <c r="P18" s="192" t="str">
        <f t="shared" si="4"/>
        <v/>
      </c>
      <c r="Q18" s="192" t="str">
        <f t="shared" si="5"/>
        <v/>
      </c>
      <c r="R18" s="192" t="str">
        <f t="shared" si="6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INDISPONIVEL",ROUND(itens_Remanesc!B19+SUMIFS(aditivos!$L$2:$L$200,aditivos!$A$2:$A$200,A19,aditivos!$B$2:$B$200,"&lt;="&amp;$I$5),2)))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197" t="str">
        <f t="shared" si="1"/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2"/>
        <v/>
      </c>
      <c r="O19" s="192" t="str">
        <f t="shared" si="3"/>
        <v/>
      </c>
      <c r="P19" s="192" t="str">
        <f t="shared" si="4"/>
        <v/>
      </c>
      <c r="Q19" s="192" t="str">
        <f t="shared" si="5"/>
        <v/>
      </c>
      <c r="R19" s="192" t="str">
        <f t="shared" si="6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INDISPONIVEL",ROUND(itens_Remanesc!B20+SUMIFS(aditivos!$L$2:$L$200,aditivos!$A$2:$A$200,A20,aditivos!$B$2:$B$200,"&lt;="&amp;$I$5),2)))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197" t="str">
        <f t="shared" si="1"/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2"/>
        <v/>
      </c>
      <c r="O20" s="192" t="str">
        <f t="shared" si="3"/>
        <v/>
      </c>
      <c r="P20" s="192" t="str">
        <f t="shared" si="4"/>
        <v/>
      </c>
      <c r="Q20" s="192" t="str">
        <f t="shared" si="5"/>
        <v/>
      </c>
      <c r="R20" s="192" t="str">
        <f t="shared" si="6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INDISPONIVEL",ROUND(itens_Remanesc!B21+SUMIFS(aditivos!$L$2:$L$200,aditivos!$A$2:$A$200,A21,aditivos!$B$2:$B$200,"&lt;="&amp;$I$5),2)))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197" t="str">
        <f t="shared" si="1"/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2"/>
        <v/>
      </c>
      <c r="O21" s="192" t="str">
        <f t="shared" si="3"/>
        <v/>
      </c>
      <c r="P21" s="192" t="str">
        <f t="shared" si="4"/>
        <v/>
      </c>
      <c r="Q21" s="192" t="str">
        <f t="shared" si="5"/>
        <v/>
      </c>
      <c r="R21" s="192" t="str">
        <f t="shared" si="6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INDISPONIVEL",ROUND(itens_Remanesc!B22+SUMIFS(aditivos!$L$2:$L$200,aditivos!$A$2:$A$200,A22,aditivos!$B$2:$B$200,"&lt;="&amp;$I$5),2)))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197" t="str">
        <f t="shared" si="1"/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2"/>
        <v/>
      </c>
      <c r="O22" s="192" t="str">
        <f t="shared" si="3"/>
        <v/>
      </c>
      <c r="P22" s="192" t="str">
        <f t="shared" si="4"/>
        <v/>
      </c>
      <c r="Q22" s="192" t="str">
        <f t="shared" si="5"/>
        <v/>
      </c>
      <c r="R22" s="192" t="str">
        <f t="shared" si="6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INDISPONIVEL",ROUND(itens_Remanesc!B23+SUMIFS(aditivos!$L$2:$L$200,aditivos!$A$2:$A$200,A23,aditivos!$B$2:$B$200,"&lt;="&amp;$I$5),2)))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197" t="str">
        <f t="shared" si="1"/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2"/>
        <v/>
      </c>
      <c r="O23" s="192" t="str">
        <f t="shared" si="3"/>
        <v/>
      </c>
      <c r="P23" s="192" t="str">
        <f t="shared" si="4"/>
        <v/>
      </c>
      <c r="Q23" s="192" t="str">
        <f t="shared" si="5"/>
        <v/>
      </c>
      <c r="R23" s="192" t="str">
        <f t="shared" si="6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INDISPONIVEL",ROUND(itens_Remanesc!B24+SUMIFS(aditivos!$L$2:$L$200,aditivos!$A$2:$A$200,A24,aditivos!$B$2:$B$200,"&lt;="&amp;$I$5),2)))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197" t="str">
        <f t="shared" si="1"/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2"/>
        <v/>
      </c>
      <c r="O24" s="192" t="str">
        <f t="shared" si="3"/>
        <v/>
      </c>
      <c r="P24" s="192" t="str">
        <f t="shared" si="4"/>
        <v/>
      </c>
      <c r="Q24" s="192" t="str">
        <f t="shared" si="5"/>
        <v/>
      </c>
      <c r="R24" s="192" t="str">
        <f t="shared" si="6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INDISPONIVEL",ROUND(itens_Remanesc!B25+SUMIFS(aditivos!$L$2:$L$200,aditivos!$A$2:$A$200,A25,aditivos!$B$2:$B$200,"&lt;="&amp;$I$5),2)))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197" t="str">
        <f t="shared" si="1"/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2"/>
        <v/>
      </c>
      <c r="O25" s="192" t="str">
        <f t="shared" si="3"/>
        <v/>
      </c>
      <c r="P25" s="192" t="str">
        <f t="shared" si="4"/>
        <v/>
      </c>
      <c r="Q25" s="192" t="str">
        <f t="shared" si="5"/>
        <v/>
      </c>
      <c r="R25" s="192" t="str">
        <f t="shared" si="6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INDISPONIVEL",ROUND(itens_Remanesc!B26+SUMIFS(aditivos!$L$2:$L$200,aditivos!$A$2:$A$200,A26,aditivos!$B$2:$B$200,"&lt;="&amp;$I$5),2)))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197" t="str">
        <f t="shared" si="1"/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2"/>
        <v/>
      </c>
      <c r="O26" s="192" t="str">
        <f t="shared" si="3"/>
        <v/>
      </c>
      <c r="P26" s="192" t="str">
        <f t="shared" si="4"/>
        <v/>
      </c>
      <c r="Q26" s="192" t="str">
        <f t="shared" si="5"/>
        <v/>
      </c>
      <c r="R26" s="192" t="str">
        <f t="shared" si="6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INDISPONIVEL",ROUND(itens_Remanesc!B27+SUMIFS(aditivos!$L$2:$L$200,aditivos!$A$2:$A$200,A27,aditivos!$B$2:$B$200,"&lt;="&amp;$I$5),2)))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197" t="str">
        <f t="shared" si="1"/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2"/>
        <v/>
      </c>
      <c r="O27" s="192" t="str">
        <f t="shared" si="3"/>
        <v/>
      </c>
      <c r="P27" s="192" t="str">
        <f t="shared" si="4"/>
        <v/>
      </c>
      <c r="Q27" s="192" t="str">
        <f t="shared" si="5"/>
        <v/>
      </c>
      <c r="R27" s="192" t="str">
        <f t="shared" si="6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INDISPONIVEL",ROUND(itens_Remanesc!B28+SUMIFS(aditivos!$L$2:$L$200,aditivos!$A$2:$A$200,A28,aditivos!$B$2:$B$200,"&lt;="&amp;$I$5),2)))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197" t="str">
        <f t="shared" si="1"/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2"/>
        <v/>
      </c>
      <c r="O28" s="192" t="str">
        <f t="shared" si="3"/>
        <v/>
      </c>
      <c r="P28" s="192" t="str">
        <f t="shared" si="4"/>
        <v/>
      </c>
      <c r="Q28" s="192" t="str">
        <f t="shared" si="5"/>
        <v/>
      </c>
      <c r="R28" s="192" t="str">
        <f t="shared" si="6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INDISPONIVEL",ROUND(itens_Remanesc!B29+SUMIFS(aditivos!$L$2:$L$200,aditivos!$A$2:$A$200,A29,aditivos!$B$2:$B$200,"&lt;="&amp;$I$5),2)))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197" t="str">
        <f t="shared" si="1"/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2"/>
        <v/>
      </c>
      <c r="O29" s="192" t="str">
        <f t="shared" si="3"/>
        <v/>
      </c>
      <c r="P29" s="192" t="str">
        <f t="shared" si="4"/>
        <v/>
      </c>
      <c r="Q29" s="192" t="str">
        <f t="shared" si="5"/>
        <v/>
      </c>
      <c r="R29" s="192" t="str">
        <f t="shared" si="6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INDISPONIVEL",ROUND(itens_Remanesc!B30+SUMIFS(aditivos!$L$2:$L$200,aditivos!$A$2:$A$200,A30,aditivos!$B$2:$B$200,"&lt;="&amp;$I$5),2)))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197" t="str">
        <f t="shared" si="1"/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2"/>
        <v/>
      </c>
      <c r="O30" s="192" t="str">
        <f t="shared" si="3"/>
        <v/>
      </c>
      <c r="P30" s="192" t="str">
        <f t="shared" si="4"/>
        <v/>
      </c>
      <c r="Q30" s="192" t="str">
        <f t="shared" si="5"/>
        <v/>
      </c>
      <c r="R30" s="192" t="str">
        <f t="shared" si="6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INDISPONIVEL",ROUND(itens_Remanesc!B31+SUMIFS(aditivos!$L$2:$L$200,aditivos!$A$2:$A$200,A31,aditivos!$B$2:$B$200,"&lt;="&amp;$I$5),2)))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197" t="str">
        <f t="shared" si="1"/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2"/>
        <v/>
      </c>
      <c r="O31" s="192" t="str">
        <f t="shared" si="3"/>
        <v/>
      </c>
      <c r="P31" s="192" t="str">
        <f t="shared" si="4"/>
        <v/>
      </c>
      <c r="Q31" s="192" t="str">
        <f t="shared" si="5"/>
        <v/>
      </c>
      <c r="R31" s="192" t="str">
        <f t="shared" si="6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INDISPONIVEL",ROUND(itens_Remanesc!B32+SUMIFS(aditivos!$L$2:$L$200,aditivos!$A$2:$A$200,A32,aditivos!$B$2:$B$200,"&lt;="&amp;$I$5),2)))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197" t="str">
        <f t="shared" si="1"/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2"/>
        <v/>
      </c>
      <c r="O32" s="192" t="str">
        <f t="shared" si="3"/>
        <v/>
      </c>
      <c r="P32" s="192" t="str">
        <f t="shared" si="4"/>
        <v/>
      </c>
      <c r="Q32" s="192" t="str">
        <f t="shared" si="5"/>
        <v/>
      </c>
      <c r="R32" s="192" t="str">
        <f t="shared" si="6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INDISPONIVEL",ROUND(itens_Remanesc!B33+SUMIFS(aditivos!$L$2:$L$200,aditivos!$A$2:$A$200,A33,aditivos!$B$2:$B$200,"&lt;="&amp;$I$5),2)))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197" t="str">
        <f t="shared" si="1"/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2"/>
        <v/>
      </c>
      <c r="O33" s="192" t="str">
        <f t="shared" si="3"/>
        <v/>
      </c>
      <c r="P33" s="192" t="str">
        <f t="shared" si="4"/>
        <v/>
      </c>
      <c r="Q33" s="192" t="str">
        <f t="shared" si="5"/>
        <v/>
      </c>
      <c r="R33" s="192" t="str">
        <f t="shared" si="6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INDISPONIVEL",ROUND(itens_Remanesc!B34+SUMIFS(aditivos!$L$2:$L$200,aditivos!$A$2:$A$200,A34,aditivos!$B$2:$B$200,"&lt;="&amp;$I$5),2)))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197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9">IF(OR(A34="",L34="",D34=""),"",ROUND(MAX(L34+IF(ISNUMBER(M34),M34,0)-D34,0),2))</f>
        <v/>
      </c>
      <c r="O34" s="192" t="str">
        <f t="shared" ref="O34:O65" si="10">IF(OR(A34="",D34="",K34="",$I$7=""),"",ROUND(D34*K34*$I$7,2))</f>
        <v/>
      </c>
      <c r="P34" s="192" t="str">
        <f t="shared" ref="P34:P65" si="11">IF(OR(A34="",N34="",K34="",$I$7=""),"",ROUND(N34*K34*$I$7,2))</f>
        <v/>
      </c>
      <c r="Q34" s="192" t="str">
        <f t="shared" ref="Q34:Q65" si="12">IF(OR(A34="",D34="",K34=""),"",ROUND(D34*K34,2))</f>
        <v/>
      </c>
      <c r="R34" s="192" t="str">
        <f t="shared" ref="R34:R65" si="13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INDISPONIVEL",ROUND(itens_Remanesc!B35+SUMIFS(aditivos!$L$2:$L$200,aditivos!$A$2:$A$200,A35,aditivos!$B$2:$B$200,"&lt;="&amp;$I$5),2)))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7"/>
        <v/>
      </c>
      <c r="F35" s="197" t="str">
        <f t="shared" si="8"/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9"/>
        <v/>
      </c>
      <c r="O35" s="192" t="str">
        <f t="shared" si="10"/>
        <v/>
      </c>
      <c r="P35" s="192" t="str">
        <f t="shared" si="11"/>
        <v/>
      </c>
      <c r="Q35" s="192" t="str">
        <f t="shared" si="12"/>
        <v/>
      </c>
      <c r="R35" s="192" t="str">
        <f t="shared" si="13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INDISPONIVEL",ROUND(itens_Remanesc!B36+SUMIFS(aditivos!$L$2:$L$200,aditivos!$A$2:$A$200,A36,aditivos!$B$2:$B$200,"&lt;="&amp;$I$5),2)))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7"/>
        <v/>
      </c>
      <c r="F36" s="197" t="str">
        <f t="shared" si="8"/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9"/>
        <v/>
      </c>
      <c r="O36" s="192" t="str">
        <f t="shared" si="10"/>
        <v/>
      </c>
      <c r="P36" s="192" t="str">
        <f t="shared" si="11"/>
        <v/>
      </c>
      <c r="Q36" s="192" t="str">
        <f t="shared" si="12"/>
        <v/>
      </c>
      <c r="R36" s="192" t="str">
        <f t="shared" si="13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INDISPONIVEL",ROUND(itens_Remanesc!B37+SUMIFS(aditivos!$L$2:$L$200,aditivos!$A$2:$A$200,A37,aditivos!$B$2:$B$200,"&lt;="&amp;$I$5),2)))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7"/>
        <v/>
      </c>
      <c r="F37" s="197" t="str">
        <f t="shared" si="8"/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9"/>
        <v/>
      </c>
      <c r="O37" s="192" t="str">
        <f t="shared" si="10"/>
        <v/>
      </c>
      <c r="P37" s="192" t="str">
        <f t="shared" si="11"/>
        <v/>
      </c>
      <c r="Q37" s="192" t="str">
        <f t="shared" si="12"/>
        <v/>
      </c>
      <c r="R37" s="192" t="str">
        <f t="shared" si="13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INDISPONIVEL",ROUND(itens_Remanesc!B38+SUMIFS(aditivos!$L$2:$L$200,aditivos!$A$2:$A$200,A38,aditivos!$B$2:$B$200,"&lt;="&amp;$I$5),2)))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7"/>
        <v/>
      </c>
      <c r="F38" s="197" t="str">
        <f t="shared" si="8"/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9"/>
        <v/>
      </c>
      <c r="O38" s="192" t="str">
        <f t="shared" si="10"/>
        <v/>
      </c>
      <c r="P38" s="192" t="str">
        <f t="shared" si="11"/>
        <v/>
      </c>
      <c r="Q38" s="192" t="str">
        <f t="shared" si="12"/>
        <v/>
      </c>
      <c r="R38" s="192" t="str">
        <f t="shared" si="13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INDISPONIVEL",ROUND(itens_Remanesc!B39+SUMIFS(aditivos!$L$2:$L$200,aditivos!$A$2:$A$200,A39,aditivos!$B$2:$B$200,"&lt;="&amp;$I$5),2)))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7"/>
        <v/>
      </c>
      <c r="F39" s="197" t="str">
        <f t="shared" si="8"/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9"/>
        <v/>
      </c>
      <c r="O39" s="192" t="str">
        <f t="shared" si="10"/>
        <v/>
      </c>
      <c r="P39" s="192" t="str">
        <f t="shared" si="11"/>
        <v/>
      </c>
      <c r="Q39" s="192" t="str">
        <f t="shared" si="12"/>
        <v/>
      </c>
      <c r="R39" s="192" t="str">
        <f t="shared" si="13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INDISPONIVEL",ROUND(itens_Remanesc!B40+SUMIFS(aditivos!$L$2:$L$200,aditivos!$A$2:$A$200,A40,aditivos!$B$2:$B$200,"&lt;="&amp;$I$5),2)))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7"/>
        <v/>
      </c>
      <c r="F40" s="197" t="str">
        <f t="shared" si="8"/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9"/>
        <v/>
      </c>
      <c r="O40" s="192" t="str">
        <f t="shared" si="10"/>
        <v/>
      </c>
      <c r="P40" s="192" t="str">
        <f t="shared" si="11"/>
        <v/>
      </c>
      <c r="Q40" s="192" t="str">
        <f t="shared" si="12"/>
        <v/>
      </c>
      <c r="R40" s="192" t="str">
        <f t="shared" si="13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INDISPONIVEL",ROUND(itens_Remanesc!B41+SUMIFS(aditivos!$L$2:$L$200,aditivos!$A$2:$A$200,A41,aditivos!$B$2:$B$200,"&lt;="&amp;$I$5),2)))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7"/>
        <v/>
      </c>
      <c r="F41" s="197" t="str">
        <f t="shared" si="8"/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9"/>
        <v/>
      </c>
      <c r="O41" s="192" t="str">
        <f t="shared" si="10"/>
        <v/>
      </c>
      <c r="P41" s="192" t="str">
        <f t="shared" si="11"/>
        <v/>
      </c>
      <c r="Q41" s="192" t="str">
        <f t="shared" si="12"/>
        <v/>
      </c>
      <c r="R41" s="192" t="str">
        <f t="shared" si="13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INDISPONIVEL",ROUND(itens_Remanesc!B42+SUMIFS(aditivos!$L$2:$L$200,aditivos!$A$2:$A$200,A42,aditivos!$B$2:$B$200,"&lt;="&amp;$I$5),2)))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7"/>
        <v/>
      </c>
      <c r="F42" s="197" t="str">
        <f t="shared" si="8"/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9"/>
        <v/>
      </c>
      <c r="O42" s="192" t="str">
        <f t="shared" si="10"/>
        <v/>
      </c>
      <c r="P42" s="192" t="str">
        <f t="shared" si="11"/>
        <v/>
      </c>
      <c r="Q42" s="192" t="str">
        <f t="shared" si="12"/>
        <v/>
      </c>
      <c r="R42" s="192" t="str">
        <f t="shared" si="13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INDISPONIVEL",ROUND(itens_Remanesc!B43+SUMIFS(aditivos!$L$2:$L$200,aditivos!$A$2:$A$200,A43,aditivos!$B$2:$B$200,"&lt;="&amp;$I$5),2)))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7"/>
        <v/>
      </c>
      <c r="F43" s="197" t="str">
        <f t="shared" si="8"/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9"/>
        <v/>
      </c>
      <c r="O43" s="192" t="str">
        <f t="shared" si="10"/>
        <v/>
      </c>
      <c r="P43" s="192" t="str">
        <f t="shared" si="11"/>
        <v/>
      </c>
      <c r="Q43" s="192" t="str">
        <f t="shared" si="12"/>
        <v/>
      </c>
      <c r="R43" s="192" t="str">
        <f t="shared" si="13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INDISPONIVEL",ROUND(itens_Remanesc!B44+SUMIFS(aditivos!$L$2:$L$200,aditivos!$A$2:$A$200,A44,aditivos!$B$2:$B$200,"&lt;="&amp;$I$5),2)))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7"/>
        <v/>
      </c>
      <c r="F44" s="197" t="str">
        <f t="shared" si="8"/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9"/>
        <v/>
      </c>
      <c r="O44" s="192" t="str">
        <f t="shared" si="10"/>
        <v/>
      </c>
      <c r="P44" s="192" t="str">
        <f t="shared" si="11"/>
        <v/>
      </c>
      <c r="Q44" s="192" t="str">
        <f t="shared" si="12"/>
        <v/>
      </c>
      <c r="R44" s="192" t="str">
        <f t="shared" si="13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INDISPONIVEL",ROUND(itens_Remanesc!B45+SUMIFS(aditivos!$L$2:$L$200,aditivos!$A$2:$A$200,A45,aditivos!$B$2:$B$200,"&lt;="&amp;$I$5),2)))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7"/>
        <v/>
      </c>
      <c r="F45" s="197" t="str">
        <f t="shared" si="8"/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9"/>
        <v/>
      </c>
      <c r="O45" s="192" t="str">
        <f t="shared" si="10"/>
        <v/>
      </c>
      <c r="P45" s="192" t="str">
        <f t="shared" si="11"/>
        <v/>
      </c>
      <c r="Q45" s="192" t="str">
        <f t="shared" si="12"/>
        <v/>
      </c>
      <c r="R45" s="192" t="str">
        <f t="shared" si="13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INDISPONIVEL",ROUND(itens_Remanesc!B46+SUMIFS(aditivos!$L$2:$L$200,aditivos!$A$2:$A$200,A46,aditivos!$B$2:$B$200,"&lt;="&amp;$I$5),2)))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7"/>
        <v/>
      </c>
      <c r="F46" s="197" t="str">
        <f t="shared" si="8"/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9"/>
        <v/>
      </c>
      <c r="O46" s="192" t="str">
        <f t="shared" si="10"/>
        <v/>
      </c>
      <c r="P46" s="192" t="str">
        <f t="shared" si="11"/>
        <v/>
      </c>
      <c r="Q46" s="192" t="str">
        <f t="shared" si="12"/>
        <v/>
      </c>
      <c r="R46" s="192" t="str">
        <f t="shared" si="13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INDISPONIVEL",ROUND(itens_Remanesc!B47+SUMIFS(aditivos!$L$2:$L$200,aditivos!$A$2:$A$200,A47,aditivos!$B$2:$B$200,"&lt;="&amp;$I$5),2)))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7"/>
        <v/>
      </c>
      <c r="F47" s="197" t="str">
        <f t="shared" si="8"/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9"/>
        <v/>
      </c>
      <c r="O47" s="192" t="str">
        <f t="shared" si="10"/>
        <v/>
      </c>
      <c r="P47" s="192" t="str">
        <f t="shared" si="11"/>
        <v/>
      </c>
      <c r="Q47" s="192" t="str">
        <f t="shared" si="12"/>
        <v/>
      </c>
      <c r="R47" s="192" t="str">
        <f t="shared" si="13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INDISPONIVEL",ROUND(itens_Remanesc!B48+SUMIFS(aditivos!$L$2:$L$200,aditivos!$A$2:$A$200,A48,aditivos!$B$2:$B$200,"&lt;="&amp;$I$5),2)))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7"/>
        <v/>
      </c>
      <c r="F48" s="197" t="str">
        <f t="shared" si="8"/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9"/>
        <v/>
      </c>
      <c r="O48" s="192" t="str">
        <f t="shared" si="10"/>
        <v/>
      </c>
      <c r="P48" s="192" t="str">
        <f t="shared" si="11"/>
        <v/>
      </c>
      <c r="Q48" s="192" t="str">
        <f t="shared" si="12"/>
        <v/>
      </c>
      <c r="R48" s="192" t="str">
        <f t="shared" si="13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INDISPONIVEL",ROUND(itens_Remanesc!B49+SUMIFS(aditivos!$L$2:$L$200,aditivos!$A$2:$A$200,A49,aditivos!$B$2:$B$200,"&lt;="&amp;$I$5),2)))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7"/>
        <v/>
      </c>
      <c r="F49" s="197" t="str">
        <f t="shared" si="8"/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9"/>
        <v/>
      </c>
      <c r="O49" s="192" t="str">
        <f t="shared" si="10"/>
        <v/>
      </c>
      <c r="P49" s="192" t="str">
        <f t="shared" si="11"/>
        <v/>
      </c>
      <c r="Q49" s="192" t="str">
        <f t="shared" si="12"/>
        <v/>
      </c>
      <c r="R49" s="192" t="str">
        <f t="shared" si="13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INDISPONIVEL",ROUND(itens_Remanesc!B50+SUMIFS(aditivos!$L$2:$L$200,aditivos!$A$2:$A$200,A50,aditivos!$B$2:$B$200,"&lt;="&amp;$I$5),2)))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7"/>
        <v/>
      </c>
      <c r="F50" s="197" t="str">
        <f t="shared" si="8"/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9"/>
        <v/>
      </c>
      <c r="O50" s="192" t="str">
        <f t="shared" si="10"/>
        <v/>
      </c>
      <c r="P50" s="192" t="str">
        <f t="shared" si="11"/>
        <v/>
      </c>
      <c r="Q50" s="192" t="str">
        <f t="shared" si="12"/>
        <v/>
      </c>
      <c r="R50" s="192" t="str">
        <f t="shared" si="13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INDISPONIVEL",ROUND(itens_Remanesc!B51+SUMIFS(aditivos!$L$2:$L$200,aditivos!$A$2:$A$200,A51,aditivos!$B$2:$B$200,"&lt;="&amp;$I$5),2)))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7"/>
        <v/>
      </c>
      <c r="F51" s="197" t="str">
        <f t="shared" si="8"/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9"/>
        <v/>
      </c>
      <c r="O51" s="192" t="str">
        <f t="shared" si="10"/>
        <v/>
      </c>
      <c r="P51" s="192" t="str">
        <f t="shared" si="11"/>
        <v/>
      </c>
      <c r="Q51" s="192" t="str">
        <f t="shared" si="12"/>
        <v/>
      </c>
      <c r="R51" s="192" t="str">
        <f t="shared" si="13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INDISPONIVEL",ROUND(itens_Remanesc!B52+SUMIFS(aditivos!$L$2:$L$200,aditivos!$A$2:$A$200,A52,aditivos!$B$2:$B$200,"&lt;="&amp;$I$5),2)))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7"/>
        <v/>
      </c>
      <c r="F52" s="197" t="str">
        <f t="shared" si="8"/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9"/>
        <v/>
      </c>
      <c r="O52" s="192" t="str">
        <f t="shared" si="10"/>
        <v/>
      </c>
      <c r="P52" s="192" t="str">
        <f t="shared" si="11"/>
        <v/>
      </c>
      <c r="Q52" s="192" t="str">
        <f t="shared" si="12"/>
        <v/>
      </c>
      <c r="R52" s="192" t="str">
        <f t="shared" si="13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INDISPONIVEL",ROUND(itens_Remanesc!B53+SUMIFS(aditivos!$L$2:$L$200,aditivos!$A$2:$A$200,A53,aditivos!$B$2:$B$200,"&lt;="&amp;$I$5),2)))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7"/>
        <v/>
      </c>
      <c r="F53" s="197" t="str">
        <f t="shared" si="8"/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9"/>
        <v/>
      </c>
      <c r="O53" s="192" t="str">
        <f t="shared" si="10"/>
        <v/>
      </c>
      <c r="P53" s="192" t="str">
        <f t="shared" si="11"/>
        <v/>
      </c>
      <c r="Q53" s="192" t="str">
        <f t="shared" si="12"/>
        <v/>
      </c>
      <c r="R53" s="192" t="str">
        <f t="shared" si="13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INDISPONIVEL",ROUND(itens_Remanesc!B54+SUMIFS(aditivos!$L$2:$L$200,aditivos!$A$2:$A$200,A54,aditivos!$B$2:$B$200,"&lt;="&amp;$I$5),2)))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7"/>
        <v/>
      </c>
      <c r="F54" s="197" t="str">
        <f t="shared" si="8"/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9"/>
        <v/>
      </c>
      <c r="O54" s="192" t="str">
        <f t="shared" si="10"/>
        <v/>
      </c>
      <c r="P54" s="192" t="str">
        <f t="shared" si="11"/>
        <v/>
      </c>
      <c r="Q54" s="192" t="str">
        <f t="shared" si="12"/>
        <v/>
      </c>
      <c r="R54" s="192" t="str">
        <f t="shared" si="13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INDISPONIVEL",ROUND(itens_Remanesc!B55+SUMIFS(aditivos!$L$2:$L$200,aditivos!$A$2:$A$200,A55,aditivos!$B$2:$B$200,"&lt;="&amp;$I$5),2)))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7"/>
        <v/>
      </c>
      <c r="F55" s="197" t="str">
        <f t="shared" si="8"/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9"/>
        <v/>
      </c>
      <c r="O55" s="192" t="str">
        <f t="shared" si="10"/>
        <v/>
      </c>
      <c r="P55" s="192" t="str">
        <f t="shared" si="11"/>
        <v/>
      </c>
      <c r="Q55" s="192" t="str">
        <f t="shared" si="12"/>
        <v/>
      </c>
      <c r="R55" s="192" t="str">
        <f t="shared" si="13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INDISPONIVEL",ROUND(itens_Remanesc!B56+SUMIFS(aditivos!$L$2:$L$200,aditivos!$A$2:$A$200,A56,aditivos!$B$2:$B$200,"&lt;="&amp;$I$5),2)))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7"/>
        <v/>
      </c>
      <c r="F56" s="197" t="str">
        <f t="shared" si="8"/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9"/>
        <v/>
      </c>
      <c r="O56" s="192" t="str">
        <f t="shared" si="10"/>
        <v/>
      </c>
      <c r="P56" s="192" t="str">
        <f t="shared" si="11"/>
        <v/>
      </c>
      <c r="Q56" s="192" t="str">
        <f t="shared" si="12"/>
        <v/>
      </c>
      <c r="R56" s="192" t="str">
        <f t="shared" si="13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INDISPONIVEL",ROUND(itens_Remanesc!B57+SUMIFS(aditivos!$L$2:$L$200,aditivos!$A$2:$A$200,A57,aditivos!$B$2:$B$200,"&lt;="&amp;$I$5),2)))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7"/>
        <v/>
      </c>
      <c r="F57" s="197" t="str">
        <f t="shared" si="8"/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9"/>
        <v/>
      </c>
      <c r="O57" s="192" t="str">
        <f t="shared" si="10"/>
        <v/>
      </c>
      <c r="P57" s="192" t="str">
        <f t="shared" si="11"/>
        <v/>
      </c>
      <c r="Q57" s="192" t="str">
        <f t="shared" si="12"/>
        <v/>
      </c>
      <c r="R57" s="192" t="str">
        <f t="shared" si="13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INDISPONIVEL",ROUND(itens_Remanesc!B58+SUMIFS(aditivos!$L$2:$L$200,aditivos!$A$2:$A$200,A58,aditivos!$B$2:$B$200,"&lt;="&amp;$I$5),2)))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7"/>
        <v/>
      </c>
      <c r="F58" s="197" t="str">
        <f t="shared" si="8"/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9"/>
        <v/>
      </c>
      <c r="O58" s="192" t="str">
        <f t="shared" si="10"/>
        <v/>
      </c>
      <c r="P58" s="192" t="str">
        <f t="shared" si="11"/>
        <v/>
      </c>
      <c r="Q58" s="192" t="str">
        <f t="shared" si="12"/>
        <v/>
      </c>
      <c r="R58" s="192" t="str">
        <f t="shared" si="13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INDISPONIVEL",ROUND(itens_Remanesc!B59+SUMIFS(aditivos!$L$2:$L$200,aditivos!$A$2:$A$200,A59,aditivos!$B$2:$B$200,"&lt;="&amp;$I$5),2)))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7"/>
        <v/>
      </c>
      <c r="F59" s="197" t="str">
        <f t="shared" si="8"/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9"/>
        <v/>
      </c>
      <c r="O59" s="192" t="str">
        <f t="shared" si="10"/>
        <v/>
      </c>
      <c r="P59" s="192" t="str">
        <f t="shared" si="11"/>
        <v/>
      </c>
      <c r="Q59" s="192" t="str">
        <f t="shared" si="12"/>
        <v/>
      </c>
      <c r="R59" s="192" t="str">
        <f t="shared" si="13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INDISPONIVEL",ROUND(itens_Remanesc!B60+SUMIFS(aditivos!$L$2:$L$200,aditivos!$A$2:$A$200,A60,aditivos!$B$2:$B$200,"&lt;="&amp;$I$5),2)))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7"/>
        <v/>
      </c>
      <c r="F60" s="197" t="str">
        <f t="shared" si="8"/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9"/>
        <v/>
      </c>
      <c r="O60" s="192" t="str">
        <f t="shared" si="10"/>
        <v/>
      </c>
      <c r="P60" s="192" t="str">
        <f t="shared" si="11"/>
        <v/>
      </c>
      <c r="Q60" s="192" t="str">
        <f t="shared" si="12"/>
        <v/>
      </c>
      <c r="R60" s="192" t="str">
        <f t="shared" si="13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INDISPONIVEL",ROUND(itens_Remanesc!B61+SUMIFS(aditivos!$L$2:$L$200,aditivos!$A$2:$A$200,A61,aditivos!$B$2:$B$200,"&lt;="&amp;$I$5),2)))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7"/>
        <v/>
      </c>
      <c r="F61" s="197" t="str">
        <f t="shared" si="8"/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9"/>
        <v/>
      </c>
      <c r="O61" s="192" t="str">
        <f t="shared" si="10"/>
        <v/>
      </c>
      <c r="P61" s="192" t="str">
        <f t="shared" si="11"/>
        <v/>
      </c>
      <c r="Q61" s="192" t="str">
        <f t="shared" si="12"/>
        <v/>
      </c>
      <c r="R61" s="192" t="str">
        <f t="shared" si="13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INDISPONIVEL",ROUND(itens_Remanesc!B62+SUMIFS(aditivos!$L$2:$L$200,aditivos!$A$2:$A$200,A62,aditivos!$B$2:$B$200,"&lt;="&amp;$I$5),2)))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7"/>
        <v/>
      </c>
      <c r="F62" s="197" t="str">
        <f t="shared" si="8"/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9"/>
        <v/>
      </c>
      <c r="O62" s="192" t="str">
        <f t="shared" si="10"/>
        <v/>
      </c>
      <c r="P62" s="192" t="str">
        <f t="shared" si="11"/>
        <v/>
      </c>
      <c r="Q62" s="192" t="str">
        <f t="shared" si="12"/>
        <v/>
      </c>
      <c r="R62" s="192" t="str">
        <f t="shared" si="13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INDISPONIVEL",ROUND(itens_Remanesc!B63+SUMIFS(aditivos!$L$2:$L$200,aditivos!$A$2:$A$200,A63,aditivos!$B$2:$B$200,"&lt;="&amp;$I$5),2)))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7"/>
        <v/>
      </c>
      <c r="F63" s="197" t="str">
        <f t="shared" si="8"/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9"/>
        <v/>
      </c>
      <c r="O63" s="192" t="str">
        <f t="shared" si="10"/>
        <v/>
      </c>
      <c r="P63" s="192" t="str">
        <f t="shared" si="11"/>
        <v/>
      </c>
      <c r="Q63" s="192" t="str">
        <f t="shared" si="12"/>
        <v/>
      </c>
      <c r="R63" s="192" t="str">
        <f t="shared" si="13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INDISPONIVEL",ROUND(itens_Remanesc!B64+SUMIFS(aditivos!$L$2:$L$200,aditivos!$A$2:$A$200,A64,aditivos!$B$2:$B$200,"&lt;="&amp;$I$5),2)))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7"/>
        <v/>
      </c>
      <c r="F64" s="197" t="str">
        <f t="shared" si="8"/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9"/>
        <v/>
      </c>
      <c r="O64" s="192" t="str">
        <f t="shared" si="10"/>
        <v/>
      </c>
      <c r="P64" s="192" t="str">
        <f t="shared" si="11"/>
        <v/>
      </c>
      <c r="Q64" s="192" t="str">
        <f t="shared" si="12"/>
        <v/>
      </c>
      <c r="R64" s="192" t="str">
        <f t="shared" si="13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INDISPONIVEL",ROUND(itens_Remanesc!B65+SUMIFS(aditivos!$L$2:$L$200,aditivos!$A$2:$A$200,A65,aditivos!$B$2:$B$200,"&lt;="&amp;$I$5),2)))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7"/>
        <v/>
      </c>
      <c r="F65" s="197" t="str">
        <f t="shared" si="8"/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9"/>
        <v/>
      </c>
      <c r="O65" s="192" t="str">
        <f t="shared" si="10"/>
        <v/>
      </c>
      <c r="P65" s="192" t="str">
        <f t="shared" si="11"/>
        <v/>
      </c>
      <c r="Q65" s="192" t="str">
        <f t="shared" si="12"/>
        <v/>
      </c>
      <c r="R65" s="192" t="str">
        <f t="shared" si="13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INDISPONIVEL",ROUND(itens_Remanesc!B66+SUMIFS(aditivos!$L$2:$L$200,aditivos!$A$2:$A$200,A66,aditivos!$B$2:$B$200,"&lt;="&amp;$I$5),2)))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197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6">IF(OR(A66="",L66="",D66=""),"",ROUND(MAX(L66+IF(ISNUMBER(M66),M66,0)-D66,0),2))</f>
        <v/>
      </c>
      <c r="O66" s="192" t="str">
        <f t="shared" ref="O66:O97" si="17">IF(OR(A66="",D66="",K66="",$I$7=""),"",ROUND(D66*K66*$I$7,2))</f>
        <v/>
      </c>
      <c r="P66" s="192" t="str">
        <f t="shared" ref="P66:P97" si="18">IF(OR(A66="",N66="",K66="",$I$7=""),"",ROUND(N66*K66*$I$7,2))</f>
        <v/>
      </c>
      <c r="Q66" s="192" t="str">
        <f t="shared" ref="Q66:Q97" si="19">IF(OR(A66="",D66="",K66=""),"",ROUND(D66*K66,2))</f>
        <v/>
      </c>
      <c r="R66" s="192" t="str">
        <f t="shared" ref="R66:R97" si="20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INDISPONIVEL",ROUND(itens_Remanesc!B67+SUMIFS(aditivos!$L$2:$L$200,aditivos!$A$2:$A$200,A67,aditivos!$B$2:$B$200,"&lt;="&amp;$I$5),2)))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4"/>
        <v/>
      </c>
      <c r="F67" s="197" t="str">
        <f t="shared" si="15"/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6"/>
        <v/>
      </c>
      <c r="O67" s="192" t="str">
        <f t="shared" si="17"/>
        <v/>
      </c>
      <c r="P67" s="192" t="str">
        <f t="shared" si="18"/>
        <v/>
      </c>
      <c r="Q67" s="192" t="str">
        <f t="shared" si="19"/>
        <v/>
      </c>
      <c r="R67" s="192" t="str">
        <f t="shared" si="20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INDISPONIVEL",ROUND(itens_Remanesc!B68+SUMIFS(aditivos!$L$2:$L$200,aditivos!$A$2:$A$200,A68,aditivos!$B$2:$B$200,"&lt;="&amp;$I$5),2)))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4"/>
        <v/>
      </c>
      <c r="F68" s="197" t="str">
        <f t="shared" si="15"/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6"/>
        <v/>
      </c>
      <c r="O68" s="192" t="str">
        <f t="shared" si="17"/>
        <v/>
      </c>
      <c r="P68" s="192" t="str">
        <f t="shared" si="18"/>
        <v/>
      </c>
      <c r="Q68" s="192" t="str">
        <f t="shared" si="19"/>
        <v/>
      </c>
      <c r="R68" s="192" t="str">
        <f t="shared" si="20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INDISPONIVEL",ROUND(itens_Remanesc!B69+SUMIFS(aditivos!$L$2:$L$200,aditivos!$A$2:$A$200,A69,aditivos!$B$2:$B$200,"&lt;="&amp;$I$5),2)))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4"/>
        <v/>
      </c>
      <c r="F69" s="197" t="str">
        <f t="shared" si="15"/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6"/>
        <v/>
      </c>
      <c r="O69" s="192" t="str">
        <f t="shared" si="17"/>
        <v/>
      </c>
      <c r="P69" s="192" t="str">
        <f t="shared" si="18"/>
        <v/>
      </c>
      <c r="Q69" s="192" t="str">
        <f t="shared" si="19"/>
        <v/>
      </c>
      <c r="R69" s="192" t="str">
        <f t="shared" si="20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INDISPONIVEL",ROUND(itens_Remanesc!B70+SUMIFS(aditivos!$L$2:$L$200,aditivos!$A$2:$A$200,A70,aditivos!$B$2:$B$200,"&lt;="&amp;$I$5),2)))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4"/>
        <v/>
      </c>
      <c r="F70" s="197" t="str">
        <f t="shared" si="15"/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6"/>
        <v/>
      </c>
      <c r="O70" s="192" t="str">
        <f t="shared" si="17"/>
        <v/>
      </c>
      <c r="P70" s="192" t="str">
        <f t="shared" si="18"/>
        <v/>
      </c>
      <c r="Q70" s="192" t="str">
        <f t="shared" si="19"/>
        <v/>
      </c>
      <c r="R70" s="192" t="str">
        <f t="shared" si="20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INDISPONIVEL",ROUND(itens_Remanesc!B71+SUMIFS(aditivos!$L$2:$L$200,aditivos!$A$2:$A$200,A71,aditivos!$B$2:$B$200,"&lt;="&amp;$I$5),2)))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4"/>
        <v/>
      </c>
      <c r="F71" s="197" t="str">
        <f t="shared" si="15"/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6"/>
        <v/>
      </c>
      <c r="O71" s="192" t="str">
        <f t="shared" si="17"/>
        <v/>
      </c>
      <c r="P71" s="192" t="str">
        <f t="shared" si="18"/>
        <v/>
      </c>
      <c r="Q71" s="192" t="str">
        <f t="shared" si="19"/>
        <v/>
      </c>
      <c r="R71" s="192" t="str">
        <f t="shared" si="20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INDISPONIVEL",ROUND(itens_Remanesc!B72+SUMIFS(aditivos!$L$2:$L$200,aditivos!$A$2:$A$200,A72,aditivos!$B$2:$B$200,"&lt;="&amp;$I$5),2)))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4"/>
        <v/>
      </c>
      <c r="F72" s="197" t="str">
        <f t="shared" si="15"/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6"/>
        <v/>
      </c>
      <c r="O72" s="192" t="str">
        <f t="shared" si="17"/>
        <v/>
      </c>
      <c r="P72" s="192" t="str">
        <f t="shared" si="18"/>
        <v/>
      </c>
      <c r="Q72" s="192" t="str">
        <f t="shared" si="19"/>
        <v/>
      </c>
      <c r="R72" s="192" t="str">
        <f t="shared" si="20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INDISPONIVEL",ROUND(itens_Remanesc!B73+SUMIFS(aditivos!$L$2:$L$200,aditivos!$A$2:$A$200,A73,aditivos!$B$2:$B$200,"&lt;="&amp;$I$5),2)))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4"/>
        <v/>
      </c>
      <c r="F73" s="197" t="str">
        <f t="shared" si="15"/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6"/>
        <v/>
      </c>
      <c r="O73" s="192" t="str">
        <f t="shared" si="17"/>
        <v/>
      </c>
      <c r="P73" s="192" t="str">
        <f t="shared" si="18"/>
        <v/>
      </c>
      <c r="Q73" s="192" t="str">
        <f t="shared" si="19"/>
        <v/>
      </c>
      <c r="R73" s="192" t="str">
        <f t="shared" si="20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INDISPONIVEL",ROUND(itens_Remanesc!B74+SUMIFS(aditivos!$L$2:$L$200,aditivos!$A$2:$A$200,A74,aditivos!$B$2:$B$200,"&lt;="&amp;$I$5),2)))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4"/>
        <v/>
      </c>
      <c r="F74" s="197" t="str">
        <f t="shared" si="15"/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6"/>
        <v/>
      </c>
      <c r="O74" s="192" t="str">
        <f t="shared" si="17"/>
        <v/>
      </c>
      <c r="P74" s="192" t="str">
        <f t="shared" si="18"/>
        <v/>
      </c>
      <c r="Q74" s="192" t="str">
        <f t="shared" si="19"/>
        <v/>
      </c>
      <c r="R74" s="192" t="str">
        <f t="shared" si="20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INDISPONIVEL",ROUND(itens_Remanesc!B75+SUMIFS(aditivos!$L$2:$L$200,aditivos!$A$2:$A$200,A75,aditivos!$B$2:$B$200,"&lt;="&amp;$I$5),2)))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4"/>
        <v/>
      </c>
      <c r="F75" s="197" t="str">
        <f t="shared" si="15"/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6"/>
        <v/>
      </c>
      <c r="O75" s="192" t="str">
        <f t="shared" si="17"/>
        <v/>
      </c>
      <c r="P75" s="192" t="str">
        <f t="shared" si="18"/>
        <v/>
      </c>
      <c r="Q75" s="192" t="str">
        <f t="shared" si="19"/>
        <v/>
      </c>
      <c r="R75" s="192" t="str">
        <f t="shared" si="20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INDISPONIVEL",ROUND(itens_Remanesc!B76+SUMIFS(aditivos!$L$2:$L$200,aditivos!$A$2:$A$200,A76,aditivos!$B$2:$B$200,"&lt;="&amp;$I$5),2)))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4"/>
        <v/>
      </c>
      <c r="F76" s="197" t="str">
        <f t="shared" si="15"/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6"/>
        <v/>
      </c>
      <c r="O76" s="192" t="str">
        <f t="shared" si="17"/>
        <v/>
      </c>
      <c r="P76" s="192" t="str">
        <f t="shared" si="18"/>
        <v/>
      </c>
      <c r="Q76" s="192" t="str">
        <f t="shared" si="19"/>
        <v/>
      </c>
      <c r="R76" s="192" t="str">
        <f t="shared" si="20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INDISPONIVEL",ROUND(itens_Remanesc!B77+SUMIFS(aditivos!$L$2:$L$200,aditivos!$A$2:$A$200,A77,aditivos!$B$2:$B$200,"&lt;="&amp;$I$5),2)))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4"/>
        <v/>
      </c>
      <c r="F77" s="197" t="str">
        <f t="shared" si="15"/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6"/>
        <v/>
      </c>
      <c r="O77" s="192" t="str">
        <f t="shared" si="17"/>
        <v/>
      </c>
      <c r="P77" s="192" t="str">
        <f t="shared" si="18"/>
        <v/>
      </c>
      <c r="Q77" s="192" t="str">
        <f t="shared" si="19"/>
        <v/>
      </c>
      <c r="R77" s="192" t="str">
        <f t="shared" si="20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INDISPONIVEL",ROUND(itens_Remanesc!B78+SUMIFS(aditivos!$L$2:$L$200,aditivos!$A$2:$A$200,A78,aditivos!$B$2:$B$200,"&lt;="&amp;$I$5),2)))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4"/>
        <v/>
      </c>
      <c r="F78" s="197" t="str">
        <f t="shared" si="15"/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6"/>
        <v/>
      </c>
      <c r="O78" s="192" t="str">
        <f t="shared" si="17"/>
        <v/>
      </c>
      <c r="P78" s="192" t="str">
        <f t="shared" si="18"/>
        <v/>
      </c>
      <c r="Q78" s="192" t="str">
        <f t="shared" si="19"/>
        <v/>
      </c>
      <c r="R78" s="192" t="str">
        <f t="shared" si="20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INDISPONIVEL",ROUND(itens_Remanesc!B79+SUMIFS(aditivos!$L$2:$L$200,aditivos!$A$2:$A$200,A79,aditivos!$B$2:$B$200,"&lt;="&amp;$I$5),2)))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4"/>
        <v/>
      </c>
      <c r="F79" s="197" t="str">
        <f t="shared" si="15"/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6"/>
        <v/>
      </c>
      <c r="O79" s="192" t="str">
        <f t="shared" si="17"/>
        <v/>
      </c>
      <c r="P79" s="192" t="str">
        <f t="shared" si="18"/>
        <v/>
      </c>
      <c r="Q79" s="192" t="str">
        <f t="shared" si="19"/>
        <v/>
      </c>
      <c r="R79" s="192" t="str">
        <f t="shared" si="20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INDISPONIVEL",ROUND(itens_Remanesc!B80+SUMIFS(aditivos!$L$2:$L$200,aditivos!$A$2:$A$200,A80,aditivos!$B$2:$B$200,"&lt;="&amp;$I$5),2)))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4"/>
        <v/>
      </c>
      <c r="F80" s="197" t="str">
        <f t="shared" si="15"/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6"/>
        <v/>
      </c>
      <c r="O80" s="192" t="str">
        <f t="shared" si="17"/>
        <v/>
      </c>
      <c r="P80" s="192" t="str">
        <f t="shared" si="18"/>
        <v/>
      </c>
      <c r="Q80" s="192" t="str">
        <f t="shared" si="19"/>
        <v/>
      </c>
      <c r="R80" s="192" t="str">
        <f t="shared" si="20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INDISPONIVEL",ROUND(itens_Remanesc!B81+SUMIFS(aditivos!$L$2:$L$200,aditivos!$A$2:$A$200,A81,aditivos!$B$2:$B$200,"&lt;="&amp;$I$5),2)))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4"/>
        <v/>
      </c>
      <c r="F81" s="197" t="str">
        <f t="shared" si="15"/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6"/>
        <v/>
      </c>
      <c r="O81" s="192" t="str">
        <f t="shared" si="17"/>
        <v/>
      </c>
      <c r="P81" s="192" t="str">
        <f t="shared" si="18"/>
        <v/>
      </c>
      <c r="Q81" s="192" t="str">
        <f t="shared" si="19"/>
        <v/>
      </c>
      <c r="R81" s="192" t="str">
        <f t="shared" si="20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INDISPONIVEL",ROUND(itens_Remanesc!B82+SUMIFS(aditivos!$L$2:$L$200,aditivos!$A$2:$A$200,A82,aditivos!$B$2:$B$200,"&lt;="&amp;$I$5),2)))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4"/>
        <v/>
      </c>
      <c r="F82" s="197" t="str">
        <f t="shared" si="15"/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6"/>
        <v/>
      </c>
      <c r="O82" s="192" t="str">
        <f t="shared" si="17"/>
        <v/>
      </c>
      <c r="P82" s="192" t="str">
        <f t="shared" si="18"/>
        <v/>
      </c>
      <c r="Q82" s="192" t="str">
        <f t="shared" si="19"/>
        <v/>
      </c>
      <c r="R82" s="192" t="str">
        <f t="shared" si="20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INDISPONIVEL",ROUND(itens_Remanesc!B83+SUMIFS(aditivos!$L$2:$L$200,aditivos!$A$2:$A$200,A83,aditivos!$B$2:$B$200,"&lt;="&amp;$I$5),2)))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4"/>
        <v/>
      </c>
      <c r="F83" s="197" t="str">
        <f t="shared" si="15"/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6"/>
        <v/>
      </c>
      <c r="O83" s="192" t="str">
        <f t="shared" si="17"/>
        <v/>
      </c>
      <c r="P83" s="192" t="str">
        <f t="shared" si="18"/>
        <v/>
      </c>
      <c r="Q83" s="192" t="str">
        <f t="shared" si="19"/>
        <v/>
      </c>
      <c r="R83" s="192" t="str">
        <f t="shared" si="20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INDISPONIVEL",ROUND(itens_Remanesc!B84+SUMIFS(aditivos!$L$2:$L$200,aditivos!$A$2:$A$200,A84,aditivos!$B$2:$B$200,"&lt;="&amp;$I$5),2)))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4"/>
        <v/>
      </c>
      <c r="F84" s="197" t="str">
        <f t="shared" si="15"/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6"/>
        <v/>
      </c>
      <c r="O84" s="192" t="str">
        <f t="shared" si="17"/>
        <v/>
      </c>
      <c r="P84" s="192" t="str">
        <f t="shared" si="18"/>
        <v/>
      </c>
      <c r="Q84" s="192" t="str">
        <f t="shared" si="19"/>
        <v/>
      </c>
      <c r="R84" s="192" t="str">
        <f t="shared" si="20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INDISPONIVEL",ROUND(itens_Remanesc!B85+SUMIFS(aditivos!$L$2:$L$200,aditivos!$A$2:$A$200,A85,aditivos!$B$2:$B$200,"&lt;="&amp;$I$5),2)))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4"/>
        <v/>
      </c>
      <c r="F85" s="197" t="str">
        <f t="shared" si="15"/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6"/>
        <v/>
      </c>
      <c r="O85" s="192" t="str">
        <f t="shared" si="17"/>
        <v/>
      </c>
      <c r="P85" s="192" t="str">
        <f t="shared" si="18"/>
        <v/>
      </c>
      <c r="Q85" s="192" t="str">
        <f t="shared" si="19"/>
        <v/>
      </c>
      <c r="R85" s="192" t="str">
        <f t="shared" si="20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INDISPONIVEL",ROUND(itens_Remanesc!B86+SUMIFS(aditivos!$L$2:$L$200,aditivos!$A$2:$A$200,A86,aditivos!$B$2:$B$200,"&lt;="&amp;$I$5),2)))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4"/>
        <v/>
      </c>
      <c r="F86" s="197" t="str">
        <f t="shared" si="15"/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6"/>
        <v/>
      </c>
      <c r="O86" s="192" t="str">
        <f t="shared" si="17"/>
        <v/>
      </c>
      <c r="P86" s="192" t="str">
        <f t="shared" si="18"/>
        <v/>
      </c>
      <c r="Q86" s="192" t="str">
        <f t="shared" si="19"/>
        <v/>
      </c>
      <c r="R86" s="192" t="str">
        <f t="shared" si="20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INDISPONIVEL",ROUND(itens_Remanesc!B87+SUMIFS(aditivos!$L$2:$L$200,aditivos!$A$2:$A$200,A87,aditivos!$B$2:$B$200,"&lt;="&amp;$I$5),2)))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4"/>
        <v/>
      </c>
      <c r="F87" s="197" t="str">
        <f t="shared" si="15"/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6"/>
        <v/>
      </c>
      <c r="O87" s="192" t="str">
        <f t="shared" si="17"/>
        <v/>
      </c>
      <c r="P87" s="192" t="str">
        <f t="shared" si="18"/>
        <v/>
      </c>
      <c r="Q87" s="192" t="str">
        <f t="shared" si="19"/>
        <v/>
      </c>
      <c r="R87" s="192" t="str">
        <f t="shared" si="20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INDISPONIVEL",ROUND(itens_Remanesc!B88+SUMIFS(aditivos!$L$2:$L$200,aditivos!$A$2:$A$200,A88,aditivos!$B$2:$B$200,"&lt;="&amp;$I$5),2)))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4"/>
        <v/>
      </c>
      <c r="F88" s="197" t="str">
        <f t="shared" si="15"/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6"/>
        <v/>
      </c>
      <c r="O88" s="192" t="str">
        <f t="shared" si="17"/>
        <v/>
      </c>
      <c r="P88" s="192" t="str">
        <f t="shared" si="18"/>
        <v/>
      </c>
      <c r="Q88" s="192" t="str">
        <f t="shared" si="19"/>
        <v/>
      </c>
      <c r="R88" s="192" t="str">
        <f t="shared" si="20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INDISPONIVEL",ROUND(itens_Remanesc!B89+SUMIFS(aditivos!$L$2:$L$200,aditivos!$A$2:$A$200,A89,aditivos!$B$2:$B$200,"&lt;="&amp;$I$5),2)))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4"/>
        <v/>
      </c>
      <c r="F89" s="197" t="str">
        <f t="shared" si="15"/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6"/>
        <v/>
      </c>
      <c r="O89" s="192" t="str">
        <f t="shared" si="17"/>
        <v/>
      </c>
      <c r="P89" s="192" t="str">
        <f t="shared" si="18"/>
        <v/>
      </c>
      <c r="Q89" s="192" t="str">
        <f t="shared" si="19"/>
        <v/>
      </c>
      <c r="R89" s="192" t="str">
        <f t="shared" si="20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INDISPONIVEL",ROUND(itens_Remanesc!B90+SUMIFS(aditivos!$L$2:$L$200,aditivos!$A$2:$A$200,A90,aditivos!$B$2:$B$200,"&lt;="&amp;$I$5),2)))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4"/>
        <v/>
      </c>
      <c r="F90" s="197" t="str">
        <f t="shared" si="15"/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6"/>
        <v/>
      </c>
      <c r="O90" s="192" t="str">
        <f t="shared" si="17"/>
        <v/>
      </c>
      <c r="P90" s="192" t="str">
        <f t="shared" si="18"/>
        <v/>
      </c>
      <c r="Q90" s="192" t="str">
        <f t="shared" si="19"/>
        <v/>
      </c>
      <c r="R90" s="192" t="str">
        <f t="shared" si="20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INDISPONIVEL",ROUND(itens_Remanesc!B91+SUMIFS(aditivos!$L$2:$L$200,aditivos!$A$2:$A$200,A91,aditivos!$B$2:$B$200,"&lt;="&amp;$I$5),2)))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4"/>
        <v/>
      </c>
      <c r="F91" s="197" t="str">
        <f t="shared" si="15"/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6"/>
        <v/>
      </c>
      <c r="O91" s="192" t="str">
        <f t="shared" si="17"/>
        <v/>
      </c>
      <c r="P91" s="192" t="str">
        <f t="shared" si="18"/>
        <v/>
      </c>
      <c r="Q91" s="192" t="str">
        <f t="shared" si="19"/>
        <v/>
      </c>
      <c r="R91" s="192" t="str">
        <f t="shared" si="20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INDISPONIVEL",ROUND(itens_Remanesc!B92+SUMIFS(aditivos!$L$2:$L$200,aditivos!$A$2:$A$200,A92,aditivos!$B$2:$B$200,"&lt;="&amp;$I$5),2)))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4"/>
        <v/>
      </c>
      <c r="F92" s="197" t="str">
        <f t="shared" si="15"/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6"/>
        <v/>
      </c>
      <c r="O92" s="192" t="str">
        <f t="shared" si="17"/>
        <v/>
      </c>
      <c r="P92" s="192" t="str">
        <f t="shared" si="18"/>
        <v/>
      </c>
      <c r="Q92" s="192" t="str">
        <f t="shared" si="19"/>
        <v/>
      </c>
      <c r="R92" s="192" t="str">
        <f t="shared" si="20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INDISPONIVEL",ROUND(itens_Remanesc!B93+SUMIFS(aditivos!$L$2:$L$200,aditivos!$A$2:$A$200,A93,aditivos!$B$2:$B$200,"&lt;="&amp;$I$5),2)))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4"/>
        <v/>
      </c>
      <c r="F93" s="197" t="str">
        <f t="shared" si="15"/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6"/>
        <v/>
      </c>
      <c r="O93" s="192" t="str">
        <f t="shared" si="17"/>
        <v/>
      </c>
      <c r="P93" s="192" t="str">
        <f t="shared" si="18"/>
        <v/>
      </c>
      <c r="Q93" s="192" t="str">
        <f t="shared" si="19"/>
        <v/>
      </c>
      <c r="R93" s="192" t="str">
        <f t="shared" si="20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INDISPONIVEL",ROUND(itens_Remanesc!B94+SUMIFS(aditivos!$L$2:$L$200,aditivos!$A$2:$A$200,A94,aditivos!$B$2:$B$200,"&lt;="&amp;$I$5),2)))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4"/>
        <v/>
      </c>
      <c r="F94" s="197" t="str">
        <f t="shared" si="15"/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6"/>
        <v/>
      </c>
      <c r="O94" s="192" t="str">
        <f t="shared" si="17"/>
        <v/>
      </c>
      <c r="P94" s="192" t="str">
        <f t="shared" si="18"/>
        <v/>
      </c>
      <c r="Q94" s="192" t="str">
        <f t="shared" si="19"/>
        <v/>
      </c>
      <c r="R94" s="192" t="str">
        <f t="shared" si="20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INDISPONIVEL",ROUND(itens_Remanesc!B95+SUMIFS(aditivos!$L$2:$L$200,aditivos!$A$2:$A$200,A95,aditivos!$B$2:$B$200,"&lt;="&amp;$I$5),2)))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4"/>
        <v/>
      </c>
      <c r="F95" s="197" t="str">
        <f t="shared" si="15"/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6"/>
        <v/>
      </c>
      <c r="O95" s="192" t="str">
        <f t="shared" si="17"/>
        <v/>
      </c>
      <c r="P95" s="192" t="str">
        <f t="shared" si="18"/>
        <v/>
      </c>
      <c r="Q95" s="192" t="str">
        <f t="shared" si="19"/>
        <v/>
      </c>
      <c r="R95" s="192" t="str">
        <f t="shared" si="20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INDISPONIVEL",ROUND(itens_Remanesc!B96+SUMIFS(aditivos!$L$2:$L$200,aditivos!$A$2:$A$200,A96,aditivos!$B$2:$B$200,"&lt;="&amp;$I$5),2)))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4"/>
        <v/>
      </c>
      <c r="F96" s="197" t="str">
        <f t="shared" si="15"/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6"/>
        <v/>
      </c>
      <c r="O96" s="192" t="str">
        <f t="shared" si="17"/>
        <v/>
      </c>
      <c r="P96" s="192" t="str">
        <f t="shared" si="18"/>
        <v/>
      </c>
      <c r="Q96" s="192" t="str">
        <f t="shared" si="19"/>
        <v/>
      </c>
      <c r="R96" s="192" t="str">
        <f t="shared" si="20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INDISPONIVEL",ROUND(itens_Remanesc!B97+SUMIFS(aditivos!$L$2:$L$200,aditivos!$A$2:$A$200,A97,aditivos!$B$2:$B$200,"&lt;="&amp;$I$5),2)))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4"/>
        <v/>
      </c>
      <c r="F97" s="197" t="str">
        <f t="shared" si="15"/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6"/>
        <v/>
      </c>
      <c r="O97" s="192" t="str">
        <f t="shared" si="17"/>
        <v/>
      </c>
      <c r="P97" s="192" t="str">
        <f t="shared" si="18"/>
        <v/>
      </c>
      <c r="Q97" s="192" t="str">
        <f t="shared" si="19"/>
        <v/>
      </c>
      <c r="R97" s="192" t="str">
        <f t="shared" si="20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INDISPONIVEL",ROUND(itens_Remanesc!B98+SUMIFS(aditivos!$L$2:$L$200,aditivos!$A$2:$A$200,A98,aditivos!$B$2:$B$200,"&lt;="&amp;$I$5),2)))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197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23">IF(OR(A98="",L98="",D98=""),"",ROUND(MAX(L98+IF(ISNUMBER(M98),M98,0)-D98,0),2))</f>
        <v/>
      </c>
      <c r="O98" s="192" t="str">
        <f t="shared" ref="O98:O129" si="24">IF(OR(A98="",D98="",K98="",$I$7=""),"",ROUND(D98*K98*$I$7,2))</f>
        <v/>
      </c>
      <c r="P98" s="192" t="str">
        <f t="shared" ref="P98:P129" si="25">IF(OR(A98="",N98="",K98="",$I$7=""),"",ROUND(N98*K98*$I$7,2))</f>
        <v/>
      </c>
      <c r="Q98" s="192" t="str">
        <f t="shared" ref="Q98:Q129" si="26">IF(OR(A98="",D98="",K98=""),"",ROUND(D98*K98,2))</f>
        <v/>
      </c>
      <c r="R98" s="192" t="str">
        <f t="shared" ref="R98:R129" si="27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INDISPONIVEL",ROUND(itens_Remanesc!B99+SUMIFS(aditivos!$L$2:$L$200,aditivos!$A$2:$A$200,A99,aditivos!$B$2:$B$200,"&lt;="&amp;$I$5),2)))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21"/>
        <v/>
      </c>
      <c r="F99" s="197" t="str">
        <f t="shared" si="22"/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23"/>
        <v/>
      </c>
      <c r="O99" s="192" t="str">
        <f t="shared" si="24"/>
        <v/>
      </c>
      <c r="P99" s="192" t="str">
        <f t="shared" si="25"/>
        <v/>
      </c>
      <c r="Q99" s="192" t="str">
        <f t="shared" si="26"/>
        <v/>
      </c>
      <c r="R99" s="192" t="str">
        <f t="shared" si="27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INDISPONIVEL",ROUND(itens_Remanesc!B100+SUMIFS(aditivos!$L$2:$L$200,aditivos!$A$2:$A$200,A100,aditivos!$B$2:$B$200,"&lt;="&amp;$I$5),2)))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21"/>
        <v/>
      </c>
      <c r="F100" s="197" t="str">
        <f t="shared" si="22"/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23"/>
        <v/>
      </c>
      <c r="O100" s="192" t="str">
        <f t="shared" si="24"/>
        <v/>
      </c>
      <c r="P100" s="192" t="str">
        <f t="shared" si="25"/>
        <v/>
      </c>
      <c r="Q100" s="192" t="str">
        <f t="shared" si="26"/>
        <v/>
      </c>
      <c r="R100" s="192" t="str">
        <f t="shared" si="27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INDISPONIVEL",ROUND(itens_Remanesc!B101+SUMIFS(aditivos!$L$2:$L$200,aditivos!$A$2:$A$200,A101,aditivos!$B$2:$B$200,"&lt;="&amp;$I$5),2)))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21"/>
        <v/>
      </c>
      <c r="F101" s="197" t="str">
        <f t="shared" si="22"/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23"/>
        <v/>
      </c>
      <c r="O101" s="192" t="str">
        <f t="shared" si="24"/>
        <v/>
      </c>
      <c r="P101" s="192" t="str">
        <f t="shared" si="25"/>
        <v/>
      </c>
      <c r="Q101" s="192" t="str">
        <f t="shared" si="26"/>
        <v/>
      </c>
      <c r="R101" s="192" t="str">
        <f t="shared" si="27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INDISPONIVEL",ROUND(itens_Remanesc!B102+SUMIFS(aditivos!$L$2:$L$200,aditivos!$A$2:$A$200,A102,aditivos!$B$2:$B$200,"&lt;="&amp;$I$5),2)))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21"/>
        <v/>
      </c>
      <c r="F102" s="197" t="str">
        <f t="shared" si="22"/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23"/>
        <v/>
      </c>
      <c r="O102" s="192" t="str">
        <f t="shared" si="24"/>
        <v/>
      </c>
      <c r="P102" s="192" t="str">
        <f t="shared" si="25"/>
        <v/>
      </c>
      <c r="Q102" s="192" t="str">
        <f t="shared" si="26"/>
        <v/>
      </c>
      <c r="R102" s="192" t="str">
        <f t="shared" si="27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INDISPONIVEL",ROUND(itens_Remanesc!B103+SUMIFS(aditivos!$L$2:$L$200,aditivos!$A$2:$A$200,A103,aditivos!$B$2:$B$200,"&lt;="&amp;$I$5),2)))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21"/>
        <v/>
      </c>
      <c r="F103" s="197" t="str">
        <f t="shared" si="22"/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23"/>
        <v/>
      </c>
      <c r="O103" s="192" t="str">
        <f t="shared" si="24"/>
        <v/>
      </c>
      <c r="P103" s="192" t="str">
        <f t="shared" si="25"/>
        <v/>
      </c>
      <c r="Q103" s="192" t="str">
        <f t="shared" si="26"/>
        <v/>
      </c>
      <c r="R103" s="192" t="str">
        <f t="shared" si="27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INDISPONIVEL",ROUND(itens_Remanesc!B104+SUMIFS(aditivos!$L$2:$L$200,aditivos!$A$2:$A$200,A104,aditivos!$B$2:$B$200,"&lt;="&amp;$I$5),2)))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21"/>
        <v/>
      </c>
      <c r="F104" s="197" t="str">
        <f t="shared" si="22"/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23"/>
        <v/>
      </c>
      <c r="O104" s="192" t="str">
        <f t="shared" si="24"/>
        <v/>
      </c>
      <c r="P104" s="192" t="str">
        <f t="shared" si="25"/>
        <v/>
      </c>
      <c r="Q104" s="192" t="str">
        <f t="shared" si="26"/>
        <v/>
      </c>
      <c r="R104" s="192" t="str">
        <f t="shared" si="27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INDISPONIVEL",ROUND(itens_Remanesc!B105+SUMIFS(aditivos!$L$2:$L$200,aditivos!$A$2:$A$200,A105,aditivos!$B$2:$B$200,"&lt;="&amp;$I$5),2)))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21"/>
        <v/>
      </c>
      <c r="F105" s="197" t="str">
        <f t="shared" si="22"/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23"/>
        <v/>
      </c>
      <c r="O105" s="192" t="str">
        <f t="shared" si="24"/>
        <v/>
      </c>
      <c r="P105" s="192" t="str">
        <f t="shared" si="25"/>
        <v/>
      </c>
      <c r="Q105" s="192" t="str">
        <f t="shared" si="26"/>
        <v/>
      </c>
      <c r="R105" s="192" t="str">
        <f t="shared" si="27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INDISPONIVEL",ROUND(itens_Remanesc!B106+SUMIFS(aditivos!$L$2:$L$200,aditivos!$A$2:$A$200,A106,aditivos!$B$2:$B$200,"&lt;="&amp;$I$5),2)))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21"/>
        <v/>
      </c>
      <c r="F106" s="197" t="str">
        <f t="shared" si="22"/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23"/>
        <v/>
      </c>
      <c r="O106" s="192" t="str">
        <f t="shared" si="24"/>
        <v/>
      </c>
      <c r="P106" s="192" t="str">
        <f t="shared" si="25"/>
        <v/>
      </c>
      <c r="Q106" s="192" t="str">
        <f t="shared" si="26"/>
        <v/>
      </c>
      <c r="R106" s="192" t="str">
        <f t="shared" si="27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INDISPONIVEL",ROUND(itens_Remanesc!B107+SUMIFS(aditivos!$L$2:$L$200,aditivos!$A$2:$A$200,A107,aditivos!$B$2:$B$200,"&lt;="&amp;$I$5),2)))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21"/>
        <v/>
      </c>
      <c r="F107" s="197" t="str">
        <f t="shared" si="22"/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23"/>
        <v/>
      </c>
      <c r="O107" s="192" t="str">
        <f t="shared" si="24"/>
        <v/>
      </c>
      <c r="P107" s="192" t="str">
        <f t="shared" si="25"/>
        <v/>
      </c>
      <c r="Q107" s="192" t="str">
        <f t="shared" si="26"/>
        <v/>
      </c>
      <c r="R107" s="192" t="str">
        <f t="shared" si="27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INDISPONIVEL",ROUND(itens_Remanesc!B108+SUMIFS(aditivos!$L$2:$L$200,aditivos!$A$2:$A$200,A108,aditivos!$B$2:$B$200,"&lt;="&amp;$I$5),2)))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21"/>
        <v/>
      </c>
      <c r="F108" s="197" t="str">
        <f t="shared" si="22"/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23"/>
        <v/>
      </c>
      <c r="O108" s="192" t="str">
        <f t="shared" si="24"/>
        <v/>
      </c>
      <c r="P108" s="192" t="str">
        <f t="shared" si="25"/>
        <v/>
      </c>
      <c r="Q108" s="192" t="str">
        <f t="shared" si="26"/>
        <v/>
      </c>
      <c r="R108" s="192" t="str">
        <f t="shared" si="27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INDISPONIVEL",ROUND(itens_Remanesc!B109+SUMIFS(aditivos!$L$2:$L$200,aditivos!$A$2:$A$200,A109,aditivos!$B$2:$B$200,"&lt;="&amp;$I$5),2)))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21"/>
        <v/>
      </c>
      <c r="F109" s="197" t="str">
        <f t="shared" si="22"/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23"/>
        <v/>
      </c>
      <c r="O109" s="192" t="str">
        <f t="shared" si="24"/>
        <v/>
      </c>
      <c r="P109" s="192" t="str">
        <f t="shared" si="25"/>
        <v/>
      </c>
      <c r="Q109" s="192" t="str">
        <f t="shared" si="26"/>
        <v/>
      </c>
      <c r="R109" s="192" t="str">
        <f t="shared" si="27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INDISPONIVEL",ROUND(itens_Remanesc!B110+SUMIFS(aditivos!$L$2:$L$200,aditivos!$A$2:$A$200,A110,aditivos!$B$2:$B$200,"&lt;="&amp;$I$5),2)))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21"/>
        <v/>
      </c>
      <c r="F110" s="197" t="str">
        <f t="shared" si="22"/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23"/>
        <v/>
      </c>
      <c r="O110" s="192" t="str">
        <f t="shared" si="24"/>
        <v/>
      </c>
      <c r="P110" s="192" t="str">
        <f t="shared" si="25"/>
        <v/>
      </c>
      <c r="Q110" s="192" t="str">
        <f t="shared" si="26"/>
        <v/>
      </c>
      <c r="R110" s="192" t="str">
        <f t="shared" si="27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INDISPONIVEL",ROUND(itens_Remanesc!B111+SUMIFS(aditivos!$L$2:$L$200,aditivos!$A$2:$A$200,A111,aditivos!$B$2:$B$200,"&lt;="&amp;$I$5),2)))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21"/>
        <v/>
      </c>
      <c r="F111" s="197" t="str">
        <f t="shared" si="22"/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23"/>
        <v/>
      </c>
      <c r="O111" s="192" t="str">
        <f t="shared" si="24"/>
        <v/>
      </c>
      <c r="P111" s="192" t="str">
        <f t="shared" si="25"/>
        <v/>
      </c>
      <c r="Q111" s="192" t="str">
        <f t="shared" si="26"/>
        <v/>
      </c>
      <c r="R111" s="192" t="str">
        <f t="shared" si="27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INDISPONIVEL",ROUND(itens_Remanesc!B112+SUMIFS(aditivos!$L$2:$L$200,aditivos!$A$2:$A$200,A112,aditivos!$B$2:$B$200,"&lt;="&amp;$I$5),2)))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21"/>
        <v/>
      </c>
      <c r="F112" s="197" t="str">
        <f t="shared" si="22"/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23"/>
        <v/>
      </c>
      <c r="O112" s="192" t="str">
        <f t="shared" si="24"/>
        <v/>
      </c>
      <c r="P112" s="192" t="str">
        <f t="shared" si="25"/>
        <v/>
      </c>
      <c r="Q112" s="192" t="str">
        <f t="shared" si="26"/>
        <v/>
      </c>
      <c r="R112" s="192" t="str">
        <f t="shared" si="27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INDISPONIVEL",ROUND(itens_Remanesc!B113+SUMIFS(aditivos!$L$2:$L$200,aditivos!$A$2:$A$200,A113,aditivos!$B$2:$B$200,"&lt;="&amp;$I$5),2)))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21"/>
        <v/>
      </c>
      <c r="F113" s="197" t="str">
        <f t="shared" si="22"/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23"/>
        <v/>
      </c>
      <c r="O113" s="192" t="str">
        <f t="shared" si="24"/>
        <v/>
      </c>
      <c r="P113" s="192" t="str">
        <f t="shared" si="25"/>
        <v/>
      </c>
      <c r="Q113" s="192" t="str">
        <f t="shared" si="26"/>
        <v/>
      </c>
      <c r="R113" s="192" t="str">
        <f t="shared" si="27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INDISPONIVEL",ROUND(itens_Remanesc!B114+SUMIFS(aditivos!$L$2:$L$200,aditivos!$A$2:$A$200,A114,aditivos!$B$2:$B$200,"&lt;="&amp;$I$5),2)))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21"/>
        <v/>
      </c>
      <c r="F114" s="197" t="str">
        <f t="shared" si="22"/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23"/>
        <v/>
      </c>
      <c r="O114" s="192" t="str">
        <f t="shared" si="24"/>
        <v/>
      </c>
      <c r="P114" s="192" t="str">
        <f t="shared" si="25"/>
        <v/>
      </c>
      <c r="Q114" s="192" t="str">
        <f t="shared" si="26"/>
        <v/>
      </c>
      <c r="R114" s="192" t="str">
        <f t="shared" si="27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INDISPONIVEL",ROUND(itens_Remanesc!B115+SUMIFS(aditivos!$L$2:$L$200,aditivos!$A$2:$A$200,A115,aditivos!$B$2:$B$200,"&lt;="&amp;$I$5),2)))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21"/>
        <v/>
      </c>
      <c r="F115" s="197" t="str">
        <f t="shared" si="22"/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23"/>
        <v/>
      </c>
      <c r="O115" s="192" t="str">
        <f t="shared" si="24"/>
        <v/>
      </c>
      <c r="P115" s="192" t="str">
        <f t="shared" si="25"/>
        <v/>
      </c>
      <c r="Q115" s="192" t="str">
        <f t="shared" si="26"/>
        <v/>
      </c>
      <c r="R115" s="192" t="str">
        <f t="shared" si="27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INDISPONIVEL",ROUND(itens_Remanesc!B116+SUMIFS(aditivos!$L$2:$L$200,aditivos!$A$2:$A$200,A116,aditivos!$B$2:$B$200,"&lt;="&amp;$I$5),2)))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21"/>
        <v/>
      </c>
      <c r="F116" s="197" t="str">
        <f t="shared" si="22"/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23"/>
        <v/>
      </c>
      <c r="O116" s="192" t="str">
        <f t="shared" si="24"/>
        <v/>
      </c>
      <c r="P116" s="192" t="str">
        <f t="shared" si="25"/>
        <v/>
      </c>
      <c r="Q116" s="192" t="str">
        <f t="shared" si="26"/>
        <v/>
      </c>
      <c r="R116" s="192" t="str">
        <f t="shared" si="27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INDISPONIVEL",ROUND(itens_Remanesc!B117+SUMIFS(aditivos!$L$2:$L$200,aditivos!$A$2:$A$200,A117,aditivos!$B$2:$B$200,"&lt;="&amp;$I$5),2)))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21"/>
        <v/>
      </c>
      <c r="F117" s="197" t="str">
        <f t="shared" si="22"/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23"/>
        <v/>
      </c>
      <c r="O117" s="192" t="str">
        <f t="shared" si="24"/>
        <v/>
      </c>
      <c r="P117" s="192" t="str">
        <f t="shared" si="25"/>
        <v/>
      </c>
      <c r="Q117" s="192" t="str">
        <f t="shared" si="26"/>
        <v/>
      </c>
      <c r="R117" s="192" t="str">
        <f t="shared" si="27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INDISPONIVEL",ROUND(itens_Remanesc!B118+SUMIFS(aditivos!$L$2:$L$200,aditivos!$A$2:$A$200,A118,aditivos!$B$2:$B$200,"&lt;="&amp;$I$5),2)))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21"/>
        <v/>
      </c>
      <c r="F118" s="197" t="str">
        <f t="shared" si="22"/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23"/>
        <v/>
      </c>
      <c r="O118" s="192" t="str">
        <f t="shared" si="24"/>
        <v/>
      </c>
      <c r="P118" s="192" t="str">
        <f t="shared" si="25"/>
        <v/>
      </c>
      <c r="Q118" s="192" t="str">
        <f t="shared" si="26"/>
        <v/>
      </c>
      <c r="R118" s="192" t="str">
        <f t="shared" si="27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INDISPONIVEL",ROUND(itens_Remanesc!B119+SUMIFS(aditivos!$L$2:$L$200,aditivos!$A$2:$A$200,A119,aditivos!$B$2:$B$200,"&lt;="&amp;$I$5),2)))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21"/>
        <v/>
      </c>
      <c r="F119" s="197" t="str">
        <f t="shared" si="22"/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23"/>
        <v/>
      </c>
      <c r="O119" s="192" t="str">
        <f t="shared" si="24"/>
        <v/>
      </c>
      <c r="P119" s="192" t="str">
        <f t="shared" si="25"/>
        <v/>
      </c>
      <c r="Q119" s="192" t="str">
        <f t="shared" si="26"/>
        <v/>
      </c>
      <c r="R119" s="192" t="str">
        <f t="shared" si="27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INDISPONIVEL",ROUND(itens_Remanesc!B120+SUMIFS(aditivos!$L$2:$L$200,aditivos!$A$2:$A$200,A120,aditivos!$B$2:$B$200,"&lt;="&amp;$I$5),2)))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21"/>
        <v/>
      </c>
      <c r="F120" s="197" t="str">
        <f t="shared" si="22"/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23"/>
        <v/>
      </c>
      <c r="O120" s="192" t="str">
        <f t="shared" si="24"/>
        <v/>
      </c>
      <c r="P120" s="192" t="str">
        <f t="shared" si="25"/>
        <v/>
      </c>
      <c r="Q120" s="192" t="str">
        <f t="shared" si="26"/>
        <v/>
      </c>
      <c r="R120" s="192" t="str">
        <f t="shared" si="27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INDISPONIVEL",ROUND(itens_Remanesc!B121+SUMIFS(aditivos!$L$2:$L$200,aditivos!$A$2:$A$200,A121,aditivos!$B$2:$B$200,"&lt;="&amp;$I$5),2)))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21"/>
        <v/>
      </c>
      <c r="F121" s="197" t="str">
        <f t="shared" si="22"/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23"/>
        <v/>
      </c>
      <c r="O121" s="192" t="str">
        <f t="shared" si="24"/>
        <v/>
      </c>
      <c r="P121" s="192" t="str">
        <f t="shared" si="25"/>
        <v/>
      </c>
      <c r="Q121" s="192" t="str">
        <f t="shared" si="26"/>
        <v/>
      </c>
      <c r="R121" s="192" t="str">
        <f t="shared" si="27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INDISPONIVEL",ROUND(itens_Remanesc!B122+SUMIFS(aditivos!$L$2:$L$200,aditivos!$A$2:$A$200,A122,aditivos!$B$2:$B$200,"&lt;="&amp;$I$5),2)))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21"/>
        <v/>
      </c>
      <c r="F122" s="197" t="str">
        <f t="shared" si="22"/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23"/>
        <v/>
      </c>
      <c r="O122" s="192" t="str">
        <f t="shared" si="24"/>
        <v/>
      </c>
      <c r="P122" s="192" t="str">
        <f t="shared" si="25"/>
        <v/>
      </c>
      <c r="Q122" s="192" t="str">
        <f t="shared" si="26"/>
        <v/>
      </c>
      <c r="R122" s="192" t="str">
        <f t="shared" si="27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INDISPONIVEL",ROUND(itens_Remanesc!B123+SUMIFS(aditivos!$L$2:$L$200,aditivos!$A$2:$A$200,A123,aditivos!$B$2:$B$200,"&lt;="&amp;$I$5),2)))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21"/>
        <v/>
      </c>
      <c r="F123" s="197" t="str">
        <f t="shared" si="22"/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23"/>
        <v/>
      </c>
      <c r="O123" s="192" t="str">
        <f t="shared" si="24"/>
        <v/>
      </c>
      <c r="P123" s="192" t="str">
        <f t="shared" si="25"/>
        <v/>
      </c>
      <c r="Q123" s="192" t="str">
        <f t="shared" si="26"/>
        <v/>
      </c>
      <c r="R123" s="192" t="str">
        <f t="shared" si="27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INDISPONIVEL",ROUND(itens_Remanesc!B124+SUMIFS(aditivos!$L$2:$L$200,aditivos!$A$2:$A$200,A124,aditivos!$B$2:$B$200,"&lt;="&amp;$I$5),2)))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21"/>
        <v/>
      </c>
      <c r="F124" s="197" t="str">
        <f t="shared" si="22"/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23"/>
        <v/>
      </c>
      <c r="O124" s="192" t="str">
        <f t="shared" si="24"/>
        <v/>
      </c>
      <c r="P124" s="192" t="str">
        <f t="shared" si="25"/>
        <v/>
      </c>
      <c r="Q124" s="192" t="str">
        <f t="shared" si="26"/>
        <v/>
      </c>
      <c r="R124" s="192" t="str">
        <f t="shared" si="27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INDISPONIVEL",ROUND(itens_Remanesc!B125+SUMIFS(aditivos!$L$2:$L$200,aditivos!$A$2:$A$200,A125,aditivos!$B$2:$B$200,"&lt;="&amp;$I$5),2)))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21"/>
        <v/>
      </c>
      <c r="F125" s="197" t="str">
        <f t="shared" si="22"/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23"/>
        <v/>
      </c>
      <c r="O125" s="192" t="str">
        <f t="shared" si="24"/>
        <v/>
      </c>
      <c r="P125" s="192" t="str">
        <f t="shared" si="25"/>
        <v/>
      </c>
      <c r="Q125" s="192" t="str">
        <f t="shared" si="26"/>
        <v/>
      </c>
      <c r="R125" s="192" t="str">
        <f t="shared" si="27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INDISPONIVEL",ROUND(itens_Remanesc!B126+SUMIFS(aditivos!$L$2:$L$200,aditivos!$A$2:$A$200,A126,aditivos!$B$2:$B$200,"&lt;="&amp;$I$5),2)))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21"/>
        <v/>
      </c>
      <c r="F126" s="197" t="str">
        <f t="shared" si="22"/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23"/>
        <v/>
      </c>
      <c r="O126" s="192" t="str">
        <f t="shared" si="24"/>
        <v/>
      </c>
      <c r="P126" s="192" t="str">
        <f t="shared" si="25"/>
        <v/>
      </c>
      <c r="Q126" s="192" t="str">
        <f t="shared" si="26"/>
        <v/>
      </c>
      <c r="R126" s="192" t="str">
        <f t="shared" si="27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INDISPONIVEL",ROUND(itens_Remanesc!B127+SUMIFS(aditivos!$L$2:$L$200,aditivos!$A$2:$A$200,A127,aditivos!$B$2:$B$200,"&lt;="&amp;$I$5),2)))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21"/>
        <v/>
      </c>
      <c r="F127" s="197" t="str">
        <f t="shared" si="22"/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23"/>
        <v/>
      </c>
      <c r="O127" s="192" t="str">
        <f t="shared" si="24"/>
        <v/>
      </c>
      <c r="P127" s="192" t="str">
        <f t="shared" si="25"/>
        <v/>
      </c>
      <c r="Q127" s="192" t="str">
        <f t="shared" si="26"/>
        <v/>
      </c>
      <c r="R127" s="192" t="str">
        <f t="shared" si="27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INDISPONIVEL",ROUND(itens_Remanesc!B128+SUMIFS(aditivos!$L$2:$L$200,aditivos!$A$2:$A$200,A128,aditivos!$B$2:$B$200,"&lt;="&amp;$I$5),2)))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21"/>
        <v/>
      </c>
      <c r="F128" s="197" t="str">
        <f t="shared" si="22"/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23"/>
        <v/>
      </c>
      <c r="O128" s="192" t="str">
        <f t="shared" si="24"/>
        <v/>
      </c>
      <c r="P128" s="192" t="str">
        <f t="shared" si="25"/>
        <v/>
      </c>
      <c r="Q128" s="192" t="str">
        <f t="shared" si="26"/>
        <v/>
      </c>
      <c r="R128" s="192" t="str">
        <f t="shared" si="27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INDISPONIVEL",ROUND(itens_Remanesc!B129+SUMIFS(aditivos!$L$2:$L$200,aditivos!$A$2:$A$200,A129,aditivos!$B$2:$B$200,"&lt;="&amp;$I$5),2)))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21"/>
        <v/>
      </c>
      <c r="F129" s="197" t="str">
        <f t="shared" si="22"/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23"/>
        <v/>
      </c>
      <c r="O129" s="192" t="str">
        <f t="shared" si="24"/>
        <v/>
      </c>
      <c r="P129" s="192" t="str">
        <f t="shared" si="25"/>
        <v/>
      </c>
      <c r="Q129" s="192" t="str">
        <f t="shared" si="26"/>
        <v/>
      </c>
      <c r="R129" s="192" t="str">
        <f t="shared" si="27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INDISPONIVEL",ROUND(itens_Remanesc!B130+SUMIFS(aditivos!$L$2:$L$200,aditivos!$A$2:$A$200,A130,aditivos!$B$2:$B$200,"&lt;="&amp;$I$5),2)))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197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30">IF(OR(A130="",L130="",D130=""),"",ROUND(MAX(L130+IF(ISNUMBER(M130),M130,0)-D130,0),2))</f>
        <v/>
      </c>
      <c r="O130" s="192" t="str">
        <f t="shared" ref="O130:O161" si="31">IF(OR(A130="",D130="",K130="",$I$7=""),"",ROUND(D130*K130*$I$7,2))</f>
        <v/>
      </c>
      <c r="P130" s="192" t="str">
        <f t="shared" ref="P130:P161" si="32">IF(OR(A130="",N130="",K130="",$I$7=""),"",ROUND(N130*K130*$I$7,2))</f>
        <v/>
      </c>
      <c r="Q130" s="192" t="str">
        <f t="shared" ref="Q130:Q161" si="33">IF(OR(A130="",D130="",K130=""),"",ROUND(D130*K130,2))</f>
        <v/>
      </c>
      <c r="R130" s="192" t="str">
        <f t="shared" ref="R130:R161" si="34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INDISPONIVEL",ROUND(itens_Remanesc!B131+SUMIFS(aditivos!$L$2:$L$200,aditivos!$A$2:$A$200,A131,aditivos!$B$2:$B$200,"&lt;="&amp;$I$5),2)))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8"/>
        <v/>
      </c>
      <c r="F131" s="197" t="str">
        <f t="shared" si="29"/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30"/>
        <v/>
      </c>
      <c r="O131" s="192" t="str">
        <f t="shared" si="31"/>
        <v/>
      </c>
      <c r="P131" s="192" t="str">
        <f t="shared" si="32"/>
        <v/>
      </c>
      <c r="Q131" s="192" t="str">
        <f t="shared" si="33"/>
        <v/>
      </c>
      <c r="R131" s="192" t="str">
        <f t="shared" si="34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INDISPONIVEL",ROUND(itens_Remanesc!B132+SUMIFS(aditivos!$L$2:$L$200,aditivos!$A$2:$A$200,A132,aditivos!$B$2:$B$200,"&lt;="&amp;$I$5),2)))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8"/>
        <v/>
      </c>
      <c r="F132" s="197" t="str">
        <f t="shared" si="29"/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30"/>
        <v/>
      </c>
      <c r="O132" s="192" t="str">
        <f t="shared" si="31"/>
        <v/>
      </c>
      <c r="P132" s="192" t="str">
        <f t="shared" si="32"/>
        <v/>
      </c>
      <c r="Q132" s="192" t="str">
        <f t="shared" si="33"/>
        <v/>
      </c>
      <c r="R132" s="192" t="str">
        <f t="shared" si="34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INDISPONIVEL",ROUND(itens_Remanesc!B133+SUMIFS(aditivos!$L$2:$L$200,aditivos!$A$2:$A$200,A133,aditivos!$B$2:$B$200,"&lt;="&amp;$I$5),2)))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8"/>
        <v/>
      </c>
      <c r="F133" s="197" t="str">
        <f t="shared" si="29"/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30"/>
        <v/>
      </c>
      <c r="O133" s="192" t="str">
        <f t="shared" si="31"/>
        <v/>
      </c>
      <c r="P133" s="192" t="str">
        <f t="shared" si="32"/>
        <v/>
      </c>
      <c r="Q133" s="192" t="str">
        <f t="shared" si="33"/>
        <v/>
      </c>
      <c r="R133" s="192" t="str">
        <f t="shared" si="34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INDISPONIVEL",ROUND(itens_Remanesc!B134+SUMIFS(aditivos!$L$2:$L$200,aditivos!$A$2:$A$200,A134,aditivos!$B$2:$B$200,"&lt;="&amp;$I$5),2)))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8"/>
        <v/>
      </c>
      <c r="F134" s="197" t="str">
        <f t="shared" si="29"/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30"/>
        <v/>
      </c>
      <c r="O134" s="192" t="str">
        <f t="shared" si="31"/>
        <v/>
      </c>
      <c r="P134" s="192" t="str">
        <f t="shared" si="32"/>
        <v/>
      </c>
      <c r="Q134" s="192" t="str">
        <f t="shared" si="33"/>
        <v/>
      </c>
      <c r="R134" s="192" t="str">
        <f t="shared" si="34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INDISPONIVEL",ROUND(itens_Remanesc!B135+SUMIFS(aditivos!$L$2:$L$200,aditivos!$A$2:$A$200,A135,aditivos!$B$2:$B$200,"&lt;="&amp;$I$5),2)))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8"/>
        <v/>
      </c>
      <c r="F135" s="197" t="str">
        <f t="shared" si="29"/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30"/>
        <v/>
      </c>
      <c r="O135" s="192" t="str">
        <f t="shared" si="31"/>
        <v/>
      </c>
      <c r="P135" s="192" t="str">
        <f t="shared" si="32"/>
        <v/>
      </c>
      <c r="Q135" s="192" t="str">
        <f t="shared" si="33"/>
        <v/>
      </c>
      <c r="R135" s="192" t="str">
        <f t="shared" si="34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INDISPONIVEL",ROUND(itens_Remanesc!B136+SUMIFS(aditivos!$L$2:$L$200,aditivos!$A$2:$A$200,A136,aditivos!$B$2:$B$200,"&lt;="&amp;$I$5),2)))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8"/>
        <v/>
      </c>
      <c r="F136" s="197" t="str">
        <f t="shared" si="29"/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30"/>
        <v/>
      </c>
      <c r="O136" s="192" t="str">
        <f t="shared" si="31"/>
        <v/>
      </c>
      <c r="P136" s="192" t="str">
        <f t="shared" si="32"/>
        <v/>
      </c>
      <c r="Q136" s="192" t="str">
        <f t="shared" si="33"/>
        <v/>
      </c>
      <c r="R136" s="192" t="str">
        <f t="shared" si="34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INDISPONIVEL",ROUND(itens_Remanesc!B137+SUMIFS(aditivos!$L$2:$L$200,aditivos!$A$2:$A$200,A137,aditivos!$B$2:$B$200,"&lt;="&amp;$I$5),2)))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8"/>
        <v/>
      </c>
      <c r="F137" s="197" t="str">
        <f t="shared" si="29"/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30"/>
        <v/>
      </c>
      <c r="O137" s="192" t="str">
        <f t="shared" si="31"/>
        <v/>
      </c>
      <c r="P137" s="192" t="str">
        <f t="shared" si="32"/>
        <v/>
      </c>
      <c r="Q137" s="192" t="str">
        <f t="shared" si="33"/>
        <v/>
      </c>
      <c r="R137" s="192" t="str">
        <f t="shared" si="34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INDISPONIVEL",ROUND(itens_Remanesc!B138+SUMIFS(aditivos!$L$2:$L$200,aditivos!$A$2:$A$200,A138,aditivos!$B$2:$B$200,"&lt;="&amp;$I$5),2)))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8"/>
        <v/>
      </c>
      <c r="F138" s="197" t="str">
        <f t="shared" si="29"/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30"/>
        <v/>
      </c>
      <c r="O138" s="192" t="str">
        <f t="shared" si="31"/>
        <v/>
      </c>
      <c r="P138" s="192" t="str">
        <f t="shared" si="32"/>
        <v/>
      </c>
      <c r="Q138" s="192" t="str">
        <f t="shared" si="33"/>
        <v/>
      </c>
      <c r="R138" s="192" t="str">
        <f t="shared" si="34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INDISPONIVEL",ROUND(itens_Remanesc!B139+SUMIFS(aditivos!$L$2:$L$200,aditivos!$A$2:$A$200,A139,aditivos!$B$2:$B$200,"&lt;="&amp;$I$5),2)))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8"/>
        <v/>
      </c>
      <c r="F139" s="197" t="str">
        <f t="shared" si="29"/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30"/>
        <v/>
      </c>
      <c r="O139" s="192" t="str">
        <f t="shared" si="31"/>
        <v/>
      </c>
      <c r="P139" s="192" t="str">
        <f t="shared" si="32"/>
        <v/>
      </c>
      <c r="Q139" s="192" t="str">
        <f t="shared" si="33"/>
        <v/>
      </c>
      <c r="R139" s="192" t="str">
        <f t="shared" si="34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INDISPONIVEL",ROUND(itens_Remanesc!B140+SUMIFS(aditivos!$L$2:$L$200,aditivos!$A$2:$A$200,A140,aditivos!$B$2:$B$200,"&lt;="&amp;$I$5),2)))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8"/>
        <v/>
      </c>
      <c r="F140" s="197" t="str">
        <f t="shared" si="29"/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30"/>
        <v/>
      </c>
      <c r="O140" s="192" t="str">
        <f t="shared" si="31"/>
        <v/>
      </c>
      <c r="P140" s="192" t="str">
        <f t="shared" si="32"/>
        <v/>
      </c>
      <c r="Q140" s="192" t="str">
        <f t="shared" si="33"/>
        <v/>
      </c>
      <c r="R140" s="192" t="str">
        <f t="shared" si="34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INDISPONIVEL",ROUND(itens_Remanesc!B141+SUMIFS(aditivos!$L$2:$L$200,aditivos!$A$2:$A$200,A141,aditivos!$B$2:$B$200,"&lt;="&amp;$I$5),2)))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8"/>
        <v/>
      </c>
      <c r="F141" s="197" t="str">
        <f t="shared" si="29"/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30"/>
        <v/>
      </c>
      <c r="O141" s="192" t="str">
        <f t="shared" si="31"/>
        <v/>
      </c>
      <c r="P141" s="192" t="str">
        <f t="shared" si="32"/>
        <v/>
      </c>
      <c r="Q141" s="192" t="str">
        <f t="shared" si="33"/>
        <v/>
      </c>
      <c r="R141" s="192" t="str">
        <f t="shared" si="34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INDISPONIVEL",ROUND(itens_Remanesc!B142+SUMIFS(aditivos!$L$2:$L$200,aditivos!$A$2:$A$200,A142,aditivos!$B$2:$B$200,"&lt;="&amp;$I$5),2)))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8"/>
        <v/>
      </c>
      <c r="F142" s="197" t="str">
        <f t="shared" si="29"/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30"/>
        <v/>
      </c>
      <c r="O142" s="192" t="str">
        <f t="shared" si="31"/>
        <v/>
      </c>
      <c r="P142" s="192" t="str">
        <f t="shared" si="32"/>
        <v/>
      </c>
      <c r="Q142" s="192" t="str">
        <f t="shared" si="33"/>
        <v/>
      </c>
      <c r="R142" s="192" t="str">
        <f t="shared" si="34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INDISPONIVEL",ROUND(itens_Remanesc!B143+SUMIFS(aditivos!$L$2:$L$200,aditivos!$A$2:$A$200,A143,aditivos!$B$2:$B$200,"&lt;="&amp;$I$5),2)))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8"/>
        <v/>
      </c>
      <c r="F143" s="197" t="str">
        <f t="shared" si="29"/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30"/>
        <v/>
      </c>
      <c r="O143" s="192" t="str">
        <f t="shared" si="31"/>
        <v/>
      </c>
      <c r="P143" s="192" t="str">
        <f t="shared" si="32"/>
        <v/>
      </c>
      <c r="Q143" s="192" t="str">
        <f t="shared" si="33"/>
        <v/>
      </c>
      <c r="R143" s="192" t="str">
        <f t="shared" si="34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INDISPONIVEL",ROUND(itens_Remanesc!B144+SUMIFS(aditivos!$L$2:$L$200,aditivos!$A$2:$A$200,A144,aditivos!$B$2:$B$200,"&lt;="&amp;$I$5),2)))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8"/>
        <v/>
      </c>
      <c r="F144" s="197" t="str">
        <f t="shared" si="29"/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30"/>
        <v/>
      </c>
      <c r="O144" s="192" t="str">
        <f t="shared" si="31"/>
        <v/>
      </c>
      <c r="P144" s="192" t="str">
        <f t="shared" si="32"/>
        <v/>
      </c>
      <c r="Q144" s="192" t="str">
        <f t="shared" si="33"/>
        <v/>
      </c>
      <c r="R144" s="192" t="str">
        <f t="shared" si="34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INDISPONIVEL",ROUND(itens_Remanesc!B145+SUMIFS(aditivos!$L$2:$L$200,aditivos!$A$2:$A$200,A145,aditivos!$B$2:$B$200,"&lt;="&amp;$I$5),2)))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8"/>
        <v/>
      </c>
      <c r="F145" s="197" t="str">
        <f t="shared" si="29"/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30"/>
        <v/>
      </c>
      <c r="O145" s="192" t="str">
        <f t="shared" si="31"/>
        <v/>
      </c>
      <c r="P145" s="192" t="str">
        <f t="shared" si="32"/>
        <v/>
      </c>
      <c r="Q145" s="192" t="str">
        <f t="shared" si="33"/>
        <v/>
      </c>
      <c r="R145" s="192" t="str">
        <f t="shared" si="34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INDISPONIVEL",ROUND(itens_Remanesc!B146+SUMIFS(aditivos!$L$2:$L$200,aditivos!$A$2:$A$200,A146,aditivos!$B$2:$B$200,"&lt;="&amp;$I$5),2)))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8"/>
        <v/>
      </c>
      <c r="F146" s="197" t="str">
        <f t="shared" si="29"/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30"/>
        <v/>
      </c>
      <c r="O146" s="192" t="str">
        <f t="shared" si="31"/>
        <v/>
      </c>
      <c r="P146" s="192" t="str">
        <f t="shared" si="32"/>
        <v/>
      </c>
      <c r="Q146" s="192" t="str">
        <f t="shared" si="33"/>
        <v/>
      </c>
      <c r="R146" s="192" t="str">
        <f t="shared" si="34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INDISPONIVEL",ROUND(itens_Remanesc!B147+SUMIFS(aditivos!$L$2:$L$200,aditivos!$A$2:$A$200,A147,aditivos!$B$2:$B$200,"&lt;="&amp;$I$5),2)))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8"/>
        <v/>
      </c>
      <c r="F147" s="197" t="str">
        <f t="shared" si="29"/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30"/>
        <v/>
      </c>
      <c r="O147" s="192" t="str">
        <f t="shared" si="31"/>
        <v/>
      </c>
      <c r="P147" s="192" t="str">
        <f t="shared" si="32"/>
        <v/>
      </c>
      <c r="Q147" s="192" t="str">
        <f t="shared" si="33"/>
        <v/>
      </c>
      <c r="R147" s="192" t="str">
        <f t="shared" si="34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INDISPONIVEL",ROUND(itens_Remanesc!B148+SUMIFS(aditivos!$L$2:$L$200,aditivos!$A$2:$A$200,A148,aditivos!$B$2:$B$200,"&lt;="&amp;$I$5),2)))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8"/>
        <v/>
      </c>
      <c r="F148" s="197" t="str">
        <f t="shared" si="29"/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30"/>
        <v/>
      </c>
      <c r="O148" s="192" t="str">
        <f t="shared" si="31"/>
        <v/>
      </c>
      <c r="P148" s="192" t="str">
        <f t="shared" si="32"/>
        <v/>
      </c>
      <c r="Q148" s="192" t="str">
        <f t="shared" si="33"/>
        <v/>
      </c>
      <c r="R148" s="192" t="str">
        <f t="shared" si="34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INDISPONIVEL",ROUND(itens_Remanesc!B149+SUMIFS(aditivos!$L$2:$L$200,aditivos!$A$2:$A$200,A149,aditivos!$B$2:$B$200,"&lt;="&amp;$I$5),2)))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8"/>
        <v/>
      </c>
      <c r="F149" s="197" t="str">
        <f t="shared" si="29"/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30"/>
        <v/>
      </c>
      <c r="O149" s="192" t="str">
        <f t="shared" si="31"/>
        <v/>
      </c>
      <c r="P149" s="192" t="str">
        <f t="shared" si="32"/>
        <v/>
      </c>
      <c r="Q149" s="192" t="str">
        <f t="shared" si="33"/>
        <v/>
      </c>
      <c r="R149" s="192" t="str">
        <f t="shared" si="34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INDISPONIVEL",ROUND(itens_Remanesc!B150+SUMIFS(aditivos!$L$2:$L$200,aditivos!$A$2:$A$200,A150,aditivos!$B$2:$B$200,"&lt;="&amp;$I$5),2)))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8"/>
        <v/>
      </c>
      <c r="F150" s="197" t="str">
        <f t="shared" si="29"/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30"/>
        <v/>
      </c>
      <c r="O150" s="192" t="str">
        <f t="shared" si="31"/>
        <v/>
      </c>
      <c r="P150" s="192" t="str">
        <f t="shared" si="32"/>
        <v/>
      </c>
      <c r="Q150" s="192" t="str">
        <f t="shared" si="33"/>
        <v/>
      </c>
      <c r="R150" s="192" t="str">
        <f t="shared" si="34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INDISPONIVEL",ROUND(itens_Remanesc!B151+SUMIFS(aditivos!$L$2:$L$200,aditivos!$A$2:$A$200,A151,aditivos!$B$2:$B$200,"&lt;="&amp;$I$5),2)))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8"/>
        <v/>
      </c>
      <c r="F151" s="197" t="str">
        <f t="shared" si="29"/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30"/>
        <v/>
      </c>
      <c r="O151" s="192" t="str">
        <f t="shared" si="31"/>
        <v/>
      </c>
      <c r="P151" s="192" t="str">
        <f t="shared" si="32"/>
        <v/>
      </c>
      <c r="Q151" s="192" t="str">
        <f t="shared" si="33"/>
        <v/>
      </c>
      <c r="R151" s="192" t="str">
        <f t="shared" si="34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INDISPONIVEL",ROUND(itens_Remanesc!B152+SUMIFS(aditivos!$L$2:$L$200,aditivos!$A$2:$A$200,A152,aditivos!$B$2:$B$200,"&lt;="&amp;$I$5),2)))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8"/>
        <v/>
      </c>
      <c r="F152" s="197" t="str">
        <f t="shared" si="29"/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30"/>
        <v/>
      </c>
      <c r="O152" s="192" t="str">
        <f t="shared" si="31"/>
        <v/>
      </c>
      <c r="P152" s="192" t="str">
        <f t="shared" si="32"/>
        <v/>
      </c>
      <c r="Q152" s="192" t="str">
        <f t="shared" si="33"/>
        <v/>
      </c>
      <c r="R152" s="192" t="str">
        <f t="shared" si="34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INDISPONIVEL",ROUND(itens_Remanesc!B153+SUMIFS(aditivos!$L$2:$L$200,aditivos!$A$2:$A$200,A153,aditivos!$B$2:$B$200,"&lt;="&amp;$I$5),2)))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8"/>
        <v/>
      </c>
      <c r="F153" s="197" t="str">
        <f t="shared" si="29"/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30"/>
        <v/>
      </c>
      <c r="O153" s="192" t="str">
        <f t="shared" si="31"/>
        <v/>
      </c>
      <c r="P153" s="192" t="str">
        <f t="shared" si="32"/>
        <v/>
      </c>
      <c r="Q153" s="192" t="str">
        <f t="shared" si="33"/>
        <v/>
      </c>
      <c r="R153" s="192" t="str">
        <f t="shared" si="34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INDISPONIVEL",ROUND(itens_Remanesc!B154+SUMIFS(aditivos!$L$2:$L$200,aditivos!$A$2:$A$200,A154,aditivos!$B$2:$B$200,"&lt;="&amp;$I$5),2)))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8"/>
        <v/>
      </c>
      <c r="F154" s="197" t="str">
        <f t="shared" si="29"/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30"/>
        <v/>
      </c>
      <c r="O154" s="192" t="str">
        <f t="shared" si="31"/>
        <v/>
      </c>
      <c r="P154" s="192" t="str">
        <f t="shared" si="32"/>
        <v/>
      </c>
      <c r="Q154" s="192" t="str">
        <f t="shared" si="33"/>
        <v/>
      </c>
      <c r="R154" s="192" t="str">
        <f t="shared" si="34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INDISPONIVEL",ROUND(itens_Remanesc!B155+SUMIFS(aditivos!$L$2:$L$200,aditivos!$A$2:$A$200,A155,aditivos!$B$2:$B$200,"&lt;="&amp;$I$5),2)))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8"/>
        <v/>
      </c>
      <c r="F155" s="197" t="str">
        <f t="shared" si="29"/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30"/>
        <v/>
      </c>
      <c r="O155" s="192" t="str">
        <f t="shared" si="31"/>
        <v/>
      </c>
      <c r="P155" s="192" t="str">
        <f t="shared" si="32"/>
        <v/>
      </c>
      <c r="Q155" s="192" t="str">
        <f t="shared" si="33"/>
        <v/>
      </c>
      <c r="R155" s="192" t="str">
        <f t="shared" si="34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INDISPONIVEL",ROUND(itens_Remanesc!B156+SUMIFS(aditivos!$L$2:$L$200,aditivos!$A$2:$A$200,A156,aditivos!$B$2:$B$200,"&lt;="&amp;$I$5),2)))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8"/>
        <v/>
      </c>
      <c r="F156" s="197" t="str">
        <f t="shared" si="29"/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30"/>
        <v/>
      </c>
      <c r="O156" s="192" t="str">
        <f t="shared" si="31"/>
        <v/>
      </c>
      <c r="P156" s="192" t="str">
        <f t="shared" si="32"/>
        <v/>
      </c>
      <c r="Q156" s="192" t="str">
        <f t="shared" si="33"/>
        <v/>
      </c>
      <c r="R156" s="192" t="str">
        <f t="shared" si="34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INDISPONIVEL",ROUND(itens_Remanesc!B157+SUMIFS(aditivos!$L$2:$L$200,aditivos!$A$2:$A$200,A157,aditivos!$B$2:$B$200,"&lt;="&amp;$I$5),2)))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8"/>
        <v/>
      </c>
      <c r="F157" s="197" t="str">
        <f t="shared" si="29"/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30"/>
        <v/>
      </c>
      <c r="O157" s="192" t="str">
        <f t="shared" si="31"/>
        <v/>
      </c>
      <c r="P157" s="192" t="str">
        <f t="shared" si="32"/>
        <v/>
      </c>
      <c r="Q157" s="192" t="str">
        <f t="shared" si="33"/>
        <v/>
      </c>
      <c r="R157" s="192" t="str">
        <f t="shared" si="34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INDISPONIVEL",ROUND(itens_Remanesc!B158+SUMIFS(aditivos!$L$2:$L$200,aditivos!$A$2:$A$200,A158,aditivos!$B$2:$B$200,"&lt;="&amp;$I$5),2)))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8"/>
        <v/>
      </c>
      <c r="F158" s="197" t="str">
        <f t="shared" si="29"/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30"/>
        <v/>
      </c>
      <c r="O158" s="192" t="str">
        <f t="shared" si="31"/>
        <v/>
      </c>
      <c r="P158" s="192" t="str">
        <f t="shared" si="32"/>
        <v/>
      </c>
      <c r="Q158" s="192" t="str">
        <f t="shared" si="33"/>
        <v/>
      </c>
      <c r="R158" s="192" t="str">
        <f t="shared" si="34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INDISPONIVEL",ROUND(itens_Remanesc!B159+SUMIFS(aditivos!$L$2:$L$200,aditivos!$A$2:$A$200,A159,aditivos!$B$2:$B$200,"&lt;="&amp;$I$5),2)))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8"/>
        <v/>
      </c>
      <c r="F159" s="197" t="str">
        <f t="shared" si="29"/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30"/>
        <v/>
      </c>
      <c r="O159" s="192" t="str">
        <f t="shared" si="31"/>
        <v/>
      </c>
      <c r="P159" s="192" t="str">
        <f t="shared" si="32"/>
        <v/>
      </c>
      <c r="Q159" s="192" t="str">
        <f t="shared" si="33"/>
        <v/>
      </c>
      <c r="R159" s="192" t="str">
        <f t="shared" si="34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INDISPONIVEL",ROUND(itens_Remanesc!B160+SUMIFS(aditivos!$L$2:$L$200,aditivos!$A$2:$A$200,A160,aditivos!$B$2:$B$200,"&lt;="&amp;$I$5),2)))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8"/>
        <v/>
      </c>
      <c r="F160" s="197" t="str">
        <f t="shared" si="29"/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30"/>
        <v/>
      </c>
      <c r="O160" s="192" t="str">
        <f t="shared" si="31"/>
        <v/>
      </c>
      <c r="P160" s="192" t="str">
        <f t="shared" si="32"/>
        <v/>
      </c>
      <c r="Q160" s="192" t="str">
        <f t="shared" si="33"/>
        <v/>
      </c>
      <c r="R160" s="192" t="str">
        <f t="shared" si="34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INDISPONIVEL",ROUND(itens_Remanesc!B161+SUMIFS(aditivos!$L$2:$L$200,aditivos!$A$2:$A$200,A161,aditivos!$B$2:$B$200,"&lt;="&amp;$I$5),2)))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8"/>
        <v/>
      </c>
      <c r="F161" s="197" t="str">
        <f t="shared" si="29"/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30"/>
        <v/>
      </c>
      <c r="O161" s="192" t="str">
        <f t="shared" si="31"/>
        <v/>
      </c>
      <c r="P161" s="192" t="str">
        <f t="shared" si="32"/>
        <v/>
      </c>
      <c r="Q161" s="192" t="str">
        <f t="shared" si="33"/>
        <v/>
      </c>
      <c r="R161" s="192" t="str">
        <f t="shared" si="34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INDISPONIVEL",ROUND(itens_Remanesc!B162+SUMIFS(aditivos!$L$2:$L$200,aditivos!$A$2:$A$200,A162,aditivos!$B$2:$B$200,"&lt;="&amp;$I$5),2)))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197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7">IF(OR(A162="",L162="",D162=""),"",ROUND(MAX(L162+IF(ISNUMBER(M162),M162,0)-D162,0),2))</f>
        <v/>
      </c>
      <c r="O162" s="192" t="str">
        <f t="shared" ref="O162:O193" si="38">IF(OR(A162="",D162="",K162="",$I$7=""),"",ROUND(D162*K162*$I$7,2))</f>
        <v/>
      </c>
      <c r="P162" s="192" t="str">
        <f t="shared" ref="P162:P193" si="39">IF(OR(A162="",N162="",K162="",$I$7=""),"",ROUND(N162*K162*$I$7,2))</f>
        <v/>
      </c>
      <c r="Q162" s="192" t="str">
        <f t="shared" ref="Q162:Q193" si="40">IF(OR(A162="",D162="",K162=""),"",ROUND(D162*K162,2))</f>
        <v/>
      </c>
      <c r="R162" s="192" t="str">
        <f t="shared" ref="R162:R193" si="41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INDISPONIVEL",ROUND(itens_Remanesc!B163+SUMIFS(aditivos!$L$2:$L$200,aditivos!$A$2:$A$200,A163,aditivos!$B$2:$B$200,"&lt;="&amp;$I$5),2)))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5"/>
        <v/>
      </c>
      <c r="F163" s="197" t="str">
        <f t="shared" si="36"/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7"/>
        <v/>
      </c>
      <c r="O163" s="192" t="str">
        <f t="shared" si="38"/>
        <v/>
      </c>
      <c r="P163" s="192" t="str">
        <f t="shared" si="39"/>
        <v/>
      </c>
      <c r="Q163" s="192" t="str">
        <f t="shared" si="40"/>
        <v/>
      </c>
      <c r="R163" s="192" t="str">
        <f t="shared" si="41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INDISPONIVEL",ROUND(itens_Remanesc!B164+SUMIFS(aditivos!$L$2:$L$200,aditivos!$A$2:$A$200,A164,aditivos!$B$2:$B$200,"&lt;="&amp;$I$5),2)))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5"/>
        <v/>
      </c>
      <c r="F164" s="197" t="str">
        <f t="shared" si="36"/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7"/>
        <v/>
      </c>
      <c r="O164" s="192" t="str">
        <f t="shared" si="38"/>
        <v/>
      </c>
      <c r="P164" s="192" t="str">
        <f t="shared" si="39"/>
        <v/>
      </c>
      <c r="Q164" s="192" t="str">
        <f t="shared" si="40"/>
        <v/>
      </c>
      <c r="R164" s="192" t="str">
        <f t="shared" si="41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INDISPONIVEL",ROUND(itens_Remanesc!B165+SUMIFS(aditivos!$L$2:$L$200,aditivos!$A$2:$A$200,A165,aditivos!$B$2:$B$200,"&lt;="&amp;$I$5),2)))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5"/>
        <v/>
      </c>
      <c r="F165" s="197" t="str">
        <f t="shared" si="36"/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7"/>
        <v/>
      </c>
      <c r="O165" s="192" t="str">
        <f t="shared" si="38"/>
        <v/>
      </c>
      <c r="P165" s="192" t="str">
        <f t="shared" si="39"/>
        <v/>
      </c>
      <c r="Q165" s="192" t="str">
        <f t="shared" si="40"/>
        <v/>
      </c>
      <c r="R165" s="192" t="str">
        <f t="shared" si="41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INDISPONIVEL",ROUND(itens_Remanesc!B166+SUMIFS(aditivos!$L$2:$L$200,aditivos!$A$2:$A$200,A166,aditivos!$B$2:$B$200,"&lt;="&amp;$I$5),2)))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5"/>
        <v/>
      </c>
      <c r="F166" s="197" t="str">
        <f t="shared" si="36"/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7"/>
        <v/>
      </c>
      <c r="O166" s="192" t="str">
        <f t="shared" si="38"/>
        <v/>
      </c>
      <c r="P166" s="192" t="str">
        <f t="shared" si="39"/>
        <v/>
      </c>
      <c r="Q166" s="192" t="str">
        <f t="shared" si="40"/>
        <v/>
      </c>
      <c r="R166" s="192" t="str">
        <f t="shared" si="41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INDISPONIVEL",ROUND(itens_Remanesc!B167+SUMIFS(aditivos!$L$2:$L$200,aditivos!$A$2:$A$200,A167,aditivos!$B$2:$B$200,"&lt;="&amp;$I$5),2)))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5"/>
        <v/>
      </c>
      <c r="F167" s="197" t="str">
        <f t="shared" si="36"/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7"/>
        <v/>
      </c>
      <c r="O167" s="192" t="str">
        <f t="shared" si="38"/>
        <v/>
      </c>
      <c r="P167" s="192" t="str">
        <f t="shared" si="39"/>
        <v/>
      </c>
      <c r="Q167" s="192" t="str">
        <f t="shared" si="40"/>
        <v/>
      </c>
      <c r="R167" s="192" t="str">
        <f t="shared" si="41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INDISPONIVEL",ROUND(itens_Remanesc!B168+SUMIFS(aditivos!$L$2:$L$200,aditivos!$A$2:$A$200,A168,aditivos!$B$2:$B$200,"&lt;="&amp;$I$5),2)))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5"/>
        <v/>
      </c>
      <c r="F168" s="197" t="str">
        <f t="shared" si="36"/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7"/>
        <v/>
      </c>
      <c r="O168" s="192" t="str">
        <f t="shared" si="38"/>
        <v/>
      </c>
      <c r="P168" s="192" t="str">
        <f t="shared" si="39"/>
        <v/>
      </c>
      <c r="Q168" s="192" t="str">
        <f t="shared" si="40"/>
        <v/>
      </c>
      <c r="R168" s="192" t="str">
        <f t="shared" si="41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INDISPONIVEL",ROUND(itens_Remanesc!B169+SUMIFS(aditivos!$L$2:$L$200,aditivos!$A$2:$A$200,A169,aditivos!$B$2:$B$200,"&lt;="&amp;$I$5),2)))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5"/>
        <v/>
      </c>
      <c r="F169" s="197" t="str">
        <f t="shared" si="36"/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7"/>
        <v/>
      </c>
      <c r="O169" s="192" t="str">
        <f t="shared" si="38"/>
        <v/>
      </c>
      <c r="P169" s="192" t="str">
        <f t="shared" si="39"/>
        <v/>
      </c>
      <c r="Q169" s="192" t="str">
        <f t="shared" si="40"/>
        <v/>
      </c>
      <c r="R169" s="192" t="str">
        <f t="shared" si="41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INDISPONIVEL",ROUND(itens_Remanesc!B170+SUMIFS(aditivos!$L$2:$L$200,aditivos!$A$2:$A$200,A170,aditivos!$B$2:$B$200,"&lt;="&amp;$I$5),2)))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5"/>
        <v/>
      </c>
      <c r="F170" s="197" t="str">
        <f t="shared" si="36"/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7"/>
        <v/>
      </c>
      <c r="O170" s="192" t="str">
        <f t="shared" si="38"/>
        <v/>
      </c>
      <c r="P170" s="192" t="str">
        <f t="shared" si="39"/>
        <v/>
      </c>
      <c r="Q170" s="192" t="str">
        <f t="shared" si="40"/>
        <v/>
      </c>
      <c r="R170" s="192" t="str">
        <f t="shared" si="41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INDISPONIVEL",ROUND(itens_Remanesc!B171+SUMIFS(aditivos!$L$2:$L$200,aditivos!$A$2:$A$200,A171,aditivos!$B$2:$B$200,"&lt;="&amp;$I$5),2)))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5"/>
        <v/>
      </c>
      <c r="F171" s="197" t="str">
        <f t="shared" si="36"/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7"/>
        <v/>
      </c>
      <c r="O171" s="192" t="str">
        <f t="shared" si="38"/>
        <v/>
      </c>
      <c r="P171" s="192" t="str">
        <f t="shared" si="39"/>
        <v/>
      </c>
      <c r="Q171" s="192" t="str">
        <f t="shared" si="40"/>
        <v/>
      </c>
      <c r="R171" s="192" t="str">
        <f t="shared" si="41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INDISPONIVEL",ROUND(itens_Remanesc!B172+SUMIFS(aditivos!$L$2:$L$200,aditivos!$A$2:$A$200,A172,aditivos!$B$2:$B$200,"&lt;="&amp;$I$5),2)))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5"/>
        <v/>
      </c>
      <c r="F172" s="197" t="str">
        <f t="shared" si="36"/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7"/>
        <v/>
      </c>
      <c r="O172" s="192" t="str">
        <f t="shared" si="38"/>
        <v/>
      </c>
      <c r="P172" s="192" t="str">
        <f t="shared" si="39"/>
        <v/>
      </c>
      <c r="Q172" s="192" t="str">
        <f t="shared" si="40"/>
        <v/>
      </c>
      <c r="R172" s="192" t="str">
        <f t="shared" si="41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INDISPONIVEL",ROUND(itens_Remanesc!B173+SUMIFS(aditivos!$L$2:$L$200,aditivos!$A$2:$A$200,A173,aditivos!$B$2:$B$200,"&lt;="&amp;$I$5),2)))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5"/>
        <v/>
      </c>
      <c r="F173" s="197" t="str">
        <f t="shared" si="36"/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7"/>
        <v/>
      </c>
      <c r="O173" s="192" t="str">
        <f t="shared" si="38"/>
        <v/>
      </c>
      <c r="P173" s="192" t="str">
        <f t="shared" si="39"/>
        <v/>
      </c>
      <c r="Q173" s="192" t="str">
        <f t="shared" si="40"/>
        <v/>
      </c>
      <c r="R173" s="192" t="str">
        <f t="shared" si="41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INDISPONIVEL",ROUND(itens_Remanesc!B174+SUMIFS(aditivos!$L$2:$L$200,aditivos!$A$2:$A$200,A174,aditivos!$B$2:$B$200,"&lt;="&amp;$I$5),2)))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5"/>
        <v/>
      </c>
      <c r="F174" s="197" t="str">
        <f t="shared" si="36"/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7"/>
        <v/>
      </c>
      <c r="O174" s="192" t="str">
        <f t="shared" si="38"/>
        <v/>
      </c>
      <c r="P174" s="192" t="str">
        <f t="shared" si="39"/>
        <v/>
      </c>
      <c r="Q174" s="192" t="str">
        <f t="shared" si="40"/>
        <v/>
      </c>
      <c r="R174" s="192" t="str">
        <f t="shared" si="41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INDISPONIVEL",ROUND(itens_Remanesc!B175+SUMIFS(aditivos!$L$2:$L$200,aditivos!$A$2:$A$200,A175,aditivos!$B$2:$B$200,"&lt;="&amp;$I$5),2)))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5"/>
        <v/>
      </c>
      <c r="F175" s="197" t="str">
        <f t="shared" si="36"/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7"/>
        <v/>
      </c>
      <c r="O175" s="192" t="str">
        <f t="shared" si="38"/>
        <v/>
      </c>
      <c r="P175" s="192" t="str">
        <f t="shared" si="39"/>
        <v/>
      </c>
      <c r="Q175" s="192" t="str">
        <f t="shared" si="40"/>
        <v/>
      </c>
      <c r="R175" s="192" t="str">
        <f t="shared" si="41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INDISPONIVEL",ROUND(itens_Remanesc!B176+SUMIFS(aditivos!$L$2:$L$200,aditivos!$A$2:$A$200,A176,aditivos!$B$2:$B$200,"&lt;="&amp;$I$5),2)))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5"/>
        <v/>
      </c>
      <c r="F176" s="197" t="str">
        <f t="shared" si="36"/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7"/>
        <v/>
      </c>
      <c r="O176" s="192" t="str">
        <f t="shared" si="38"/>
        <v/>
      </c>
      <c r="P176" s="192" t="str">
        <f t="shared" si="39"/>
        <v/>
      </c>
      <c r="Q176" s="192" t="str">
        <f t="shared" si="40"/>
        <v/>
      </c>
      <c r="R176" s="192" t="str">
        <f t="shared" si="41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INDISPONIVEL",ROUND(itens_Remanesc!B177+SUMIFS(aditivos!$L$2:$L$200,aditivos!$A$2:$A$200,A177,aditivos!$B$2:$B$200,"&lt;="&amp;$I$5),2)))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5"/>
        <v/>
      </c>
      <c r="F177" s="197" t="str">
        <f t="shared" si="36"/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7"/>
        <v/>
      </c>
      <c r="O177" s="192" t="str">
        <f t="shared" si="38"/>
        <v/>
      </c>
      <c r="P177" s="192" t="str">
        <f t="shared" si="39"/>
        <v/>
      </c>
      <c r="Q177" s="192" t="str">
        <f t="shared" si="40"/>
        <v/>
      </c>
      <c r="R177" s="192" t="str">
        <f t="shared" si="41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INDISPONIVEL",ROUND(itens_Remanesc!B178+SUMIFS(aditivos!$L$2:$L$200,aditivos!$A$2:$A$200,A178,aditivos!$B$2:$B$200,"&lt;="&amp;$I$5),2)))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5"/>
        <v/>
      </c>
      <c r="F178" s="197" t="str">
        <f t="shared" si="36"/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7"/>
        <v/>
      </c>
      <c r="O178" s="192" t="str">
        <f t="shared" si="38"/>
        <v/>
      </c>
      <c r="P178" s="192" t="str">
        <f t="shared" si="39"/>
        <v/>
      </c>
      <c r="Q178" s="192" t="str">
        <f t="shared" si="40"/>
        <v/>
      </c>
      <c r="R178" s="192" t="str">
        <f t="shared" si="41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INDISPONIVEL",ROUND(itens_Remanesc!B179+SUMIFS(aditivos!$L$2:$L$200,aditivos!$A$2:$A$200,A179,aditivos!$B$2:$B$200,"&lt;="&amp;$I$5),2)))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5"/>
        <v/>
      </c>
      <c r="F179" s="197" t="str">
        <f t="shared" si="36"/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7"/>
        <v/>
      </c>
      <c r="O179" s="192" t="str">
        <f t="shared" si="38"/>
        <v/>
      </c>
      <c r="P179" s="192" t="str">
        <f t="shared" si="39"/>
        <v/>
      </c>
      <c r="Q179" s="192" t="str">
        <f t="shared" si="40"/>
        <v/>
      </c>
      <c r="R179" s="192" t="str">
        <f t="shared" si="41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INDISPONIVEL",ROUND(itens_Remanesc!B180+SUMIFS(aditivos!$L$2:$L$200,aditivos!$A$2:$A$200,A180,aditivos!$B$2:$B$200,"&lt;="&amp;$I$5),2)))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5"/>
        <v/>
      </c>
      <c r="F180" s="197" t="str">
        <f t="shared" si="36"/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7"/>
        <v/>
      </c>
      <c r="O180" s="192" t="str">
        <f t="shared" si="38"/>
        <v/>
      </c>
      <c r="P180" s="192" t="str">
        <f t="shared" si="39"/>
        <v/>
      </c>
      <c r="Q180" s="192" t="str">
        <f t="shared" si="40"/>
        <v/>
      </c>
      <c r="R180" s="192" t="str">
        <f t="shared" si="41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INDISPONIVEL",ROUND(itens_Remanesc!B181+SUMIFS(aditivos!$L$2:$L$200,aditivos!$A$2:$A$200,A181,aditivos!$B$2:$B$200,"&lt;="&amp;$I$5),2)))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5"/>
        <v/>
      </c>
      <c r="F181" s="197" t="str">
        <f t="shared" si="36"/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7"/>
        <v/>
      </c>
      <c r="O181" s="192" t="str">
        <f t="shared" si="38"/>
        <v/>
      </c>
      <c r="P181" s="192" t="str">
        <f t="shared" si="39"/>
        <v/>
      </c>
      <c r="Q181" s="192" t="str">
        <f t="shared" si="40"/>
        <v/>
      </c>
      <c r="R181" s="192" t="str">
        <f t="shared" si="41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INDISPONIVEL",ROUND(itens_Remanesc!B182+SUMIFS(aditivos!$L$2:$L$200,aditivos!$A$2:$A$200,A182,aditivos!$B$2:$B$200,"&lt;="&amp;$I$5),2)))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5"/>
        <v/>
      </c>
      <c r="F182" s="197" t="str">
        <f t="shared" si="36"/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7"/>
        <v/>
      </c>
      <c r="O182" s="192" t="str">
        <f t="shared" si="38"/>
        <v/>
      </c>
      <c r="P182" s="192" t="str">
        <f t="shared" si="39"/>
        <v/>
      </c>
      <c r="Q182" s="192" t="str">
        <f t="shared" si="40"/>
        <v/>
      </c>
      <c r="R182" s="192" t="str">
        <f t="shared" si="41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INDISPONIVEL",ROUND(itens_Remanesc!B183+SUMIFS(aditivos!$L$2:$L$200,aditivos!$A$2:$A$200,A183,aditivos!$B$2:$B$200,"&lt;="&amp;$I$5),2)))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5"/>
        <v/>
      </c>
      <c r="F183" s="197" t="str">
        <f t="shared" si="36"/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7"/>
        <v/>
      </c>
      <c r="O183" s="192" t="str">
        <f t="shared" si="38"/>
        <v/>
      </c>
      <c r="P183" s="192" t="str">
        <f t="shared" si="39"/>
        <v/>
      </c>
      <c r="Q183" s="192" t="str">
        <f t="shared" si="40"/>
        <v/>
      </c>
      <c r="R183" s="192" t="str">
        <f t="shared" si="41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INDISPONIVEL",ROUND(itens_Remanesc!B184+SUMIFS(aditivos!$L$2:$L$200,aditivos!$A$2:$A$200,A184,aditivos!$B$2:$B$200,"&lt;="&amp;$I$5),2)))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5"/>
        <v/>
      </c>
      <c r="F184" s="197" t="str">
        <f t="shared" si="36"/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7"/>
        <v/>
      </c>
      <c r="O184" s="192" t="str">
        <f t="shared" si="38"/>
        <v/>
      </c>
      <c r="P184" s="192" t="str">
        <f t="shared" si="39"/>
        <v/>
      </c>
      <c r="Q184" s="192" t="str">
        <f t="shared" si="40"/>
        <v/>
      </c>
      <c r="R184" s="192" t="str">
        <f t="shared" si="41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INDISPONIVEL",ROUND(itens_Remanesc!B185+SUMIFS(aditivos!$L$2:$L$200,aditivos!$A$2:$A$200,A185,aditivos!$B$2:$B$200,"&lt;="&amp;$I$5),2)))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5"/>
        <v/>
      </c>
      <c r="F185" s="197" t="str">
        <f t="shared" si="36"/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7"/>
        <v/>
      </c>
      <c r="O185" s="192" t="str">
        <f t="shared" si="38"/>
        <v/>
      </c>
      <c r="P185" s="192" t="str">
        <f t="shared" si="39"/>
        <v/>
      </c>
      <c r="Q185" s="192" t="str">
        <f t="shared" si="40"/>
        <v/>
      </c>
      <c r="R185" s="192" t="str">
        <f t="shared" si="41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INDISPONIVEL",ROUND(itens_Remanesc!B186+SUMIFS(aditivos!$L$2:$L$200,aditivos!$A$2:$A$200,A186,aditivos!$B$2:$B$200,"&lt;="&amp;$I$5),2)))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5"/>
        <v/>
      </c>
      <c r="F186" s="197" t="str">
        <f t="shared" si="36"/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7"/>
        <v/>
      </c>
      <c r="O186" s="192" t="str">
        <f t="shared" si="38"/>
        <v/>
      </c>
      <c r="P186" s="192" t="str">
        <f t="shared" si="39"/>
        <v/>
      </c>
      <c r="Q186" s="192" t="str">
        <f t="shared" si="40"/>
        <v/>
      </c>
      <c r="R186" s="192" t="str">
        <f t="shared" si="41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INDISPONIVEL",ROUND(itens_Remanesc!B187+SUMIFS(aditivos!$L$2:$L$200,aditivos!$A$2:$A$200,A187,aditivos!$B$2:$B$200,"&lt;="&amp;$I$5),2)))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5"/>
        <v/>
      </c>
      <c r="F187" s="197" t="str">
        <f t="shared" si="36"/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7"/>
        <v/>
      </c>
      <c r="O187" s="192" t="str">
        <f t="shared" si="38"/>
        <v/>
      </c>
      <c r="P187" s="192" t="str">
        <f t="shared" si="39"/>
        <v/>
      </c>
      <c r="Q187" s="192" t="str">
        <f t="shared" si="40"/>
        <v/>
      </c>
      <c r="R187" s="192" t="str">
        <f t="shared" si="41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INDISPONIVEL",ROUND(itens_Remanesc!B188+SUMIFS(aditivos!$L$2:$L$200,aditivos!$A$2:$A$200,A188,aditivos!$B$2:$B$200,"&lt;="&amp;$I$5),2)))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5"/>
        <v/>
      </c>
      <c r="F188" s="197" t="str">
        <f t="shared" si="36"/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7"/>
        <v/>
      </c>
      <c r="O188" s="192" t="str">
        <f t="shared" si="38"/>
        <v/>
      </c>
      <c r="P188" s="192" t="str">
        <f t="shared" si="39"/>
        <v/>
      </c>
      <c r="Q188" s="192" t="str">
        <f t="shared" si="40"/>
        <v/>
      </c>
      <c r="R188" s="192" t="str">
        <f t="shared" si="41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INDISPONIVEL",ROUND(itens_Remanesc!B189+SUMIFS(aditivos!$L$2:$L$200,aditivos!$A$2:$A$200,A189,aditivos!$B$2:$B$200,"&lt;="&amp;$I$5),2)))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5"/>
        <v/>
      </c>
      <c r="F189" s="197" t="str">
        <f t="shared" si="36"/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7"/>
        <v/>
      </c>
      <c r="O189" s="192" t="str">
        <f t="shared" si="38"/>
        <v/>
      </c>
      <c r="P189" s="192" t="str">
        <f t="shared" si="39"/>
        <v/>
      </c>
      <c r="Q189" s="192" t="str">
        <f t="shared" si="40"/>
        <v/>
      </c>
      <c r="R189" s="192" t="str">
        <f t="shared" si="41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INDISPONIVEL",ROUND(itens_Remanesc!B190+SUMIFS(aditivos!$L$2:$L$200,aditivos!$A$2:$A$200,A190,aditivos!$B$2:$B$200,"&lt;="&amp;$I$5),2)))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5"/>
        <v/>
      </c>
      <c r="F190" s="197" t="str">
        <f t="shared" si="36"/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7"/>
        <v/>
      </c>
      <c r="O190" s="192" t="str">
        <f t="shared" si="38"/>
        <v/>
      </c>
      <c r="P190" s="192" t="str">
        <f t="shared" si="39"/>
        <v/>
      </c>
      <c r="Q190" s="192" t="str">
        <f t="shared" si="40"/>
        <v/>
      </c>
      <c r="R190" s="192" t="str">
        <f t="shared" si="41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INDISPONIVEL",ROUND(itens_Remanesc!B191+SUMIFS(aditivos!$L$2:$L$200,aditivos!$A$2:$A$200,A191,aditivos!$B$2:$B$200,"&lt;="&amp;$I$5),2)))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5"/>
        <v/>
      </c>
      <c r="F191" s="197" t="str">
        <f t="shared" si="36"/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7"/>
        <v/>
      </c>
      <c r="O191" s="192" t="str">
        <f t="shared" si="38"/>
        <v/>
      </c>
      <c r="P191" s="192" t="str">
        <f t="shared" si="39"/>
        <v/>
      </c>
      <c r="Q191" s="192" t="str">
        <f t="shared" si="40"/>
        <v/>
      </c>
      <c r="R191" s="192" t="str">
        <f t="shared" si="41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INDISPONIVEL",ROUND(itens_Remanesc!B192+SUMIFS(aditivos!$L$2:$L$200,aditivos!$A$2:$A$200,A192,aditivos!$B$2:$B$200,"&lt;="&amp;$I$5),2)))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5"/>
        <v/>
      </c>
      <c r="F192" s="197" t="str">
        <f t="shared" si="36"/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7"/>
        <v/>
      </c>
      <c r="O192" s="192" t="str">
        <f t="shared" si="38"/>
        <v/>
      </c>
      <c r="P192" s="192" t="str">
        <f t="shared" si="39"/>
        <v/>
      </c>
      <c r="Q192" s="192" t="str">
        <f t="shared" si="40"/>
        <v/>
      </c>
      <c r="R192" s="192" t="str">
        <f t="shared" si="41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INDISPONIVEL",ROUND(itens_Remanesc!B193+SUMIFS(aditivos!$L$2:$L$200,aditivos!$A$2:$A$200,A193,aditivos!$B$2:$B$200,"&lt;="&amp;$I$5),2)))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5"/>
        <v/>
      </c>
      <c r="F193" s="197" t="str">
        <f t="shared" si="36"/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7"/>
        <v/>
      </c>
      <c r="O193" s="192" t="str">
        <f t="shared" si="38"/>
        <v/>
      </c>
      <c r="P193" s="192" t="str">
        <f t="shared" si="39"/>
        <v/>
      </c>
      <c r="Q193" s="192" t="str">
        <f t="shared" si="40"/>
        <v/>
      </c>
      <c r="R193" s="192" t="str">
        <f t="shared" si="41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INDISPONIVEL",ROUND(itens_Remanesc!B194+SUMIFS(aditivos!$L$2:$L$200,aditivos!$A$2:$A$200,A194,aditivos!$B$2:$B$200,"&lt;="&amp;$I$5),2)))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197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44">IF(OR(A194="",L194="",D194=""),"",ROUND(MAX(L194+IF(ISNUMBER(M194),M194,0)-D194,0),2))</f>
        <v/>
      </c>
      <c r="O194" s="192" t="str">
        <f t="shared" ref="O194:O200" si="45">IF(OR(A194="",D194="",K194="",$I$7=""),"",ROUND(D194*K194*$I$7,2))</f>
        <v/>
      </c>
      <c r="P194" s="192" t="str">
        <f t="shared" ref="P194:P200" si="46">IF(OR(A194="",N194="",K194="",$I$7=""),"",ROUND(N194*K194*$I$7,2))</f>
        <v/>
      </c>
      <c r="Q194" s="192" t="str">
        <f t="shared" ref="Q194:Q200" si="47">IF(OR(A194="",D194="",K194=""),"",ROUND(D194*K194,2))</f>
        <v/>
      </c>
      <c r="R194" s="192" t="str">
        <f t="shared" ref="R194:R200" si="48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INDISPONIVEL",ROUND(itens_Remanesc!B195+SUMIFS(aditivos!$L$2:$L$200,aditivos!$A$2:$A$200,A195,aditivos!$B$2:$B$200,"&lt;="&amp;$I$5),2)))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42"/>
        <v/>
      </c>
      <c r="F195" s="197" t="str">
        <f t="shared" si="43"/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44"/>
        <v/>
      </c>
      <c r="O195" s="192" t="str">
        <f t="shared" si="45"/>
        <v/>
      </c>
      <c r="P195" s="192" t="str">
        <f t="shared" si="46"/>
        <v/>
      </c>
      <c r="Q195" s="192" t="str">
        <f t="shared" si="47"/>
        <v/>
      </c>
      <c r="R195" s="192" t="str">
        <f t="shared" si="48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INDISPONIVEL",ROUND(itens_Remanesc!B196+SUMIFS(aditivos!$L$2:$L$200,aditivos!$A$2:$A$200,A196,aditivos!$B$2:$B$200,"&lt;="&amp;$I$5),2)))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42"/>
        <v/>
      </c>
      <c r="F196" s="197" t="str">
        <f t="shared" si="43"/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44"/>
        <v/>
      </c>
      <c r="O196" s="192" t="str">
        <f t="shared" si="45"/>
        <v/>
      </c>
      <c r="P196" s="192" t="str">
        <f t="shared" si="46"/>
        <v/>
      </c>
      <c r="Q196" s="192" t="str">
        <f t="shared" si="47"/>
        <v/>
      </c>
      <c r="R196" s="192" t="str">
        <f t="shared" si="48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INDISPONIVEL",ROUND(itens_Remanesc!B197+SUMIFS(aditivos!$L$2:$L$200,aditivos!$A$2:$A$200,A197,aditivos!$B$2:$B$200,"&lt;="&amp;$I$5),2)))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42"/>
        <v/>
      </c>
      <c r="F197" s="197" t="str">
        <f t="shared" si="43"/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44"/>
        <v/>
      </c>
      <c r="O197" s="192" t="str">
        <f t="shared" si="45"/>
        <v/>
      </c>
      <c r="P197" s="192" t="str">
        <f t="shared" si="46"/>
        <v/>
      </c>
      <c r="Q197" s="192" t="str">
        <f t="shared" si="47"/>
        <v/>
      </c>
      <c r="R197" s="192" t="str">
        <f t="shared" si="48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INDISPONIVEL",ROUND(itens_Remanesc!B198+SUMIFS(aditivos!$L$2:$L$200,aditivos!$A$2:$A$200,A198,aditivos!$B$2:$B$200,"&lt;="&amp;$I$5),2)))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42"/>
        <v/>
      </c>
      <c r="F198" s="197" t="str">
        <f t="shared" si="43"/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44"/>
        <v/>
      </c>
      <c r="O198" s="192" t="str">
        <f t="shared" si="45"/>
        <v/>
      </c>
      <c r="P198" s="192" t="str">
        <f t="shared" si="46"/>
        <v/>
      </c>
      <c r="Q198" s="192" t="str">
        <f t="shared" si="47"/>
        <v/>
      </c>
      <c r="R198" s="192" t="str">
        <f t="shared" si="48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INDISPONIVEL",ROUND(itens_Remanesc!B199+SUMIFS(aditivos!$L$2:$L$200,aditivos!$A$2:$A$200,A199,aditivos!$B$2:$B$200,"&lt;="&amp;$I$5),2)))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42"/>
        <v/>
      </c>
      <c r="F199" s="197" t="str">
        <f t="shared" si="43"/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44"/>
        <v/>
      </c>
      <c r="O199" s="192" t="str">
        <f t="shared" si="45"/>
        <v/>
      </c>
      <c r="P199" s="192" t="str">
        <f t="shared" si="46"/>
        <v/>
      </c>
      <c r="Q199" s="192" t="str">
        <f t="shared" si="47"/>
        <v/>
      </c>
      <c r="R199" s="192" t="str">
        <f t="shared" si="48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INDISPONIVEL",ROUND(itens_Remanesc!B200+SUMIFS(aditivos!$L$2:$L$200,aditivos!$A$2:$A$200,A200,aditivos!$B$2:$B$200,"&lt;="&amp;$I$5),2)))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42"/>
        <v/>
      </c>
      <c r="F200" s="197" t="str">
        <f t="shared" si="43"/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44"/>
        <v/>
      </c>
      <c r="O200" s="192" t="str">
        <f t="shared" si="45"/>
        <v/>
      </c>
      <c r="P200" s="192" t="str">
        <f t="shared" si="46"/>
        <v/>
      </c>
      <c r="Q200" s="192" t="str">
        <f t="shared" si="47"/>
        <v/>
      </c>
      <c r="R200" s="192" t="str">
        <f t="shared" si="48"/>
        <v/>
      </c>
    </row>
  </sheetData>
  <conditionalFormatting sqref="A2:F200">
    <cfRule type="expression" dxfId="24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68" t="s">
        <v>68</v>
      </c>
      <c r="B1" s="68" t="s">
        <v>70</v>
      </c>
      <c r="C1" s="171" t="s">
        <v>113</v>
      </c>
      <c r="D1" s="173" t="s">
        <v>114</v>
      </c>
      <c r="E1" s="169" t="s">
        <v>115</v>
      </c>
      <c r="F1" s="169" t="s">
        <v>116</v>
      </c>
      <c r="G1" s="177" t="s">
        <v>83</v>
      </c>
      <c r="H1" s="179" t="s">
        <v>117</v>
      </c>
      <c r="I1" s="175" t="s">
        <v>118</v>
      </c>
      <c r="J1" s="175" t="s">
        <v>119</v>
      </c>
      <c r="K1" s="181" t="s">
        <v>84</v>
      </c>
      <c r="L1" s="173" t="s">
        <v>120</v>
      </c>
      <c r="M1" s="169" t="s">
        <v>121</v>
      </c>
      <c r="N1" s="169" t="s">
        <v>122</v>
      </c>
      <c r="O1" s="177" t="s">
        <v>85</v>
      </c>
      <c r="P1" s="179" t="s">
        <v>123</v>
      </c>
      <c r="Q1" s="175" t="s">
        <v>124</v>
      </c>
      <c r="R1" s="175" t="s">
        <v>125</v>
      </c>
      <c r="S1" s="181" t="s">
        <v>86</v>
      </c>
      <c r="T1" s="173" t="s">
        <v>126</v>
      </c>
      <c r="U1" s="169" t="s">
        <v>127</v>
      </c>
      <c r="V1" s="169" t="s">
        <v>128</v>
      </c>
      <c r="W1" s="169" t="s">
        <v>87</v>
      </c>
      <c r="X1" s="68" t="s">
        <v>88</v>
      </c>
    </row>
    <row r="2" spans="1:24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IF(A2="","",itens_Remanesc!B2)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IF(A2="","",IF(itens_Remanesc!B2="","",itens_Remanesc!B2))</f>
        <v/>
      </c>
      <c r="G2" s="178" t="str">
        <f t="shared" ref="G2:G33" si="1">IF(A2="","",E2)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IF(OR(A2="",J2=""),"",ROUND(J2,2))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IF(OR(A2="",N2=""),"",ROUND(N2,2))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IF(OR(A2="",R2=""),"",ROUND(R2,2))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IF(OR(A2="",V2=""),"",ROUND(V2,2))</f>
        <v/>
      </c>
      <c r="X2" s="156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IF(A3="","",itens_Remanesc!B3)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IF(A3="","",IF(itens_Remanesc!B3="","",itens_Remanesc!B3))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 t="shared" si="10"/>
        <v/>
      </c>
    </row>
    <row r="4" spans="1:24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IF(A4="","",itens_Remanesc!B4)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IF(A4="","",IF(itens_Remanesc!B4="","",itens_Remanesc!B4))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 t="shared" si="10"/>
        <v/>
      </c>
    </row>
    <row r="5" spans="1:24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IF(A5="","",itens_Remanesc!B5)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IF(A5="","",IF(itens_Remanesc!B5="","",itens_Remanesc!B5))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 t="shared" si="10"/>
        <v/>
      </c>
    </row>
    <row r="6" spans="1:24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IF(A6="","",itens_Remanesc!B6)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IF(A6="","",IF(itens_Remanesc!B6="","",itens_Remanesc!B6))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 t="shared" si="10"/>
        <v/>
      </c>
    </row>
    <row r="7" spans="1:24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IF(A7="","",itens_Remanesc!B7)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IF(A7="","",IF(itens_Remanesc!B7="","",itens_Remanesc!B7))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 t="shared" si="10"/>
        <v/>
      </c>
    </row>
    <row r="8" spans="1:24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IF(A8="","",itens_Remanesc!B8)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IF(A8="","",IF(itens_Remanesc!B8="","",itens_Remanesc!B8))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 t="shared" si="10"/>
        <v/>
      </c>
    </row>
    <row r="9" spans="1:24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IF(A9="","",itens_Remanesc!B9)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IF(A9="","",IF(itens_Remanesc!B9="","",itens_Remanesc!B9))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 t="shared" si="10"/>
        <v/>
      </c>
    </row>
    <row r="10" spans="1:24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IF(A10="","",itens_Remanesc!B10)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IF(A10="","",IF(itens_Remanesc!B10="","",itens_Remanesc!B10))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 t="shared" si="10"/>
        <v/>
      </c>
    </row>
    <row r="11" spans="1:24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IF(A11="","",itens_Remanesc!B11)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IF(A11="","",IF(itens_Remanesc!B11="","",itens_Remanesc!B11))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 t="shared" si="10"/>
        <v/>
      </c>
    </row>
    <row r="12" spans="1:24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IF(A12="","",itens_Remanesc!B12)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IF(A12="","",IF(itens_Remanesc!B12="","",itens_Remanesc!B12))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 t="shared" si="10"/>
        <v/>
      </c>
    </row>
    <row r="13" spans="1:24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IF(A13="","",itens_Remanesc!B13)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IF(A13="","",IF(itens_Remanesc!B13="","",itens_Remanesc!B13))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 t="shared" si="10"/>
        <v/>
      </c>
    </row>
    <row r="14" spans="1:24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IF(A14="","",itens_Remanesc!B14)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IF(A14="","",IF(itens_Remanesc!B14="","",itens_Remanesc!B14))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 t="shared" si="10"/>
        <v/>
      </c>
    </row>
    <row r="15" spans="1:24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IF(A15="","",itens_Remanesc!B15)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IF(A15="","",IF(itens_Remanesc!B15="","",itens_Remanesc!B15))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 t="shared" si="10"/>
        <v/>
      </c>
    </row>
    <row r="16" spans="1:24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IF(A16="","",itens_Remanesc!B16)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IF(A16="","",IF(itens_Remanesc!B16="","",itens_Remanesc!B16))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 t="shared" si="10"/>
        <v/>
      </c>
    </row>
    <row r="17" spans="1:24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IF(A17="","",itens_Remanesc!B17)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IF(A17="","",IF(itens_Remanesc!B17="","",itens_Remanesc!B17))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 t="shared" si="10"/>
        <v/>
      </c>
    </row>
    <row r="18" spans="1:24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IF(A18="","",itens_Remanesc!B18)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IF(A18="","",IF(itens_Remanesc!B18="","",itens_Remanesc!B18))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 t="shared" si="10"/>
        <v/>
      </c>
    </row>
    <row r="19" spans="1:24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IF(A19="","",itens_Remanesc!B19)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IF(A19="","",IF(itens_Remanesc!B19="","",itens_Remanesc!B19))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 t="shared" si="10"/>
        <v/>
      </c>
    </row>
    <row r="20" spans="1:24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IF(A20="","",itens_Remanesc!B20)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IF(A20="","",IF(itens_Remanesc!B20="","",itens_Remanesc!B20))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 t="shared" si="10"/>
        <v/>
      </c>
    </row>
    <row r="21" spans="1:24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IF(A21="","",itens_Remanesc!B21)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IF(A21="","",IF(itens_Remanesc!B21="","",itens_Remanesc!B21))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 t="shared" si="10"/>
        <v/>
      </c>
    </row>
    <row r="22" spans="1:24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IF(A22="","",itens_Remanesc!B22)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IF(A22="","",IF(itens_Remanesc!B22="","",itens_Remanesc!B22))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 t="shared" si="10"/>
        <v/>
      </c>
    </row>
    <row r="23" spans="1:24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IF(A23="","",itens_Remanesc!B23)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IF(A23="","",IF(itens_Remanesc!B23="","",itens_Remanesc!B23))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 t="shared" si="10"/>
        <v/>
      </c>
    </row>
    <row r="24" spans="1:24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IF(A24="","",itens_Remanesc!B24)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IF(A24="","",IF(itens_Remanesc!B24="","",itens_Remanesc!B24))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 t="shared" si="10"/>
        <v/>
      </c>
    </row>
    <row r="25" spans="1:24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IF(A25="","",itens_Remanesc!B25)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IF(A25="","",IF(itens_Remanesc!B25="","",itens_Remanesc!B25))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 t="shared" si="10"/>
        <v/>
      </c>
    </row>
    <row r="26" spans="1:24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IF(A26="","",itens_Remanesc!B26)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IF(A26="","",IF(itens_Remanesc!B26="","",itens_Remanesc!B26))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 t="shared" si="10"/>
        <v/>
      </c>
    </row>
    <row r="27" spans="1:24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IF(A27="","",itens_Remanesc!B27)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IF(A27="","",IF(itens_Remanesc!B27="","",itens_Remanesc!B27))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 t="shared" si="10"/>
        <v/>
      </c>
    </row>
    <row r="28" spans="1:24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IF(A28="","",itens_Remanesc!B28)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IF(A28="","",IF(itens_Remanesc!B28="","",itens_Remanesc!B28))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 t="shared" si="10"/>
        <v/>
      </c>
    </row>
    <row r="29" spans="1:24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IF(A29="","",itens_Remanesc!B29)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IF(A29="","",IF(itens_Remanesc!B29="","",itens_Remanesc!B29))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 t="shared" si="10"/>
        <v/>
      </c>
    </row>
    <row r="30" spans="1:24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IF(A30="","",itens_Remanesc!B30)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IF(A30="","",IF(itens_Remanesc!B30="","",itens_Remanesc!B30))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 t="shared" si="10"/>
        <v/>
      </c>
    </row>
    <row r="31" spans="1:24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IF(A31="","",itens_Remanesc!B31)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IF(A31="","",IF(itens_Remanesc!B31="","",itens_Remanesc!B31))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 t="shared" si="10"/>
        <v/>
      </c>
    </row>
    <row r="32" spans="1:24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IF(A32="","",itens_Remanesc!B32)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IF(A32="","",IF(itens_Remanesc!B32="","",itens_Remanesc!B32))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 t="shared" si="10"/>
        <v/>
      </c>
    </row>
    <row r="33" spans="1:24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IF(A33="","",itens_Remanesc!B33)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IF(A33="","",IF(itens_Remanesc!B33="","",itens_Remanesc!B33))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 t="shared" si="10"/>
        <v/>
      </c>
    </row>
    <row r="34" spans="1:24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IF(A34="","",itens_Remanesc!B34)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1">IF(A34="","",ROUND(C34+D34,2))</f>
        <v/>
      </c>
      <c r="F34" s="170" t="str">
        <f>IF(A34="","",IF(itens_Remanesc!B34="","",itens_Remanesc!B34))</f>
        <v/>
      </c>
      <c r="G34" s="178" t="str">
        <f t="shared" ref="G34:G65" si="12">IF(A34="","",E34)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3">IF(A34="","",ROUND(E34+H34,2))</f>
        <v/>
      </c>
      <c r="J34" s="176" t="str">
        <f>IF(A34="","",IF(itens_Remanesc!E34="","",itens_Remanesc!E34))</f>
        <v/>
      </c>
      <c r="K34" s="182" t="str">
        <f t="shared" ref="K34:K65" si="14">IF(OR(A34="",J34=""),"",ROUND(J34,2))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5">IF(A34="","",ROUND(I34+L34,2))</f>
        <v/>
      </c>
      <c r="N34" s="170" t="str">
        <f>IF(A34="","",IF(itens_Remanesc!G34="","",itens_Remanesc!G34))</f>
        <v/>
      </c>
      <c r="O34" s="178" t="str">
        <f t="shared" ref="O34:O65" si="16">IF(OR(A34="",N34=""),"",ROUND(N34,2))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7">IF(A34="","",ROUND(M34+P34,2))</f>
        <v/>
      </c>
      <c r="R34" s="176" t="str">
        <f>IF(A34="","",IF(itens_Remanesc!I34="","",itens_Remanesc!I34))</f>
        <v/>
      </c>
      <c r="S34" s="182" t="str">
        <f t="shared" ref="S34:S65" si="18">IF(OR(A34="",R34=""),"",ROUND(R34,2))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19">IF(A34="","",ROUND(Q34+T34,2))</f>
        <v/>
      </c>
      <c r="V34" s="170" t="str">
        <f>IF(A34="","",IF(itens_Remanesc!K34="","",itens_Remanesc!K34))</f>
        <v/>
      </c>
      <c r="W34" s="170" t="str">
        <f t="shared" ref="W34:W65" si="20">IF(OR(A34="",V34=""),"",ROUND(V34,2))</f>
        <v/>
      </c>
      <c r="X34" s="156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IF(A35="","",itens_Remanesc!B35)</f>
        <v/>
      </c>
      <c r="D35" s="174" t="str">
        <f>IF(A35="","",ROUND(SUMIFS(aditivos!$L$2:$L$200,aditivos!$A$2:$A$200,A35,aditivos!$C$2:$C$200,"C0"),2))</f>
        <v/>
      </c>
      <c r="E35" s="170" t="str">
        <f t="shared" si="11"/>
        <v/>
      </c>
      <c r="F35" s="170" t="str">
        <f>IF(A35="","",IF(itens_Remanesc!B35="","",itens_Remanesc!B35))</f>
        <v/>
      </c>
      <c r="G35" s="178" t="str">
        <f t="shared" si="12"/>
        <v/>
      </c>
      <c r="H35" s="180" t="str">
        <f>IF(A35="","",ROUND(SUMIFS(aditivos!$L$2:$L$200,aditivos!$A$2:$A$200,A35,aditivos!$C$2:$C$200,"C1"),2))</f>
        <v/>
      </c>
      <c r="I35" s="176" t="str">
        <f t="shared" si="13"/>
        <v/>
      </c>
      <c r="J35" s="176" t="str">
        <f>IF(A35="","",IF(itens_Remanesc!E35="","",itens_Remanesc!E35))</f>
        <v/>
      </c>
      <c r="K35" s="182" t="str">
        <f t="shared" si="14"/>
        <v/>
      </c>
      <c r="L35" s="174" t="str">
        <f>IF(A35="","",ROUND(SUMIFS(aditivos!$L$2:$L$200,aditivos!$A$2:$A$200,A35,aditivos!$C$2:$C$200,"C2"),2))</f>
        <v/>
      </c>
      <c r="M35" s="170" t="str">
        <f t="shared" si="15"/>
        <v/>
      </c>
      <c r="N35" s="170" t="str">
        <f>IF(A35="","",IF(itens_Remanesc!G35="","",itens_Remanesc!G35))</f>
        <v/>
      </c>
      <c r="O35" s="178" t="str">
        <f t="shared" si="16"/>
        <v/>
      </c>
      <c r="P35" s="180" t="str">
        <f>IF(A35="","",ROUND(SUMIFS(aditivos!$L$2:$L$200,aditivos!$A$2:$A$200,A35,aditivos!$C$2:$C$200,"C3"),2))</f>
        <v/>
      </c>
      <c r="Q35" s="176" t="str">
        <f t="shared" si="17"/>
        <v/>
      </c>
      <c r="R35" s="176" t="str">
        <f>IF(A35="","",IF(itens_Remanesc!I35="","",itens_Remanesc!I35))</f>
        <v/>
      </c>
      <c r="S35" s="182" t="str">
        <f t="shared" si="18"/>
        <v/>
      </c>
      <c r="T35" s="174" t="str">
        <f>IF(A35="","",ROUND(SUMIFS(aditivos!$L$2:$L$200,aditivos!$A$2:$A$200,A35,aditivos!$C$2:$C$200,"C4"),2))</f>
        <v/>
      </c>
      <c r="U35" s="170" t="str">
        <f t="shared" si="19"/>
        <v/>
      </c>
      <c r="V35" s="170" t="str">
        <f>IF(A35="","",IF(itens_Remanesc!K35="","",itens_Remanesc!K35))</f>
        <v/>
      </c>
      <c r="W35" s="170" t="str">
        <f t="shared" si="20"/>
        <v/>
      </c>
      <c r="X35" s="156" t="str">
        <f t="shared" si="21"/>
        <v/>
      </c>
    </row>
    <row r="36" spans="1:24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IF(A36="","",itens_Remanesc!B36)</f>
        <v/>
      </c>
      <c r="D36" s="174" t="str">
        <f>IF(A36="","",ROUND(SUMIFS(aditivos!$L$2:$L$200,aditivos!$A$2:$A$200,A36,aditivos!$C$2:$C$200,"C0"),2))</f>
        <v/>
      </c>
      <c r="E36" s="170" t="str">
        <f t="shared" si="11"/>
        <v/>
      </c>
      <c r="F36" s="170" t="str">
        <f>IF(A36="","",IF(itens_Remanesc!B36="","",itens_Remanesc!B36))</f>
        <v/>
      </c>
      <c r="G36" s="178" t="str">
        <f t="shared" si="12"/>
        <v/>
      </c>
      <c r="H36" s="180" t="str">
        <f>IF(A36="","",ROUND(SUMIFS(aditivos!$L$2:$L$200,aditivos!$A$2:$A$200,A36,aditivos!$C$2:$C$200,"C1"),2))</f>
        <v/>
      </c>
      <c r="I36" s="176" t="str">
        <f t="shared" si="13"/>
        <v/>
      </c>
      <c r="J36" s="176" t="str">
        <f>IF(A36="","",IF(itens_Remanesc!E36="","",itens_Remanesc!E36))</f>
        <v/>
      </c>
      <c r="K36" s="182" t="str">
        <f t="shared" si="14"/>
        <v/>
      </c>
      <c r="L36" s="174" t="str">
        <f>IF(A36="","",ROUND(SUMIFS(aditivos!$L$2:$L$200,aditivos!$A$2:$A$200,A36,aditivos!$C$2:$C$200,"C2"),2))</f>
        <v/>
      </c>
      <c r="M36" s="170" t="str">
        <f t="shared" si="15"/>
        <v/>
      </c>
      <c r="N36" s="170" t="str">
        <f>IF(A36="","",IF(itens_Remanesc!G36="","",itens_Remanesc!G36))</f>
        <v/>
      </c>
      <c r="O36" s="178" t="str">
        <f t="shared" si="16"/>
        <v/>
      </c>
      <c r="P36" s="180" t="str">
        <f>IF(A36="","",ROUND(SUMIFS(aditivos!$L$2:$L$200,aditivos!$A$2:$A$200,A36,aditivos!$C$2:$C$200,"C3"),2))</f>
        <v/>
      </c>
      <c r="Q36" s="176" t="str">
        <f t="shared" si="17"/>
        <v/>
      </c>
      <c r="R36" s="176" t="str">
        <f>IF(A36="","",IF(itens_Remanesc!I36="","",itens_Remanesc!I36))</f>
        <v/>
      </c>
      <c r="S36" s="182" t="str">
        <f t="shared" si="18"/>
        <v/>
      </c>
      <c r="T36" s="174" t="str">
        <f>IF(A36="","",ROUND(SUMIFS(aditivos!$L$2:$L$200,aditivos!$A$2:$A$200,A36,aditivos!$C$2:$C$200,"C4"),2))</f>
        <v/>
      </c>
      <c r="U36" s="170" t="str">
        <f t="shared" si="19"/>
        <v/>
      </c>
      <c r="V36" s="170" t="str">
        <f>IF(A36="","",IF(itens_Remanesc!K36="","",itens_Remanesc!K36))</f>
        <v/>
      </c>
      <c r="W36" s="170" t="str">
        <f t="shared" si="20"/>
        <v/>
      </c>
      <c r="X36" s="156" t="str">
        <f t="shared" si="21"/>
        <v/>
      </c>
    </row>
    <row r="37" spans="1:24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IF(A37="","",itens_Remanesc!B37)</f>
        <v/>
      </c>
      <c r="D37" s="174" t="str">
        <f>IF(A37="","",ROUND(SUMIFS(aditivos!$L$2:$L$200,aditivos!$A$2:$A$200,A37,aditivos!$C$2:$C$200,"C0"),2))</f>
        <v/>
      </c>
      <c r="E37" s="170" t="str">
        <f t="shared" si="11"/>
        <v/>
      </c>
      <c r="F37" s="170" t="str">
        <f>IF(A37="","",IF(itens_Remanesc!B37="","",itens_Remanesc!B37))</f>
        <v/>
      </c>
      <c r="G37" s="178" t="str">
        <f t="shared" si="12"/>
        <v/>
      </c>
      <c r="H37" s="180" t="str">
        <f>IF(A37="","",ROUND(SUMIFS(aditivos!$L$2:$L$200,aditivos!$A$2:$A$200,A37,aditivos!$C$2:$C$200,"C1"),2))</f>
        <v/>
      </c>
      <c r="I37" s="176" t="str">
        <f t="shared" si="13"/>
        <v/>
      </c>
      <c r="J37" s="176" t="str">
        <f>IF(A37="","",IF(itens_Remanesc!E37="","",itens_Remanesc!E37))</f>
        <v/>
      </c>
      <c r="K37" s="182" t="str">
        <f t="shared" si="14"/>
        <v/>
      </c>
      <c r="L37" s="174" t="str">
        <f>IF(A37="","",ROUND(SUMIFS(aditivos!$L$2:$L$200,aditivos!$A$2:$A$200,A37,aditivos!$C$2:$C$200,"C2"),2))</f>
        <v/>
      </c>
      <c r="M37" s="170" t="str">
        <f t="shared" si="15"/>
        <v/>
      </c>
      <c r="N37" s="170" t="str">
        <f>IF(A37="","",IF(itens_Remanesc!G37="","",itens_Remanesc!G37))</f>
        <v/>
      </c>
      <c r="O37" s="178" t="str">
        <f t="shared" si="16"/>
        <v/>
      </c>
      <c r="P37" s="180" t="str">
        <f>IF(A37="","",ROUND(SUMIFS(aditivos!$L$2:$L$200,aditivos!$A$2:$A$200,A37,aditivos!$C$2:$C$200,"C3"),2))</f>
        <v/>
      </c>
      <c r="Q37" s="176" t="str">
        <f t="shared" si="17"/>
        <v/>
      </c>
      <c r="R37" s="176" t="str">
        <f>IF(A37="","",IF(itens_Remanesc!I37="","",itens_Remanesc!I37))</f>
        <v/>
      </c>
      <c r="S37" s="182" t="str">
        <f t="shared" si="18"/>
        <v/>
      </c>
      <c r="T37" s="174" t="str">
        <f>IF(A37="","",ROUND(SUMIFS(aditivos!$L$2:$L$200,aditivos!$A$2:$A$200,A37,aditivos!$C$2:$C$200,"C4"),2))</f>
        <v/>
      </c>
      <c r="U37" s="170" t="str">
        <f t="shared" si="19"/>
        <v/>
      </c>
      <c r="V37" s="170" t="str">
        <f>IF(A37="","",IF(itens_Remanesc!K37="","",itens_Remanesc!K37))</f>
        <v/>
      </c>
      <c r="W37" s="170" t="str">
        <f t="shared" si="20"/>
        <v/>
      </c>
      <c r="X37" s="156" t="str">
        <f t="shared" si="21"/>
        <v/>
      </c>
    </row>
    <row r="38" spans="1:24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IF(A38="","",itens_Remanesc!B38)</f>
        <v/>
      </c>
      <c r="D38" s="174" t="str">
        <f>IF(A38="","",ROUND(SUMIFS(aditivos!$L$2:$L$200,aditivos!$A$2:$A$200,A38,aditivos!$C$2:$C$200,"C0"),2))</f>
        <v/>
      </c>
      <c r="E38" s="170" t="str">
        <f t="shared" si="11"/>
        <v/>
      </c>
      <c r="F38" s="170" t="str">
        <f>IF(A38="","",IF(itens_Remanesc!B38="","",itens_Remanesc!B38))</f>
        <v/>
      </c>
      <c r="G38" s="178" t="str">
        <f t="shared" si="12"/>
        <v/>
      </c>
      <c r="H38" s="180" t="str">
        <f>IF(A38="","",ROUND(SUMIFS(aditivos!$L$2:$L$200,aditivos!$A$2:$A$200,A38,aditivos!$C$2:$C$200,"C1"),2))</f>
        <v/>
      </c>
      <c r="I38" s="176" t="str">
        <f t="shared" si="13"/>
        <v/>
      </c>
      <c r="J38" s="176" t="str">
        <f>IF(A38="","",IF(itens_Remanesc!E38="","",itens_Remanesc!E38))</f>
        <v/>
      </c>
      <c r="K38" s="182" t="str">
        <f t="shared" si="14"/>
        <v/>
      </c>
      <c r="L38" s="174" t="str">
        <f>IF(A38="","",ROUND(SUMIFS(aditivos!$L$2:$L$200,aditivos!$A$2:$A$200,A38,aditivos!$C$2:$C$200,"C2"),2))</f>
        <v/>
      </c>
      <c r="M38" s="170" t="str">
        <f t="shared" si="15"/>
        <v/>
      </c>
      <c r="N38" s="170" t="str">
        <f>IF(A38="","",IF(itens_Remanesc!G38="","",itens_Remanesc!G38))</f>
        <v/>
      </c>
      <c r="O38" s="178" t="str">
        <f t="shared" si="16"/>
        <v/>
      </c>
      <c r="P38" s="180" t="str">
        <f>IF(A38="","",ROUND(SUMIFS(aditivos!$L$2:$L$200,aditivos!$A$2:$A$200,A38,aditivos!$C$2:$C$200,"C3"),2))</f>
        <v/>
      </c>
      <c r="Q38" s="176" t="str">
        <f t="shared" si="17"/>
        <v/>
      </c>
      <c r="R38" s="176" t="str">
        <f>IF(A38="","",IF(itens_Remanesc!I38="","",itens_Remanesc!I38))</f>
        <v/>
      </c>
      <c r="S38" s="182" t="str">
        <f t="shared" si="18"/>
        <v/>
      </c>
      <c r="T38" s="174" t="str">
        <f>IF(A38="","",ROUND(SUMIFS(aditivos!$L$2:$L$200,aditivos!$A$2:$A$200,A38,aditivos!$C$2:$C$200,"C4"),2))</f>
        <v/>
      </c>
      <c r="U38" s="170" t="str">
        <f t="shared" si="19"/>
        <v/>
      </c>
      <c r="V38" s="170" t="str">
        <f>IF(A38="","",IF(itens_Remanesc!K38="","",itens_Remanesc!K38))</f>
        <v/>
      </c>
      <c r="W38" s="170" t="str">
        <f t="shared" si="20"/>
        <v/>
      </c>
      <c r="X38" s="156" t="str">
        <f t="shared" si="21"/>
        <v/>
      </c>
    </row>
    <row r="39" spans="1:24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IF(A39="","",itens_Remanesc!B39)</f>
        <v/>
      </c>
      <c r="D39" s="174" t="str">
        <f>IF(A39="","",ROUND(SUMIFS(aditivos!$L$2:$L$200,aditivos!$A$2:$A$200,A39,aditivos!$C$2:$C$200,"C0"),2))</f>
        <v/>
      </c>
      <c r="E39" s="170" t="str">
        <f t="shared" si="11"/>
        <v/>
      </c>
      <c r="F39" s="170" t="str">
        <f>IF(A39="","",IF(itens_Remanesc!B39="","",itens_Remanesc!B39))</f>
        <v/>
      </c>
      <c r="G39" s="178" t="str">
        <f t="shared" si="12"/>
        <v/>
      </c>
      <c r="H39" s="180" t="str">
        <f>IF(A39="","",ROUND(SUMIFS(aditivos!$L$2:$L$200,aditivos!$A$2:$A$200,A39,aditivos!$C$2:$C$200,"C1"),2))</f>
        <v/>
      </c>
      <c r="I39" s="176" t="str">
        <f t="shared" si="13"/>
        <v/>
      </c>
      <c r="J39" s="176" t="str">
        <f>IF(A39="","",IF(itens_Remanesc!E39="","",itens_Remanesc!E39))</f>
        <v/>
      </c>
      <c r="K39" s="182" t="str">
        <f t="shared" si="14"/>
        <v/>
      </c>
      <c r="L39" s="174" t="str">
        <f>IF(A39="","",ROUND(SUMIFS(aditivos!$L$2:$L$200,aditivos!$A$2:$A$200,A39,aditivos!$C$2:$C$200,"C2"),2))</f>
        <v/>
      </c>
      <c r="M39" s="170" t="str">
        <f t="shared" si="15"/>
        <v/>
      </c>
      <c r="N39" s="170" t="str">
        <f>IF(A39="","",IF(itens_Remanesc!G39="","",itens_Remanesc!G39))</f>
        <v/>
      </c>
      <c r="O39" s="178" t="str">
        <f t="shared" si="16"/>
        <v/>
      </c>
      <c r="P39" s="180" t="str">
        <f>IF(A39="","",ROUND(SUMIFS(aditivos!$L$2:$L$200,aditivos!$A$2:$A$200,A39,aditivos!$C$2:$C$200,"C3"),2))</f>
        <v/>
      </c>
      <c r="Q39" s="176" t="str">
        <f t="shared" si="17"/>
        <v/>
      </c>
      <c r="R39" s="176" t="str">
        <f>IF(A39="","",IF(itens_Remanesc!I39="","",itens_Remanesc!I39))</f>
        <v/>
      </c>
      <c r="S39" s="182" t="str">
        <f t="shared" si="18"/>
        <v/>
      </c>
      <c r="T39" s="174" t="str">
        <f>IF(A39="","",ROUND(SUMIFS(aditivos!$L$2:$L$200,aditivos!$A$2:$A$200,A39,aditivos!$C$2:$C$200,"C4"),2))</f>
        <v/>
      </c>
      <c r="U39" s="170" t="str">
        <f t="shared" si="19"/>
        <v/>
      </c>
      <c r="V39" s="170" t="str">
        <f>IF(A39="","",IF(itens_Remanesc!K39="","",itens_Remanesc!K39))</f>
        <v/>
      </c>
      <c r="W39" s="170" t="str">
        <f t="shared" si="20"/>
        <v/>
      </c>
      <c r="X39" s="156" t="str">
        <f t="shared" si="21"/>
        <v/>
      </c>
    </row>
    <row r="40" spans="1:24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IF(A40="","",itens_Remanesc!B40)</f>
        <v/>
      </c>
      <c r="D40" s="174" t="str">
        <f>IF(A40="","",ROUND(SUMIFS(aditivos!$L$2:$L$200,aditivos!$A$2:$A$200,A40,aditivos!$C$2:$C$200,"C0"),2))</f>
        <v/>
      </c>
      <c r="E40" s="170" t="str">
        <f t="shared" si="11"/>
        <v/>
      </c>
      <c r="F40" s="170" t="str">
        <f>IF(A40="","",IF(itens_Remanesc!B40="","",itens_Remanesc!B40))</f>
        <v/>
      </c>
      <c r="G40" s="178" t="str">
        <f t="shared" si="12"/>
        <v/>
      </c>
      <c r="H40" s="180" t="str">
        <f>IF(A40="","",ROUND(SUMIFS(aditivos!$L$2:$L$200,aditivos!$A$2:$A$200,A40,aditivos!$C$2:$C$200,"C1"),2))</f>
        <v/>
      </c>
      <c r="I40" s="176" t="str">
        <f t="shared" si="13"/>
        <v/>
      </c>
      <c r="J40" s="176" t="str">
        <f>IF(A40="","",IF(itens_Remanesc!E40="","",itens_Remanesc!E40))</f>
        <v/>
      </c>
      <c r="K40" s="182" t="str">
        <f t="shared" si="14"/>
        <v/>
      </c>
      <c r="L40" s="174" t="str">
        <f>IF(A40="","",ROUND(SUMIFS(aditivos!$L$2:$L$200,aditivos!$A$2:$A$200,A40,aditivos!$C$2:$C$200,"C2"),2))</f>
        <v/>
      </c>
      <c r="M40" s="170" t="str">
        <f t="shared" si="15"/>
        <v/>
      </c>
      <c r="N40" s="170" t="str">
        <f>IF(A40="","",IF(itens_Remanesc!G40="","",itens_Remanesc!G40))</f>
        <v/>
      </c>
      <c r="O40" s="178" t="str">
        <f t="shared" si="16"/>
        <v/>
      </c>
      <c r="P40" s="180" t="str">
        <f>IF(A40="","",ROUND(SUMIFS(aditivos!$L$2:$L$200,aditivos!$A$2:$A$200,A40,aditivos!$C$2:$C$200,"C3"),2))</f>
        <v/>
      </c>
      <c r="Q40" s="176" t="str">
        <f t="shared" si="17"/>
        <v/>
      </c>
      <c r="R40" s="176" t="str">
        <f>IF(A40="","",IF(itens_Remanesc!I40="","",itens_Remanesc!I40))</f>
        <v/>
      </c>
      <c r="S40" s="182" t="str">
        <f t="shared" si="18"/>
        <v/>
      </c>
      <c r="T40" s="174" t="str">
        <f>IF(A40="","",ROUND(SUMIFS(aditivos!$L$2:$L$200,aditivos!$A$2:$A$200,A40,aditivos!$C$2:$C$200,"C4"),2))</f>
        <v/>
      </c>
      <c r="U40" s="170" t="str">
        <f t="shared" si="19"/>
        <v/>
      </c>
      <c r="V40" s="170" t="str">
        <f>IF(A40="","",IF(itens_Remanesc!K40="","",itens_Remanesc!K40))</f>
        <v/>
      </c>
      <c r="W40" s="170" t="str">
        <f t="shared" si="20"/>
        <v/>
      </c>
      <c r="X40" s="156" t="str">
        <f t="shared" si="21"/>
        <v/>
      </c>
    </row>
    <row r="41" spans="1:24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IF(A41="","",itens_Remanesc!B41)</f>
        <v/>
      </c>
      <c r="D41" s="174" t="str">
        <f>IF(A41="","",ROUND(SUMIFS(aditivos!$L$2:$L$200,aditivos!$A$2:$A$200,A41,aditivos!$C$2:$C$200,"C0"),2))</f>
        <v/>
      </c>
      <c r="E41" s="170" t="str">
        <f t="shared" si="11"/>
        <v/>
      </c>
      <c r="F41" s="170" t="str">
        <f>IF(A41="","",IF(itens_Remanesc!B41="","",itens_Remanesc!B41))</f>
        <v/>
      </c>
      <c r="G41" s="178" t="str">
        <f t="shared" si="12"/>
        <v/>
      </c>
      <c r="H41" s="180" t="str">
        <f>IF(A41="","",ROUND(SUMIFS(aditivos!$L$2:$L$200,aditivos!$A$2:$A$200,A41,aditivos!$C$2:$C$200,"C1"),2))</f>
        <v/>
      </c>
      <c r="I41" s="176" t="str">
        <f t="shared" si="13"/>
        <v/>
      </c>
      <c r="J41" s="176" t="str">
        <f>IF(A41="","",IF(itens_Remanesc!E41="","",itens_Remanesc!E41))</f>
        <v/>
      </c>
      <c r="K41" s="182" t="str">
        <f t="shared" si="14"/>
        <v/>
      </c>
      <c r="L41" s="174" t="str">
        <f>IF(A41="","",ROUND(SUMIFS(aditivos!$L$2:$L$200,aditivos!$A$2:$A$200,A41,aditivos!$C$2:$C$200,"C2"),2))</f>
        <v/>
      </c>
      <c r="M41" s="170" t="str">
        <f t="shared" si="15"/>
        <v/>
      </c>
      <c r="N41" s="170" t="str">
        <f>IF(A41="","",IF(itens_Remanesc!G41="","",itens_Remanesc!G41))</f>
        <v/>
      </c>
      <c r="O41" s="178" t="str">
        <f t="shared" si="16"/>
        <v/>
      </c>
      <c r="P41" s="180" t="str">
        <f>IF(A41="","",ROUND(SUMIFS(aditivos!$L$2:$L$200,aditivos!$A$2:$A$200,A41,aditivos!$C$2:$C$200,"C3"),2))</f>
        <v/>
      </c>
      <c r="Q41" s="176" t="str">
        <f t="shared" si="17"/>
        <v/>
      </c>
      <c r="R41" s="176" t="str">
        <f>IF(A41="","",IF(itens_Remanesc!I41="","",itens_Remanesc!I41))</f>
        <v/>
      </c>
      <c r="S41" s="182" t="str">
        <f t="shared" si="18"/>
        <v/>
      </c>
      <c r="T41" s="174" t="str">
        <f>IF(A41="","",ROUND(SUMIFS(aditivos!$L$2:$L$200,aditivos!$A$2:$A$200,A41,aditivos!$C$2:$C$200,"C4"),2))</f>
        <v/>
      </c>
      <c r="U41" s="170" t="str">
        <f t="shared" si="19"/>
        <v/>
      </c>
      <c r="V41" s="170" t="str">
        <f>IF(A41="","",IF(itens_Remanesc!K41="","",itens_Remanesc!K41))</f>
        <v/>
      </c>
      <c r="W41" s="170" t="str">
        <f t="shared" si="20"/>
        <v/>
      </c>
      <c r="X41" s="156" t="str">
        <f t="shared" si="21"/>
        <v/>
      </c>
    </row>
    <row r="42" spans="1:24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IF(A42="","",itens_Remanesc!B42)</f>
        <v/>
      </c>
      <c r="D42" s="174" t="str">
        <f>IF(A42="","",ROUND(SUMIFS(aditivos!$L$2:$L$200,aditivos!$A$2:$A$200,A42,aditivos!$C$2:$C$200,"C0"),2))</f>
        <v/>
      </c>
      <c r="E42" s="170" t="str">
        <f t="shared" si="11"/>
        <v/>
      </c>
      <c r="F42" s="170" t="str">
        <f>IF(A42="","",IF(itens_Remanesc!B42="","",itens_Remanesc!B42))</f>
        <v/>
      </c>
      <c r="G42" s="178" t="str">
        <f t="shared" si="12"/>
        <v/>
      </c>
      <c r="H42" s="180" t="str">
        <f>IF(A42="","",ROUND(SUMIFS(aditivos!$L$2:$L$200,aditivos!$A$2:$A$200,A42,aditivos!$C$2:$C$200,"C1"),2))</f>
        <v/>
      </c>
      <c r="I42" s="176" t="str">
        <f t="shared" si="13"/>
        <v/>
      </c>
      <c r="J42" s="176" t="str">
        <f>IF(A42="","",IF(itens_Remanesc!E42="","",itens_Remanesc!E42))</f>
        <v/>
      </c>
      <c r="K42" s="182" t="str">
        <f t="shared" si="14"/>
        <v/>
      </c>
      <c r="L42" s="174" t="str">
        <f>IF(A42="","",ROUND(SUMIFS(aditivos!$L$2:$L$200,aditivos!$A$2:$A$200,A42,aditivos!$C$2:$C$200,"C2"),2))</f>
        <v/>
      </c>
      <c r="M42" s="170" t="str">
        <f t="shared" si="15"/>
        <v/>
      </c>
      <c r="N42" s="170" t="str">
        <f>IF(A42="","",IF(itens_Remanesc!G42="","",itens_Remanesc!G42))</f>
        <v/>
      </c>
      <c r="O42" s="178" t="str">
        <f t="shared" si="16"/>
        <v/>
      </c>
      <c r="P42" s="180" t="str">
        <f>IF(A42="","",ROUND(SUMIFS(aditivos!$L$2:$L$200,aditivos!$A$2:$A$200,A42,aditivos!$C$2:$C$200,"C3"),2))</f>
        <v/>
      </c>
      <c r="Q42" s="176" t="str">
        <f t="shared" si="17"/>
        <v/>
      </c>
      <c r="R42" s="176" t="str">
        <f>IF(A42="","",IF(itens_Remanesc!I42="","",itens_Remanesc!I42))</f>
        <v/>
      </c>
      <c r="S42" s="182" t="str">
        <f t="shared" si="18"/>
        <v/>
      </c>
      <c r="T42" s="174" t="str">
        <f>IF(A42="","",ROUND(SUMIFS(aditivos!$L$2:$L$200,aditivos!$A$2:$A$200,A42,aditivos!$C$2:$C$200,"C4"),2))</f>
        <v/>
      </c>
      <c r="U42" s="170" t="str">
        <f t="shared" si="19"/>
        <v/>
      </c>
      <c r="V42" s="170" t="str">
        <f>IF(A42="","",IF(itens_Remanesc!K42="","",itens_Remanesc!K42))</f>
        <v/>
      </c>
      <c r="W42" s="170" t="str">
        <f t="shared" si="20"/>
        <v/>
      </c>
      <c r="X42" s="156" t="str">
        <f t="shared" si="21"/>
        <v/>
      </c>
    </row>
    <row r="43" spans="1:24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IF(A43="","",itens_Remanesc!B43)</f>
        <v/>
      </c>
      <c r="D43" s="174" t="str">
        <f>IF(A43="","",ROUND(SUMIFS(aditivos!$L$2:$L$200,aditivos!$A$2:$A$200,A43,aditivos!$C$2:$C$200,"C0"),2))</f>
        <v/>
      </c>
      <c r="E43" s="170" t="str">
        <f t="shared" si="11"/>
        <v/>
      </c>
      <c r="F43" s="170" t="str">
        <f>IF(A43="","",IF(itens_Remanesc!B43="","",itens_Remanesc!B43))</f>
        <v/>
      </c>
      <c r="G43" s="178" t="str">
        <f t="shared" si="12"/>
        <v/>
      </c>
      <c r="H43" s="180" t="str">
        <f>IF(A43="","",ROUND(SUMIFS(aditivos!$L$2:$L$200,aditivos!$A$2:$A$200,A43,aditivos!$C$2:$C$200,"C1"),2))</f>
        <v/>
      </c>
      <c r="I43" s="176" t="str">
        <f t="shared" si="13"/>
        <v/>
      </c>
      <c r="J43" s="176" t="str">
        <f>IF(A43="","",IF(itens_Remanesc!E43="","",itens_Remanesc!E43))</f>
        <v/>
      </c>
      <c r="K43" s="182" t="str">
        <f t="shared" si="14"/>
        <v/>
      </c>
      <c r="L43" s="174" t="str">
        <f>IF(A43="","",ROUND(SUMIFS(aditivos!$L$2:$L$200,aditivos!$A$2:$A$200,A43,aditivos!$C$2:$C$200,"C2"),2))</f>
        <v/>
      </c>
      <c r="M43" s="170" t="str">
        <f t="shared" si="15"/>
        <v/>
      </c>
      <c r="N43" s="170" t="str">
        <f>IF(A43="","",IF(itens_Remanesc!G43="","",itens_Remanesc!G43))</f>
        <v/>
      </c>
      <c r="O43" s="178" t="str">
        <f t="shared" si="16"/>
        <v/>
      </c>
      <c r="P43" s="180" t="str">
        <f>IF(A43="","",ROUND(SUMIFS(aditivos!$L$2:$L$200,aditivos!$A$2:$A$200,A43,aditivos!$C$2:$C$200,"C3"),2))</f>
        <v/>
      </c>
      <c r="Q43" s="176" t="str">
        <f t="shared" si="17"/>
        <v/>
      </c>
      <c r="R43" s="176" t="str">
        <f>IF(A43="","",IF(itens_Remanesc!I43="","",itens_Remanesc!I43))</f>
        <v/>
      </c>
      <c r="S43" s="182" t="str">
        <f t="shared" si="18"/>
        <v/>
      </c>
      <c r="T43" s="174" t="str">
        <f>IF(A43="","",ROUND(SUMIFS(aditivos!$L$2:$L$200,aditivos!$A$2:$A$200,A43,aditivos!$C$2:$C$200,"C4"),2))</f>
        <v/>
      </c>
      <c r="U43" s="170" t="str">
        <f t="shared" si="19"/>
        <v/>
      </c>
      <c r="V43" s="170" t="str">
        <f>IF(A43="","",IF(itens_Remanesc!K43="","",itens_Remanesc!K43))</f>
        <v/>
      </c>
      <c r="W43" s="170" t="str">
        <f t="shared" si="20"/>
        <v/>
      </c>
      <c r="X43" s="156" t="str">
        <f t="shared" si="21"/>
        <v/>
      </c>
    </row>
    <row r="44" spans="1:24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IF(A44="","",itens_Remanesc!B44)</f>
        <v/>
      </c>
      <c r="D44" s="174" t="str">
        <f>IF(A44="","",ROUND(SUMIFS(aditivos!$L$2:$L$200,aditivos!$A$2:$A$200,A44,aditivos!$C$2:$C$200,"C0"),2))</f>
        <v/>
      </c>
      <c r="E44" s="170" t="str">
        <f t="shared" si="11"/>
        <v/>
      </c>
      <c r="F44" s="170" t="str">
        <f>IF(A44="","",IF(itens_Remanesc!B44="","",itens_Remanesc!B44))</f>
        <v/>
      </c>
      <c r="G44" s="178" t="str">
        <f t="shared" si="12"/>
        <v/>
      </c>
      <c r="H44" s="180" t="str">
        <f>IF(A44="","",ROUND(SUMIFS(aditivos!$L$2:$L$200,aditivos!$A$2:$A$200,A44,aditivos!$C$2:$C$200,"C1"),2))</f>
        <v/>
      </c>
      <c r="I44" s="176" t="str">
        <f t="shared" si="13"/>
        <v/>
      </c>
      <c r="J44" s="176" t="str">
        <f>IF(A44="","",IF(itens_Remanesc!E44="","",itens_Remanesc!E44))</f>
        <v/>
      </c>
      <c r="K44" s="182" t="str">
        <f t="shared" si="14"/>
        <v/>
      </c>
      <c r="L44" s="174" t="str">
        <f>IF(A44="","",ROUND(SUMIFS(aditivos!$L$2:$L$200,aditivos!$A$2:$A$200,A44,aditivos!$C$2:$C$200,"C2"),2))</f>
        <v/>
      </c>
      <c r="M44" s="170" t="str">
        <f t="shared" si="15"/>
        <v/>
      </c>
      <c r="N44" s="170" t="str">
        <f>IF(A44="","",IF(itens_Remanesc!G44="","",itens_Remanesc!G44))</f>
        <v/>
      </c>
      <c r="O44" s="178" t="str">
        <f t="shared" si="16"/>
        <v/>
      </c>
      <c r="P44" s="180" t="str">
        <f>IF(A44="","",ROUND(SUMIFS(aditivos!$L$2:$L$200,aditivos!$A$2:$A$200,A44,aditivos!$C$2:$C$200,"C3"),2))</f>
        <v/>
      </c>
      <c r="Q44" s="176" t="str">
        <f t="shared" si="17"/>
        <v/>
      </c>
      <c r="R44" s="176" t="str">
        <f>IF(A44="","",IF(itens_Remanesc!I44="","",itens_Remanesc!I44))</f>
        <v/>
      </c>
      <c r="S44" s="182" t="str">
        <f t="shared" si="18"/>
        <v/>
      </c>
      <c r="T44" s="174" t="str">
        <f>IF(A44="","",ROUND(SUMIFS(aditivos!$L$2:$L$200,aditivos!$A$2:$A$200,A44,aditivos!$C$2:$C$200,"C4"),2))</f>
        <v/>
      </c>
      <c r="U44" s="170" t="str">
        <f t="shared" si="19"/>
        <v/>
      </c>
      <c r="V44" s="170" t="str">
        <f>IF(A44="","",IF(itens_Remanesc!K44="","",itens_Remanesc!K44))</f>
        <v/>
      </c>
      <c r="W44" s="170" t="str">
        <f t="shared" si="20"/>
        <v/>
      </c>
      <c r="X44" s="156" t="str">
        <f t="shared" si="21"/>
        <v/>
      </c>
    </row>
    <row r="45" spans="1:24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IF(A45="","",itens_Remanesc!B45)</f>
        <v/>
      </c>
      <c r="D45" s="174" t="str">
        <f>IF(A45="","",ROUND(SUMIFS(aditivos!$L$2:$L$200,aditivos!$A$2:$A$200,A45,aditivos!$C$2:$C$200,"C0"),2))</f>
        <v/>
      </c>
      <c r="E45" s="170" t="str">
        <f t="shared" si="11"/>
        <v/>
      </c>
      <c r="F45" s="170" t="str">
        <f>IF(A45="","",IF(itens_Remanesc!B45="","",itens_Remanesc!B45))</f>
        <v/>
      </c>
      <c r="G45" s="178" t="str">
        <f t="shared" si="12"/>
        <v/>
      </c>
      <c r="H45" s="180" t="str">
        <f>IF(A45="","",ROUND(SUMIFS(aditivos!$L$2:$L$200,aditivos!$A$2:$A$200,A45,aditivos!$C$2:$C$200,"C1"),2))</f>
        <v/>
      </c>
      <c r="I45" s="176" t="str">
        <f t="shared" si="13"/>
        <v/>
      </c>
      <c r="J45" s="176" t="str">
        <f>IF(A45="","",IF(itens_Remanesc!E45="","",itens_Remanesc!E45))</f>
        <v/>
      </c>
      <c r="K45" s="182" t="str">
        <f t="shared" si="14"/>
        <v/>
      </c>
      <c r="L45" s="174" t="str">
        <f>IF(A45="","",ROUND(SUMIFS(aditivos!$L$2:$L$200,aditivos!$A$2:$A$200,A45,aditivos!$C$2:$C$200,"C2"),2))</f>
        <v/>
      </c>
      <c r="M45" s="170" t="str">
        <f t="shared" si="15"/>
        <v/>
      </c>
      <c r="N45" s="170" t="str">
        <f>IF(A45="","",IF(itens_Remanesc!G45="","",itens_Remanesc!G45))</f>
        <v/>
      </c>
      <c r="O45" s="178" t="str">
        <f t="shared" si="16"/>
        <v/>
      </c>
      <c r="P45" s="180" t="str">
        <f>IF(A45="","",ROUND(SUMIFS(aditivos!$L$2:$L$200,aditivos!$A$2:$A$200,A45,aditivos!$C$2:$C$200,"C3"),2))</f>
        <v/>
      </c>
      <c r="Q45" s="176" t="str">
        <f t="shared" si="17"/>
        <v/>
      </c>
      <c r="R45" s="176" t="str">
        <f>IF(A45="","",IF(itens_Remanesc!I45="","",itens_Remanesc!I45))</f>
        <v/>
      </c>
      <c r="S45" s="182" t="str">
        <f t="shared" si="18"/>
        <v/>
      </c>
      <c r="T45" s="174" t="str">
        <f>IF(A45="","",ROUND(SUMIFS(aditivos!$L$2:$L$200,aditivos!$A$2:$A$200,A45,aditivos!$C$2:$C$200,"C4"),2))</f>
        <v/>
      </c>
      <c r="U45" s="170" t="str">
        <f t="shared" si="19"/>
        <v/>
      </c>
      <c r="V45" s="170" t="str">
        <f>IF(A45="","",IF(itens_Remanesc!K45="","",itens_Remanesc!K45))</f>
        <v/>
      </c>
      <c r="W45" s="170" t="str">
        <f t="shared" si="20"/>
        <v/>
      </c>
      <c r="X45" s="156" t="str">
        <f t="shared" si="21"/>
        <v/>
      </c>
    </row>
    <row r="46" spans="1:24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IF(A46="","",itens_Remanesc!B46)</f>
        <v/>
      </c>
      <c r="D46" s="174" t="str">
        <f>IF(A46="","",ROUND(SUMIFS(aditivos!$L$2:$L$200,aditivos!$A$2:$A$200,A46,aditivos!$C$2:$C$200,"C0"),2))</f>
        <v/>
      </c>
      <c r="E46" s="170" t="str">
        <f t="shared" si="11"/>
        <v/>
      </c>
      <c r="F46" s="170" t="str">
        <f>IF(A46="","",IF(itens_Remanesc!B46="","",itens_Remanesc!B46))</f>
        <v/>
      </c>
      <c r="G46" s="178" t="str">
        <f t="shared" si="12"/>
        <v/>
      </c>
      <c r="H46" s="180" t="str">
        <f>IF(A46="","",ROUND(SUMIFS(aditivos!$L$2:$L$200,aditivos!$A$2:$A$200,A46,aditivos!$C$2:$C$200,"C1"),2))</f>
        <v/>
      </c>
      <c r="I46" s="176" t="str">
        <f t="shared" si="13"/>
        <v/>
      </c>
      <c r="J46" s="176" t="str">
        <f>IF(A46="","",IF(itens_Remanesc!E46="","",itens_Remanesc!E46))</f>
        <v/>
      </c>
      <c r="K46" s="182" t="str">
        <f t="shared" si="14"/>
        <v/>
      </c>
      <c r="L46" s="174" t="str">
        <f>IF(A46="","",ROUND(SUMIFS(aditivos!$L$2:$L$200,aditivos!$A$2:$A$200,A46,aditivos!$C$2:$C$200,"C2"),2))</f>
        <v/>
      </c>
      <c r="M46" s="170" t="str">
        <f t="shared" si="15"/>
        <v/>
      </c>
      <c r="N46" s="170" t="str">
        <f>IF(A46="","",IF(itens_Remanesc!G46="","",itens_Remanesc!G46))</f>
        <v/>
      </c>
      <c r="O46" s="178" t="str">
        <f t="shared" si="16"/>
        <v/>
      </c>
      <c r="P46" s="180" t="str">
        <f>IF(A46="","",ROUND(SUMIFS(aditivos!$L$2:$L$200,aditivos!$A$2:$A$200,A46,aditivos!$C$2:$C$200,"C3"),2))</f>
        <v/>
      </c>
      <c r="Q46" s="176" t="str">
        <f t="shared" si="17"/>
        <v/>
      </c>
      <c r="R46" s="176" t="str">
        <f>IF(A46="","",IF(itens_Remanesc!I46="","",itens_Remanesc!I46))</f>
        <v/>
      </c>
      <c r="S46" s="182" t="str">
        <f t="shared" si="18"/>
        <v/>
      </c>
      <c r="T46" s="174" t="str">
        <f>IF(A46="","",ROUND(SUMIFS(aditivos!$L$2:$L$200,aditivos!$A$2:$A$200,A46,aditivos!$C$2:$C$200,"C4"),2))</f>
        <v/>
      </c>
      <c r="U46" s="170" t="str">
        <f t="shared" si="19"/>
        <v/>
      </c>
      <c r="V46" s="170" t="str">
        <f>IF(A46="","",IF(itens_Remanesc!K46="","",itens_Remanesc!K46))</f>
        <v/>
      </c>
      <c r="W46" s="170" t="str">
        <f t="shared" si="20"/>
        <v/>
      </c>
      <c r="X46" s="156" t="str">
        <f t="shared" si="21"/>
        <v/>
      </c>
    </row>
    <row r="47" spans="1:24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IF(A47="","",itens_Remanesc!B47)</f>
        <v/>
      </c>
      <c r="D47" s="174" t="str">
        <f>IF(A47="","",ROUND(SUMIFS(aditivos!$L$2:$L$200,aditivos!$A$2:$A$200,A47,aditivos!$C$2:$C$200,"C0"),2))</f>
        <v/>
      </c>
      <c r="E47" s="170" t="str">
        <f t="shared" si="11"/>
        <v/>
      </c>
      <c r="F47" s="170" t="str">
        <f>IF(A47="","",IF(itens_Remanesc!B47="","",itens_Remanesc!B47))</f>
        <v/>
      </c>
      <c r="G47" s="178" t="str">
        <f t="shared" si="12"/>
        <v/>
      </c>
      <c r="H47" s="180" t="str">
        <f>IF(A47="","",ROUND(SUMIFS(aditivos!$L$2:$L$200,aditivos!$A$2:$A$200,A47,aditivos!$C$2:$C$200,"C1"),2))</f>
        <v/>
      </c>
      <c r="I47" s="176" t="str">
        <f t="shared" si="13"/>
        <v/>
      </c>
      <c r="J47" s="176" t="str">
        <f>IF(A47="","",IF(itens_Remanesc!E47="","",itens_Remanesc!E47))</f>
        <v/>
      </c>
      <c r="K47" s="182" t="str">
        <f t="shared" si="14"/>
        <v/>
      </c>
      <c r="L47" s="174" t="str">
        <f>IF(A47="","",ROUND(SUMIFS(aditivos!$L$2:$L$200,aditivos!$A$2:$A$200,A47,aditivos!$C$2:$C$200,"C2"),2))</f>
        <v/>
      </c>
      <c r="M47" s="170" t="str">
        <f t="shared" si="15"/>
        <v/>
      </c>
      <c r="N47" s="170" t="str">
        <f>IF(A47="","",IF(itens_Remanesc!G47="","",itens_Remanesc!G47))</f>
        <v/>
      </c>
      <c r="O47" s="178" t="str">
        <f t="shared" si="16"/>
        <v/>
      </c>
      <c r="P47" s="180" t="str">
        <f>IF(A47="","",ROUND(SUMIFS(aditivos!$L$2:$L$200,aditivos!$A$2:$A$200,A47,aditivos!$C$2:$C$200,"C3"),2))</f>
        <v/>
      </c>
      <c r="Q47" s="176" t="str">
        <f t="shared" si="17"/>
        <v/>
      </c>
      <c r="R47" s="176" t="str">
        <f>IF(A47="","",IF(itens_Remanesc!I47="","",itens_Remanesc!I47))</f>
        <v/>
      </c>
      <c r="S47" s="182" t="str">
        <f t="shared" si="18"/>
        <v/>
      </c>
      <c r="T47" s="174" t="str">
        <f>IF(A47="","",ROUND(SUMIFS(aditivos!$L$2:$L$200,aditivos!$A$2:$A$200,A47,aditivos!$C$2:$C$200,"C4"),2))</f>
        <v/>
      </c>
      <c r="U47" s="170" t="str">
        <f t="shared" si="19"/>
        <v/>
      </c>
      <c r="V47" s="170" t="str">
        <f>IF(A47="","",IF(itens_Remanesc!K47="","",itens_Remanesc!K47))</f>
        <v/>
      </c>
      <c r="W47" s="170" t="str">
        <f t="shared" si="20"/>
        <v/>
      </c>
      <c r="X47" s="156" t="str">
        <f t="shared" si="21"/>
        <v/>
      </c>
    </row>
    <row r="48" spans="1:24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IF(A48="","",itens_Remanesc!B48)</f>
        <v/>
      </c>
      <c r="D48" s="174" t="str">
        <f>IF(A48="","",ROUND(SUMIFS(aditivos!$L$2:$L$200,aditivos!$A$2:$A$200,A48,aditivos!$C$2:$C$200,"C0"),2))</f>
        <v/>
      </c>
      <c r="E48" s="170" t="str">
        <f t="shared" si="11"/>
        <v/>
      </c>
      <c r="F48" s="170" t="str">
        <f>IF(A48="","",IF(itens_Remanesc!B48="","",itens_Remanesc!B48))</f>
        <v/>
      </c>
      <c r="G48" s="178" t="str">
        <f t="shared" si="12"/>
        <v/>
      </c>
      <c r="H48" s="180" t="str">
        <f>IF(A48="","",ROUND(SUMIFS(aditivos!$L$2:$L$200,aditivos!$A$2:$A$200,A48,aditivos!$C$2:$C$200,"C1"),2))</f>
        <v/>
      </c>
      <c r="I48" s="176" t="str">
        <f t="shared" si="13"/>
        <v/>
      </c>
      <c r="J48" s="176" t="str">
        <f>IF(A48="","",IF(itens_Remanesc!E48="","",itens_Remanesc!E48))</f>
        <v/>
      </c>
      <c r="K48" s="182" t="str">
        <f t="shared" si="14"/>
        <v/>
      </c>
      <c r="L48" s="174" t="str">
        <f>IF(A48="","",ROUND(SUMIFS(aditivos!$L$2:$L$200,aditivos!$A$2:$A$200,A48,aditivos!$C$2:$C$200,"C2"),2))</f>
        <v/>
      </c>
      <c r="M48" s="170" t="str">
        <f t="shared" si="15"/>
        <v/>
      </c>
      <c r="N48" s="170" t="str">
        <f>IF(A48="","",IF(itens_Remanesc!G48="","",itens_Remanesc!G48))</f>
        <v/>
      </c>
      <c r="O48" s="178" t="str">
        <f t="shared" si="16"/>
        <v/>
      </c>
      <c r="P48" s="180" t="str">
        <f>IF(A48="","",ROUND(SUMIFS(aditivos!$L$2:$L$200,aditivos!$A$2:$A$200,A48,aditivos!$C$2:$C$200,"C3"),2))</f>
        <v/>
      </c>
      <c r="Q48" s="176" t="str">
        <f t="shared" si="17"/>
        <v/>
      </c>
      <c r="R48" s="176" t="str">
        <f>IF(A48="","",IF(itens_Remanesc!I48="","",itens_Remanesc!I48))</f>
        <v/>
      </c>
      <c r="S48" s="182" t="str">
        <f t="shared" si="18"/>
        <v/>
      </c>
      <c r="T48" s="174" t="str">
        <f>IF(A48="","",ROUND(SUMIFS(aditivos!$L$2:$L$200,aditivos!$A$2:$A$200,A48,aditivos!$C$2:$C$200,"C4"),2))</f>
        <v/>
      </c>
      <c r="U48" s="170" t="str">
        <f t="shared" si="19"/>
        <v/>
      </c>
      <c r="V48" s="170" t="str">
        <f>IF(A48="","",IF(itens_Remanesc!K48="","",itens_Remanesc!K48))</f>
        <v/>
      </c>
      <c r="W48" s="170" t="str">
        <f t="shared" si="20"/>
        <v/>
      </c>
      <c r="X48" s="156" t="str">
        <f t="shared" si="21"/>
        <v/>
      </c>
    </row>
    <row r="49" spans="1:24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IF(A49="","",itens_Remanesc!B49)</f>
        <v/>
      </c>
      <c r="D49" s="174" t="str">
        <f>IF(A49="","",ROUND(SUMIFS(aditivos!$L$2:$L$200,aditivos!$A$2:$A$200,A49,aditivos!$C$2:$C$200,"C0"),2))</f>
        <v/>
      </c>
      <c r="E49" s="170" t="str">
        <f t="shared" si="11"/>
        <v/>
      </c>
      <c r="F49" s="170" t="str">
        <f>IF(A49="","",IF(itens_Remanesc!B49="","",itens_Remanesc!B49))</f>
        <v/>
      </c>
      <c r="G49" s="178" t="str">
        <f t="shared" si="12"/>
        <v/>
      </c>
      <c r="H49" s="180" t="str">
        <f>IF(A49="","",ROUND(SUMIFS(aditivos!$L$2:$L$200,aditivos!$A$2:$A$200,A49,aditivos!$C$2:$C$200,"C1"),2))</f>
        <v/>
      </c>
      <c r="I49" s="176" t="str">
        <f t="shared" si="13"/>
        <v/>
      </c>
      <c r="J49" s="176" t="str">
        <f>IF(A49="","",IF(itens_Remanesc!E49="","",itens_Remanesc!E49))</f>
        <v/>
      </c>
      <c r="K49" s="182" t="str">
        <f t="shared" si="14"/>
        <v/>
      </c>
      <c r="L49" s="174" t="str">
        <f>IF(A49="","",ROUND(SUMIFS(aditivos!$L$2:$L$200,aditivos!$A$2:$A$200,A49,aditivos!$C$2:$C$200,"C2"),2))</f>
        <v/>
      </c>
      <c r="M49" s="170" t="str">
        <f t="shared" si="15"/>
        <v/>
      </c>
      <c r="N49" s="170" t="str">
        <f>IF(A49="","",IF(itens_Remanesc!G49="","",itens_Remanesc!G49))</f>
        <v/>
      </c>
      <c r="O49" s="178" t="str">
        <f t="shared" si="16"/>
        <v/>
      </c>
      <c r="P49" s="180" t="str">
        <f>IF(A49="","",ROUND(SUMIFS(aditivos!$L$2:$L$200,aditivos!$A$2:$A$200,A49,aditivos!$C$2:$C$200,"C3"),2))</f>
        <v/>
      </c>
      <c r="Q49" s="176" t="str">
        <f t="shared" si="17"/>
        <v/>
      </c>
      <c r="R49" s="176" t="str">
        <f>IF(A49="","",IF(itens_Remanesc!I49="","",itens_Remanesc!I49))</f>
        <v/>
      </c>
      <c r="S49" s="182" t="str">
        <f t="shared" si="18"/>
        <v/>
      </c>
      <c r="T49" s="174" t="str">
        <f>IF(A49="","",ROUND(SUMIFS(aditivos!$L$2:$L$200,aditivos!$A$2:$A$200,A49,aditivos!$C$2:$C$200,"C4"),2))</f>
        <v/>
      </c>
      <c r="U49" s="170" t="str">
        <f t="shared" si="19"/>
        <v/>
      </c>
      <c r="V49" s="170" t="str">
        <f>IF(A49="","",IF(itens_Remanesc!K49="","",itens_Remanesc!K49))</f>
        <v/>
      </c>
      <c r="W49" s="170" t="str">
        <f t="shared" si="20"/>
        <v/>
      </c>
      <c r="X49" s="156" t="str">
        <f t="shared" si="21"/>
        <v/>
      </c>
    </row>
    <row r="50" spans="1:24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IF(A50="","",itens_Remanesc!B50)</f>
        <v/>
      </c>
      <c r="D50" s="174" t="str">
        <f>IF(A50="","",ROUND(SUMIFS(aditivos!$L$2:$L$200,aditivos!$A$2:$A$200,A50,aditivos!$C$2:$C$200,"C0"),2))</f>
        <v/>
      </c>
      <c r="E50" s="170" t="str">
        <f t="shared" si="11"/>
        <v/>
      </c>
      <c r="F50" s="170" t="str">
        <f>IF(A50="","",IF(itens_Remanesc!B50="","",itens_Remanesc!B50))</f>
        <v/>
      </c>
      <c r="G50" s="178" t="str">
        <f t="shared" si="12"/>
        <v/>
      </c>
      <c r="H50" s="180" t="str">
        <f>IF(A50="","",ROUND(SUMIFS(aditivos!$L$2:$L$200,aditivos!$A$2:$A$200,A50,aditivos!$C$2:$C$200,"C1"),2))</f>
        <v/>
      </c>
      <c r="I50" s="176" t="str">
        <f t="shared" si="13"/>
        <v/>
      </c>
      <c r="J50" s="176" t="str">
        <f>IF(A50="","",IF(itens_Remanesc!E50="","",itens_Remanesc!E50))</f>
        <v/>
      </c>
      <c r="K50" s="182" t="str">
        <f t="shared" si="14"/>
        <v/>
      </c>
      <c r="L50" s="174" t="str">
        <f>IF(A50="","",ROUND(SUMIFS(aditivos!$L$2:$L$200,aditivos!$A$2:$A$200,A50,aditivos!$C$2:$C$200,"C2"),2))</f>
        <v/>
      </c>
      <c r="M50" s="170" t="str">
        <f t="shared" si="15"/>
        <v/>
      </c>
      <c r="N50" s="170" t="str">
        <f>IF(A50="","",IF(itens_Remanesc!G50="","",itens_Remanesc!G50))</f>
        <v/>
      </c>
      <c r="O50" s="178" t="str">
        <f t="shared" si="16"/>
        <v/>
      </c>
      <c r="P50" s="180" t="str">
        <f>IF(A50="","",ROUND(SUMIFS(aditivos!$L$2:$L$200,aditivos!$A$2:$A$200,A50,aditivos!$C$2:$C$200,"C3"),2))</f>
        <v/>
      </c>
      <c r="Q50" s="176" t="str">
        <f t="shared" si="17"/>
        <v/>
      </c>
      <c r="R50" s="176" t="str">
        <f>IF(A50="","",IF(itens_Remanesc!I50="","",itens_Remanesc!I50))</f>
        <v/>
      </c>
      <c r="S50" s="182" t="str">
        <f t="shared" si="18"/>
        <v/>
      </c>
      <c r="T50" s="174" t="str">
        <f>IF(A50="","",ROUND(SUMIFS(aditivos!$L$2:$L$200,aditivos!$A$2:$A$200,A50,aditivos!$C$2:$C$200,"C4"),2))</f>
        <v/>
      </c>
      <c r="U50" s="170" t="str">
        <f t="shared" si="19"/>
        <v/>
      </c>
      <c r="V50" s="170" t="str">
        <f>IF(A50="","",IF(itens_Remanesc!K50="","",itens_Remanesc!K50))</f>
        <v/>
      </c>
      <c r="W50" s="170" t="str">
        <f t="shared" si="20"/>
        <v/>
      </c>
      <c r="X50" s="156" t="str">
        <f t="shared" si="21"/>
        <v/>
      </c>
    </row>
    <row r="51" spans="1:24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IF(A51="","",itens_Remanesc!B51)</f>
        <v/>
      </c>
      <c r="D51" s="174" t="str">
        <f>IF(A51="","",ROUND(SUMIFS(aditivos!$L$2:$L$200,aditivos!$A$2:$A$200,A51,aditivos!$C$2:$C$200,"C0"),2))</f>
        <v/>
      </c>
      <c r="E51" s="170" t="str">
        <f t="shared" si="11"/>
        <v/>
      </c>
      <c r="F51" s="170" t="str">
        <f>IF(A51="","",IF(itens_Remanesc!B51="","",itens_Remanesc!B51))</f>
        <v/>
      </c>
      <c r="G51" s="178" t="str">
        <f t="shared" si="12"/>
        <v/>
      </c>
      <c r="H51" s="180" t="str">
        <f>IF(A51="","",ROUND(SUMIFS(aditivos!$L$2:$L$200,aditivos!$A$2:$A$200,A51,aditivos!$C$2:$C$200,"C1"),2))</f>
        <v/>
      </c>
      <c r="I51" s="176" t="str">
        <f t="shared" si="13"/>
        <v/>
      </c>
      <c r="J51" s="176" t="str">
        <f>IF(A51="","",IF(itens_Remanesc!E51="","",itens_Remanesc!E51))</f>
        <v/>
      </c>
      <c r="K51" s="182" t="str">
        <f t="shared" si="14"/>
        <v/>
      </c>
      <c r="L51" s="174" t="str">
        <f>IF(A51="","",ROUND(SUMIFS(aditivos!$L$2:$L$200,aditivos!$A$2:$A$200,A51,aditivos!$C$2:$C$200,"C2"),2))</f>
        <v/>
      </c>
      <c r="M51" s="170" t="str">
        <f t="shared" si="15"/>
        <v/>
      </c>
      <c r="N51" s="170" t="str">
        <f>IF(A51="","",IF(itens_Remanesc!G51="","",itens_Remanesc!G51))</f>
        <v/>
      </c>
      <c r="O51" s="178" t="str">
        <f t="shared" si="16"/>
        <v/>
      </c>
      <c r="P51" s="180" t="str">
        <f>IF(A51="","",ROUND(SUMIFS(aditivos!$L$2:$L$200,aditivos!$A$2:$A$200,A51,aditivos!$C$2:$C$200,"C3"),2))</f>
        <v/>
      </c>
      <c r="Q51" s="176" t="str">
        <f t="shared" si="17"/>
        <v/>
      </c>
      <c r="R51" s="176" t="str">
        <f>IF(A51="","",IF(itens_Remanesc!I51="","",itens_Remanesc!I51))</f>
        <v/>
      </c>
      <c r="S51" s="182" t="str">
        <f t="shared" si="18"/>
        <v/>
      </c>
      <c r="T51" s="174" t="str">
        <f>IF(A51="","",ROUND(SUMIFS(aditivos!$L$2:$L$200,aditivos!$A$2:$A$200,A51,aditivos!$C$2:$C$200,"C4"),2))</f>
        <v/>
      </c>
      <c r="U51" s="170" t="str">
        <f t="shared" si="19"/>
        <v/>
      </c>
      <c r="V51" s="170" t="str">
        <f>IF(A51="","",IF(itens_Remanesc!K51="","",itens_Remanesc!K51))</f>
        <v/>
      </c>
      <c r="W51" s="170" t="str">
        <f t="shared" si="20"/>
        <v/>
      </c>
      <c r="X51" s="156" t="str">
        <f t="shared" si="21"/>
        <v/>
      </c>
    </row>
    <row r="52" spans="1:24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IF(A52="","",itens_Remanesc!B52)</f>
        <v/>
      </c>
      <c r="D52" s="174" t="str">
        <f>IF(A52="","",ROUND(SUMIFS(aditivos!$L$2:$L$200,aditivos!$A$2:$A$200,A52,aditivos!$C$2:$C$200,"C0"),2))</f>
        <v/>
      </c>
      <c r="E52" s="170" t="str">
        <f t="shared" si="11"/>
        <v/>
      </c>
      <c r="F52" s="170" t="str">
        <f>IF(A52="","",IF(itens_Remanesc!B52="","",itens_Remanesc!B52))</f>
        <v/>
      </c>
      <c r="G52" s="178" t="str">
        <f t="shared" si="12"/>
        <v/>
      </c>
      <c r="H52" s="180" t="str">
        <f>IF(A52="","",ROUND(SUMIFS(aditivos!$L$2:$L$200,aditivos!$A$2:$A$200,A52,aditivos!$C$2:$C$200,"C1"),2))</f>
        <v/>
      </c>
      <c r="I52" s="176" t="str">
        <f t="shared" si="13"/>
        <v/>
      </c>
      <c r="J52" s="176" t="str">
        <f>IF(A52="","",IF(itens_Remanesc!E52="","",itens_Remanesc!E52))</f>
        <v/>
      </c>
      <c r="K52" s="182" t="str">
        <f t="shared" si="14"/>
        <v/>
      </c>
      <c r="L52" s="174" t="str">
        <f>IF(A52="","",ROUND(SUMIFS(aditivos!$L$2:$L$200,aditivos!$A$2:$A$200,A52,aditivos!$C$2:$C$200,"C2"),2))</f>
        <v/>
      </c>
      <c r="M52" s="170" t="str">
        <f t="shared" si="15"/>
        <v/>
      </c>
      <c r="N52" s="170" t="str">
        <f>IF(A52="","",IF(itens_Remanesc!G52="","",itens_Remanesc!G52))</f>
        <v/>
      </c>
      <c r="O52" s="178" t="str">
        <f t="shared" si="16"/>
        <v/>
      </c>
      <c r="P52" s="180" t="str">
        <f>IF(A52="","",ROUND(SUMIFS(aditivos!$L$2:$L$200,aditivos!$A$2:$A$200,A52,aditivos!$C$2:$C$200,"C3"),2))</f>
        <v/>
      </c>
      <c r="Q52" s="176" t="str">
        <f t="shared" si="17"/>
        <v/>
      </c>
      <c r="R52" s="176" t="str">
        <f>IF(A52="","",IF(itens_Remanesc!I52="","",itens_Remanesc!I52))</f>
        <v/>
      </c>
      <c r="S52" s="182" t="str">
        <f t="shared" si="18"/>
        <v/>
      </c>
      <c r="T52" s="174" t="str">
        <f>IF(A52="","",ROUND(SUMIFS(aditivos!$L$2:$L$200,aditivos!$A$2:$A$200,A52,aditivos!$C$2:$C$200,"C4"),2))</f>
        <v/>
      </c>
      <c r="U52" s="170" t="str">
        <f t="shared" si="19"/>
        <v/>
      </c>
      <c r="V52" s="170" t="str">
        <f>IF(A52="","",IF(itens_Remanesc!K52="","",itens_Remanesc!K52))</f>
        <v/>
      </c>
      <c r="W52" s="170" t="str">
        <f t="shared" si="20"/>
        <v/>
      </c>
      <c r="X52" s="156" t="str">
        <f t="shared" si="21"/>
        <v/>
      </c>
    </row>
    <row r="53" spans="1:24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IF(A53="","",itens_Remanesc!B53)</f>
        <v/>
      </c>
      <c r="D53" s="174" t="str">
        <f>IF(A53="","",ROUND(SUMIFS(aditivos!$L$2:$L$200,aditivos!$A$2:$A$200,A53,aditivos!$C$2:$C$200,"C0"),2))</f>
        <v/>
      </c>
      <c r="E53" s="170" t="str">
        <f t="shared" si="11"/>
        <v/>
      </c>
      <c r="F53" s="170" t="str">
        <f>IF(A53="","",IF(itens_Remanesc!B53="","",itens_Remanesc!B53))</f>
        <v/>
      </c>
      <c r="G53" s="178" t="str">
        <f t="shared" si="12"/>
        <v/>
      </c>
      <c r="H53" s="180" t="str">
        <f>IF(A53="","",ROUND(SUMIFS(aditivos!$L$2:$L$200,aditivos!$A$2:$A$200,A53,aditivos!$C$2:$C$200,"C1"),2))</f>
        <v/>
      </c>
      <c r="I53" s="176" t="str">
        <f t="shared" si="13"/>
        <v/>
      </c>
      <c r="J53" s="176" t="str">
        <f>IF(A53="","",IF(itens_Remanesc!E53="","",itens_Remanesc!E53))</f>
        <v/>
      </c>
      <c r="K53" s="182" t="str">
        <f t="shared" si="14"/>
        <v/>
      </c>
      <c r="L53" s="174" t="str">
        <f>IF(A53="","",ROUND(SUMIFS(aditivos!$L$2:$L$200,aditivos!$A$2:$A$200,A53,aditivos!$C$2:$C$200,"C2"),2))</f>
        <v/>
      </c>
      <c r="M53" s="170" t="str">
        <f t="shared" si="15"/>
        <v/>
      </c>
      <c r="N53" s="170" t="str">
        <f>IF(A53="","",IF(itens_Remanesc!G53="","",itens_Remanesc!G53))</f>
        <v/>
      </c>
      <c r="O53" s="178" t="str">
        <f t="shared" si="16"/>
        <v/>
      </c>
      <c r="P53" s="180" t="str">
        <f>IF(A53="","",ROUND(SUMIFS(aditivos!$L$2:$L$200,aditivos!$A$2:$A$200,A53,aditivos!$C$2:$C$200,"C3"),2))</f>
        <v/>
      </c>
      <c r="Q53" s="176" t="str">
        <f t="shared" si="17"/>
        <v/>
      </c>
      <c r="R53" s="176" t="str">
        <f>IF(A53="","",IF(itens_Remanesc!I53="","",itens_Remanesc!I53))</f>
        <v/>
      </c>
      <c r="S53" s="182" t="str">
        <f t="shared" si="18"/>
        <v/>
      </c>
      <c r="T53" s="174" t="str">
        <f>IF(A53="","",ROUND(SUMIFS(aditivos!$L$2:$L$200,aditivos!$A$2:$A$200,A53,aditivos!$C$2:$C$200,"C4"),2))</f>
        <v/>
      </c>
      <c r="U53" s="170" t="str">
        <f t="shared" si="19"/>
        <v/>
      </c>
      <c r="V53" s="170" t="str">
        <f>IF(A53="","",IF(itens_Remanesc!K53="","",itens_Remanesc!K53))</f>
        <v/>
      </c>
      <c r="W53" s="170" t="str">
        <f t="shared" si="20"/>
        <v/>
      </c>
      <c r="X53" s="156" t="str">
        <f t="shared" si="21"/>
        <v/>
      </c>
    </row>
    <row r="54" spans="1:24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IF(A54="","",itens_Remanesc!B54)</f>
        <v/>
      </c>
      <c r="D54" s="174" t="str">
        <f>IF(A54="","",ROUND(SUMIFS(aditivos!$L$2:$L$200,aditivos!$A$2:$A$200,A54,aditivos!$C$2:$C$200,"C0"),2))</f>
        <v/>
      </c>
      <c r="E54" s="170" t="str">
        <f t="shared" si="11"/>
        <v/>
      </c>
      <c r="F54" s="170" t="str">
        <f>IF(A54="","",IF(itens_Remanesc!B54="","",itens_Remanesc!B54))</f>
        <v/>
      </c>
      <c r="G54" s="178" t="str">
        <f t="shared" si="12"/>
        <v/>
      </c>
      <c r="H54" s="180" t="str">
        <f>IF(A54="","",ROUND(SUMIFS(aditivos!$L$2:$L$200,aditivos!$A$2:$A$200,A54,aditivos!$C$2:$C$200,"C1"),2))</f>
        <v/>
      </c>
      <c r="I54" s="176" t="str">
        <f t="shared" si="13"/>
        <v/>
      </c>
      <c r="J54" s="176" t="str">
        <f>IF(A54="","",IF(itens_Remanesc!E54="","",itens_Remanesc!E54))</f>
        <v/>
      </c>
      <c r="K54" s="182" t="str">
        <f t="shared" si="14"/>
        <v/>
      </c>
      <c r="L54" s="174" t="str">
        <f>IF(A54="","",ROUND(SUMIFS(aditivos!$L$2:$L$200,aditivos!$A$2:$A$200,A54,aditivos!$C$2:$C$200,"C2"),2))</f>
        <v/>
      </c>
      <c r="M54" s="170" t="str">
        <f t="shared" si="15"/>
        <v/>
      </c>
      <c r="N54" s="170" t="str">
        <f>IF(A54="","",IF(itens_Remanesc!G54="","",itens_Remanesc!G54))</f>
        <v/>
      </c>
      <c r="O54" s="178" t="str">
        <f t="shared" si="16"/>
        <v/>
      </c>
      <c r="P54" s="180" t="str">
        <f>IF(A54="","",ROUND(SUMIFS(aditivos!$L$2:$L$200,aditivos!$A$2:$A$200,A54,aditivos!$C$2:$C$200,"C3"),2))</f>
        <v/>
      </c>
      <c r="Q54" s="176" t="str">
        <f t="shared" si="17"/>
        <v/>
      </c>
      <c r="R54" s="176" t="str">
        <f>IF(A54="","",IF(itens_Remanesc!I54="","",itens_Remanesc!I54))</f>
        <v/>
      </c>
      <c r="S54" s="182" t="str">
        <f t="shared" si="18"/>
        <v/>
      </c>
      <c r="T54" s="174" t="str">
        <f>IF(A54="","",ROUND(SUMIFS(aditivos!$L$2:$L$200,aditivos!$A$2:$A$200,A54,aditivos!$C$2:$C$200,"C4"),2))</f>
        <v/>
      </c>
      <c r="U54" s="170" t="str">
        <f t="shared" si="19"/>
        <v/>
      </c>
      <c r="V54" s="170" t="str">
        <f>IF(A54="","",IF(itens_Remanesc!K54="","",itens_Remanesc!K54))</f>
        <v/>
      </c>
      <c r="W54" s="170" t="str">
        <f t="shared" si="20"/>
        <v/>
      </c>
      <c r="X54" s="156" t="str">
        <f t="shared" si="21"/>
        <v/>
      </c>
    </row>
    <row r="55" spans="1:24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IF(A55="","",itens_Remanesc!B55)</f>
        <v/>
      </c>
      <c r="D55" s="174" t="str">
        <f>IF(A55="","",ROUND(SUMIFS(aditivos!$L$2:$L$200,aditivos!$A$2:$A$200,A55,aditivos!$C$2:$C$200,"C0"),2))</f>
        <v/>
      </c>
      <c r="E55" s="170" t="str">
        <f t="shared" si="11"/>
        <v/>
      </c>
      <c r="F55" s="170" t="str">
        <f>IF(A55="","",IF(itens_Remanesc!B55="","",itens_Remanesc!B55))</f>
        <v/>
      </c>
      <c r="G55" s="178" t="str">
        <f t="shared" si="12"/>
        <v/>
      </c>
      <c r="H55" s="180" t="str">
        <f>IF(A55="","",ROUND(SUMIFS(aditivos!$L$2:$L$200,aditivos!$A$2:$A$200,A55,aditivos!$C$2:$C$200,"C1"),2))</f>
        <v/>
      </c>
      <c r="I55" s="176" t="str">
        <f t="shared" si="13"/>
        <v/>
      </c>
      <c r="J55" s="176" t="str">
        <f>IF(A55="","",IF(itens_Remanesc!E55="","",itens_Remanesc!E55))</f>
        <v/>
      </c>
      <c r="K55" s="182" t="str">
        <f t="shared" si="14"/>
        <v/>
      </c>
      <c r="L55" s="174" t="str">
        <f>IF(A55="","",ROUND(SUMIFS(aditivos!$L$2:$L$200,aditivos!$A$2:$A$200,A55,aditivos!$C$2:$C$200,"C2"),2))</f>
        <v/>
      </c>
      <c r="M55" s="170" t="str">
        <f t="shared" si="15"/>
        <v/>
      </c>
      <c r="N55" s="170" t="str">
        <f>IF(A55="","",IF(itens_Remanesc!G55="","",itens_Remanesc!G55))</f>
        <v/>
      </c>
      <c r="O55" s="178" t="str">
        <f t="shared" si="16"/>
        <v/>
      </c>
      <c r="P55" s="180" t="str">
        <f>IF(A55="","",ROUND(SUMIFS(aditivos!$L$2:$L$200,aditivos!$A$2:$A$200,A55,aditivos!$C$2:$C$200,"C3"),2))</f>
        <v/>
      </c>
      <c r="Q55" s="176" t="str">
        <f t="shared" si="17"/>
        <v/>
      </c>
      <c r="R55" s="176" t="str">
        <f>IF(A55="","",IF(itens_Remanesc!I55="","",itens_Remanesc!I55))</f>
        <v/>
      </c>
      <c r="S55" s="182" t="str">
        <f t="shared" si="18"/>
        <v/>
      </c>
      <c r="T55" s="174" t="str">
        <f>IF(A55="","",ROUND(SUMIFS(aditivos!$L$2:$L$200,aditivos!$A$2:$A$200,A55,aditivos!$C$2:$C$200,"C4"),2))</f>
        <v/>
      </c>
      <c r="U55" s="170" t="str">
        <f t="shared" si="19"/>
        <v/>
      </c>
      <c r="V55" s="170" t="str">
        <f>IF(A55="","",IF(itens_Remanesc!K55="","",itens_Remanesc!K55))</f>
        <v/>
      </c>
      <c r="W55" s="170" t="str">
        <f t="shared" si="20"/>
        <v/>
      </c>
      <c r="X55" s="156" t="str">
        <f t="shared" si="21"/>
        <v/>
      </c>
    </row>
    <row r="56" spans="1:24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IF(A56="","",itens_Remanesc!B56)</f>
        <v/>
      </c>
      <c r="D56" s="174" t="str">
        <f>IF(A56="","",ROUND(SUMIFS(aditivos!$L$2:$L$200,aditivos!$A$2:$A$200,A56,aditivos!$C$2:$C$200,"C0"),2))</f>
        <v/>
      </c>
      <c r="E56" s="170" t="str">
        <f t="shared" si="11"/>
        <v/>
      </c>
      <c r="F56" s="170" t="str">
        <f>IF(A56="","",IF(itens_Remanesc!B56="","",itens_Remanesc!B56))</f>
        <v/>
      </c>
      <c r="G56" s="178" t="str">
        <f t="shared" si="12"/>
        <v/>
      </c>
      <c r="H56" s="180" t="str">
        <f>IF(A56="","",ROUND(SUMIFS(aditivos!$L$2:$L$200,aditivos!$A$2:$A$200,A56,aditivos!$C$2:$C$200,"C1"),2))</f>
        <v/>
      </c>
      <c r="I56" s="176" t="str">
        <f t="shared" si="13"/>
        <v/>
      </c>
      <c r="J56" s="176" t="str">
        <f>IF(A56="","",IF(itens_Remanesc!E56="","",itens_Remanesc!E56))</f>
        <v/>
      </c>
      <c r="K56" s="182" t="str">
        <f t="shared" si="14"/>
        <v/>
      </c>
      <c r="L56" s="174" t="str">
        <f>IF(A56="","",ROUND(SUMIFS(aditivos!$L$2:$L$200,aditivos!$A$2:$A$200,A56,aditivos!$C$2:$C$200,"C2"),2))</f>
        <v/>
      </c>
      <c r="M56" s="170" t="str">
        <f t="shared" si="15"/>
        <v/>
      </c>
      <c r="N56" s="170" t="str">
        <f>IF(A56="","",IF(itens_Remanesc!G56="","",itens_Remanesc!G56))</f>
        <v/>
      </c>
      <c r="O56" s="178" t="str">
        <f t="shared" si="16"/>
        <v/>
      </c>
      <c r="P56" s="180" t="str">
        <f>IF(A56="","",ROUND(SUMIFS(aditivos!$L$2:$L$200,aditivos!$A$2:$A$200,A56,aditivos!$C$2:$C$200,"C3"),2))</f>
        <v/>
      </c>
      <c r="Q56" s="176" t="str">
        <f t="shared" si="17"/>
        <v/>
      </c>
      <c r="R56" s="176" t="str">
        <f>IF(A56="","",IF(itens_Remanesc!I56="","",itens_Remanesc!I56))</f>
        <v/>
      </c>
      <c r="S56" s="182" t="str">
        <f t="shared" si="18"/>
        <v/>
      </c>
      <c r="T56" s="174" t="str">
        <f>IF(A56="","",ROUND(SUMIFS(aditivos!$L$2:$L$200,aditivos!$A$2:$A$200,A56,aditivos!$C$2:$C$200,"C4"),2))</f>
        <v/>
      </c>
      <c r="U56" s="170" t="str">
        <f t="shared" si="19"/>
        <v/>
      </c>
      <c r="V56" s="170" t="str">
        <f>IF(A56="","",IF(itens_Remanesc!K56="","",itens_Remanesc!K56))</f>
        <v/>
      </c>
      <c r="W56" s="170" t="str">
        <f t="shared" si="20"/>
        <v/>
      </c>
      <c r="X56" s="156" t="str">
        <f t="shared" si="21"/>
        <v/>
      </c>
    </row>
    <row r="57" spans="1:24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IF(A57="","",itens_Remanesc!B57)</f>
        <v/>
      </c>
      <c r="D57" s="174" t="str">
        <f>IF(A57="","",ROUND(SUMIFS(aditivos!$L$2:$L$200,aditivos!$A$2:$A$200,A57,aditivos!$C$2:$C$200,"C0"),2))</f>
        <v/>
      </c>
      <c r="E57" s="170" t="str">
        <f t="shared" si="11"/>
        <v/>
      </c>
      <c r="F57" s="170" t="str">
        <f>IF(A57="","",IF(itens_Remanesc!B57="","",itens_Remanesc!B57))</f>
        <v/>
      </c>
      <c r="G57" s="178" t="str">
        <f t="shared" si="12"/>
        <v/>
      </c>
      <c r="H57" s="180" t="str">
        <f>IF(A57="","",ROUND(SUMIFS(aditivos!$L$2:$L$200,aditivos!$A$2:$A$200,A57,aditivos!$C$2:$C$200,"C1"),2))</f>
        <v/>
      </c>
      <c r="I57" s="176" t="str">
        <f t="shared" si="13"/>
        <v/>
      </c>
      <c r="J57" s="176" t="str">
        <f>IF(A57="","",IF(itens_Remanesc!E57="","",itens_Remanesc!E57))</f>
        <v/>
      </c>
      <c r="K57" s="182" t="str">
        <f t="shared" si="14"/>
        <v/>
      </c>
      <c r="L57" s="174" t="str">
        <f>IF(A57="","",ROUND(SUMIFS(aditivos!$L$2:$L$200,aditivos!$A$2:$A$200,A57,aditivos!$C$2:$C$200,"C2"),2))</f>
        <v/>
      </c>
      <c r="M57" s="170" t="str">
        <f t="shared" si="15"/>
        <v/>
      </c>
      <c r="N57" s="170" t="str">
        <f>IF(A57="","",IF(itens_Remanesc!G57="","",itens_Remanesc!G57))</f>
        <v/>
      </c>
      <c r="O57" s="178" t="str">
        <f t="shared" si="16"/>
        <v/>
      </c>
      <c r="P57" s="180" t="str">
        <f>IF(A57="","",ROUND(SUMIFS(aditivos!$L$2:$L$200,aditivos!$A$2:$A$200,A57,aditivos!$C$2:$C$200,"C3"),2))</f>
        <v/>
      </c>
      <c r="Q57" s="176" t="str">
        <f t="shared" si="17"/>
        <v/>
      </c>
      <c r="R57" s="176" t="str">
        <f>IF(A57="","",IF(itens_Remanesc!I57="","",itens_Remanesc!I57))</f>
        <v/>
      </c>
      <c r="S57" s="182" t="str">
        <f t="shared" si="18"/>
        <v/>
      </c>
      <c r="T57" s="174" t="str">
        <f>IF(A57="","",ROUND(SUMIFS(aditivos!$L$2:$L$200,aditivos!$A$2:$A$200,A57,aditivos!$C$2:$C$200,"C4"),2))</f>
        <v/>
      </c>
      <c r="U57" s="170" t="str">
        <f t="shared" si="19"/>
        <v/>
      </c>
      <c r="V57" s="170" t="str">
        <f>IF(A57="","",IF(itens_Remanesc!K57="","",itens_Remanesc!K57))</f>
        <v/>
      </c>
      <c r="W57" s="170" t="str">
        <f t="shared" si="20"/>
        <v/>
      </c>
      <c r="X57" s="156" t="str">
        <f t="shared" si="21"/>
        <v/>
      </c>
    </row>
    <row r="58" spans="1:24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IF(A58="","",itens_Remanesc!B58)</f>
        <v/>
      </c>
      <c r="D58" s="174" t="str">
        <f>IF(A58="","",ROUND(SUMIFS(aditivos!$L$2:$L$200,aditivos!$A$2:$A$200,A58,aditivos!$C$2:$C$200,"C0"),2))</f>
        <v/>
      </c>
      <c r="E58" s="170" t="str">
        <f t="shared" si="11"/>
        <v/>
      </c>
      <c r="F58" s="170" t="str">
        <f>IF(A58="","",IF(itens_Remanesc!B58="","",itens_Remanesc!B58))</f>
        <v/>
      </c>
      <c r="G58" s="178" t="str">
        <f t="shared" si="12"/>
        <v/>
      </c>
      <c r="H58" s="180" t="str">
        <f>IF(A58="","",ROUND(SUMIFS(aditivos!$L$2:$L$200,aditivos!$A$2:$A$200,A58,aditivos!$C$2:$C$200,"C1"),2))</f>
        <v/>
      </c>
      <c r="I58" s="176" t="str">
        <f t="shared" si="13"/>
        <v/>
      </c>
      <c r="J58" s="176" t="str">
        <f>IF(A58="","",IF(itens_Remanesc!E58="","",itens_Remanesc!E58))</f>
        <v/>
      </c>
      <c r="K58" s="182" t="str">
        <f t="shared" si="14"/>
        <v/>
      </c>
      <c r="L58" s="174" t="str">
        <f>IF(A58="","",ROUND(SUMIFS(aditivos!$L$2:$L$200,aditivos!$A$2:$A$200,A58,aditivos!$C$2:$C$200,"C2"),2))</f>
        <v/>
      </c>
      <c r="M58" s="170" t="str">
        <f t="shared" si="15"/>
        <v/>
      </c>
      <c r="N58" s="170" t="str">
        <f>IF(A58="","",IF(itens_Remanesc!G58="","",itens_Remanesc!G58))</f>
        <v/>
      </c>
      <c r="O58" s="178" t="str">
        <f t="shared" si="16"/>
        <v/>
      </c>
      <c r="P58" s="180" t="str">
        <f>IF(A58="","",ROUND(SUMIFS(aditivos!$L$2:$L$200,aditivos!$A$2:$A$200,A58,aditivos!$C$2:$C$200,"C3"),2))</f>
        <v/>
      </c>
      <c r="Q58" s="176" t="str">
        <f t="shared" si="17"/>
        <v/>
      </c>
      <c r="R58" s="176" t="str">
        <f>IF(A58="","",IF(itens_Remanesc!I58="","",itens_Remanesc!I58))</f>
        <v/>
      </c>
      <c r="S58" s="182" t="str">
        <f t="shared" si="18"/>
        <v/>
      </c>
      <c r="T58" s="174" t="str">
        <f>IF(A58="","",ROUND(SUMIFS(aditivos!$L$2:$L$200,aditivos!$A$2:$A$200,A58,aditivos!$C$2:$C$200,"C4"),2))</f>
        <v/>
      </c>
      <c r="U58" s="170" t="str">
        <f t="shared" si="19"/>
        <v/>
      </c>
      <c r="V58" s="170" t="str">
        <f>IF(A58="","",IF(itens_Remanesc!K58="","",itens_Remanesc!K58))</f>
        <v/>
      </c>
      <c r="W58" s="170" t="str">
        <f t="shared" si="20"/>
        <v/>
      </c>
      <c r="X58" s="156" t="str">
        <f t="shared" si="21"/>
        <v/>
      </c>
    </row>
    <row r="59" spans="1:24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IF(A59="","",itens_Remanesc!B59)</f>
        <v/>
      </c>
      <c r="D59" s="174" t="str">
        <f>IF(A59="","",ROUND(SUMIFS(aditivos!$L$2:$L$200,aditivos!$A$2:$A$200,A59,aditivos!$C$2:$C$200,"C0"),2))</f>
        <v/>
      </c>
      <c r="E59" s="170" t="str">
        <f t="shared" si="11"/>
        <v/>
      </c>
      <c r="F59" s="170" t="str">
        <f>IF(A59="","",IF(itens_Remanesc!B59="","",itens_Remanesc!B59))</f>
        <v/>
      </c>
      <c r="G59" s="178" t="str">
        <f t="shared" si="12"/>
        <v/>
      </c>
      <c r="H59" s="180" t="str">
        <f>IF(A59="","",ROUND(SUMIFS(aditivos!$L$2:$L$200,aditivos!$A$2:$A$200,A59,aditivos!$C$2:$C$200,"C1"),2))</f>
        <v/>
      </c>
      <c r="I59" s="176" t="str">
        <f t="shared" si="13"/>
        <v/>
      </c>
      <c r="J59" s="176" t="str">
        <f>IF(A59="","",IF(itens_Remanesc!E59="","",itens_Remanesc!E59))</f>
        <v/>
      </c>
      <c r="K59" s="182" t="str">
        <f t="shared" si="14"/>
        <v/>
      </c>
      <c r="L59" s="174" t="str">
        <f>IF(A59="","",ROUND(SUMIFS(aditivos!$L$2:$L$200,aditivos!$A$2:$A$200,A59,aditivos!$C$2:$C$200,"C2"),2))</f>
        <v/>
      </c>
      <c r="M59" s="170" t="str">
        <f t="shared" si="15"/>
        <v/>
      </c>
      <c r="N59" s="170" t="str">
        <f>IF(A59="","",IF(itens_Remanesc!G59="","",itens_Remanesc!G59))</f>
        <v/>
      </c>
      <c r="O59" s="178" t="str">
        <f t="shared" si="16"/>
        <v/>
      </c>
      <c r="P59" s="180" t="str">
        <f>IF(A59="","",ROUND(SUMIFS(aditivos!$L$2:$L$200,aditivos!$A$2:$A$200,A59,aditivos!$C$2:$C$200,"C3"),2))</f>
        <v/>
      </c>
      <c r="Q59" s="176" t="str">
        <f t="shared" si="17"/>
        <v/>
      </c>
      <c r="R59" s="176" t="str">
        <f>IF(A59="","",IF(itens_Remanesc!I59="","",itens_Remanesc!I59))</f>
        <v/>
      </c>
      <c r="S59" s="182" t="str">
        <f t="shared" si="18"/>
        <v/>
      </c>
      <c r="T59" s="174" t="str">
        <f>IF(A59="","",ROUND(SUMIFS(aditivos!$L$2:$L$200,aditivos!$A$2:$A$200,A59,aditivos!$C$2:$C$200,"C4"),2))</f>
        <v/>
      </c>
      <c r="U59" s="170" t="str">
        <f t="shared" si="19"/>
        <v/>
      </c>
      <c r="V59" s="170" t="str">
        <f>IF(A59="","",IF(itens_Remanesc!K59="","",itens_Remanesc!K59))</f>
        <v/>
      </c>
      <c r="W59" s="170" t="str">
        <f t="shared" si="20"/>
        <v/>
      </c>
      <c r="X59" s="156" t="str">
        <f t="shared" si="21"/>
        <v/>
      </c>
    </row>
    <row r="60" spans="1:24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IF(A60="","",itens_Remanesc!B60)</f>
        <v/>
      </c>
      <c r="D60" s="174" t="str">
        <f>IF(A60="","",ROUND(SUMIFS(aditivos!$L$2:$L$200,aditivos!$A$2:$A$200,A60,aditivos!$C$2:$C$200,"C0"),2))</f>
        <v/>
      </c>
      <c r="E60" s="170" t="str">
        <f t="shared" si="11"/>
        <v/>
      </c>
      <c r="F60" s="170" t="str">
        <f>IF(A60="","",IF(itens_Remanesc!B60="","",itens_Remanesc!B60))</f>
        <v/>
      </c>
      <c r="G60" s="178" t="str">
        <f t="shared" si="12"/>
        <v/>
      </c>
      <c r="H60" s="180" t="str">
        <f>IF(A60="","",ROUND(SUMIFS(aditivos!$L$2:$L$200,aditivos!$A$2:$A$200,A60,aditivos!$C$2:$C$200,"C1"),2))</f>
        <v/>
      </c>
      <c r="I60" s="176" t="str">
        <f t="shared" si="13"/>
        <v/>
      </c>
      <c r="J60" s="176" t="str">
        <f>IF(A60="","",IF(itens_Remanesc!E60="","",itens_Remanesc!E60))</f>
        <v/>
      </c>
      <c r="K60" s="182" t="str">
        <f t="shared" si="14"/>
        <v/>
      </c>
      <c r="L60" s="174" t="str">
        <f>IF(A60="","",ROUND(SUMIFS(aditivos!$L$2:$L$200,aditivos!$A$2:$A$200,A60,aditivos!$C$2:$C$200,"C2"),2))</f>
        <v/>
      </c>
      <c r="M60" s="170" t="str">
        <f t="shared" si="15"/>
        <v/>
      </c>
      <c r="N60" s="170" t="str">
        <f>IF(A60="","",IF(itens_Remanesc!G60="","",itens_Remanesc!G60))</f>
        <v/>
      </c>
      <c r="O60" s="178" t="str">
        <f t="shared" si="16"/>
        <v/>
      </c>
      <c r="P60" s="180" t="str">
        <f>IF(A60="","",ROUND(SUMIFS(aditivos!$L$2:$L$200,aditivos!$A$2:$A$200,A60,aditivos!$C$2:$C$200,"C3"),2))</f>
        <v/>
      </c>
      <c r="Q60" s="176" t="str">
        <f t="shared" si="17"/>
        <v/>
      </c>
      <c r="R60" s="176" t="str">
        <f>IF(A60="","",IF(itens_Remanesc!I60="","",itens_Remanesc!I60))</f>
        <v/>
      </c>
      <c r="S60" s="182" t="str">
        <f t="shared" si="18"/>
        <v/>
      </c>
      <c r="T60" s="174" t="str">
        <f>IF(A60="","",ROUND(SUMIFS(aditivos!$L$2:$L$200,aditivos!$A$2:$A$200,A60,aditivos!$C$2:$C$200,"C4"),2))</f>
        <v/>
      </c>
      <c r="U60" s="170" t="str">
        <f t="shared" si="19"/>
        <v/>
      </c>
      <c r="V60" s="170" t="str">
        <f>IF(A60="","",IF(itens_Remanesc!K60="","",itens_Remanesc!K60))</f>
        <v/>
      </c>
      <c r="W60" s="170" t="str">
        <f t="shared" si="20"/>
        <v/>
      </c>
      <c r="X60" s="156" t="str">
        <f t="shared" si="21"/>
        <v/>
      </c>
    </row>
    <row r="61" spans="1:24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IF(A61="","",itens_Remanesc!B61)</f>
        <v/>
      </c>
      <c r="D61" s="174" t="str">
        <f>IF(A61="","",ROUND(SUMIFS(aditivos!$L$2:$L$200,aditivos!$A$2:$A$200,A61,aditivos!$C$2:$C$200,"C0"),2))</f>
        <v/>
      </c>
      <c r="E61" s="170" t="str">
        <f t="shared" si="11"/>
        <v/>
      </c>
      <c r="F61" s="170" t="str">
        <f>IF(A61="","",IF(itens_Remanesc!B61="","",itens_Remanesc!B61))</f>
        <v/>
      </c>
      <c r="G61" s="178" t="str">
        <f t="shared" si="12"/>
        <v/>
      </c>
      <c r="H61" s="180" t="str">
        <f>IF(A61="","",ROUND(SUMIFS(aditivos!$L$2:$L$200,aditivos!$A$2:$A$200,A61,aditivos!$C$2:$C$200,"C1"),2))</f>
        <v/>
      </c>
      <c r="I61" s="176" t="str">
        <f t="shared" si="13"/>
        <v/>
      </c>
      <c r="J61" s="176" t="str">
        <f>IF(A61="","",IF(itens_Remanesc!E61="","",itens_Remanesc!E61))</f>
        <v/>
      </c>
      <c r="K61" s="182" t="str">
        <f t="shared" si="14"/>
        <v/>
      </c>
      <c r="L61" s="174" t="str">
        <f>IF(A61="","",ROUND(SUMIFS(aditivos!$L$2:$L$200,aditivos!$A$2:$A$200,A61,aditivos!$C$2:$C$200,"C2"),2))</f>
        <v/>
      </c>
      <c r="M61" s="170" t="str">
        <f t="shared" si="15"/>
        <v/>
      </c>
      <c r="N61" s="170" t="str">
        <f>IF(A61="","",IF(itens_Remanesc!G61="","",itens_Remanesc!G61))</f>
        <v/>
      </c>
      <c r="O61" s="178" t="str">
        <f t="shared" si="16"/>
        <v/>
      </c>
      <c r="P61" s="180" t="str">
        <f>IF(A61="","",ROUND(SUMIFS(aditivos!$L$2:$L$200,aditivos!$A$2:$A$200,A61,aditivos!$C$2:$C$200,"C3"),2))</f>
        <v/>
      </c>
      <c r="Q61" s="176" t="str">
        <f t="shared" si="17"/>
        <v/>
      </c>
      <c r="R61" s="176" t="str">
        <f>IF(A61="","",IF(itens_Remanesc!I61="","",itens_Remanesc!I61))</f>
        <v/>
      </c>
      <c r="S61" s="182" t="str">
        <f t="shared" si="18"/>
        <v/>
      </c>
      <c r="T61" s="174" t="str">
        <f>IF(A61="","",ROUND(SUMIFS(aditivos!$L$2:$L$200,aditivos!$A$2:$A$200,A61,aditivos!$C$2:$C$200,"C4"),2))</f>
        <v/>
      </c>
      <c r="U61" s="170" t="str">
        <f t="shared" si="19"/>
        <v/>
      </c>
      <c r="V61" s="170" t="str">
        <f>IF(A61="","",IF(itens_Remanesc!K61="","",itens_Remanesc!K61))</f>
        <v/>
      </c>
      <c r="W61" s="170" t="str">
        <f t="shared" si="20"/>
        <v/>
      </c>
      <c r="X61" s="156" t="str">
        <f t="shared" si="21"/>
        <v/>
      </c>
    </row>
    <row r="62" spans="1:24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IF(A62="","",itens_Remanesc!B62)</f>
        <v/>
      </c>
      <c r="D62" s="174" t="str">
        <f>IF(A62="","",ROUND(SUMIFS(aditivos!$L$2:$L$200,aditivos!$A$2:$A$200,A62,aditivos!$C$2:$C$200,"C0"),2))</f>
        <v/>
      </c>
      <c r="E62" s="170" t="str">
        <f t="shared" si="11"/>
        <v/>
      </c>
      <c r="F62" s="170" t="str">
        <f>IF(A62="","",IF(itens_Remanesc!B62="","",itens_Remanesc!B62))</f>
        <v/>
      </c>
      <c r="G62" s="178" t="str">
        <f t="shared" si="12"/>
        <v/>
      </c>
      <c r="H62" s="180" t="str">
        <f>IF(A62="","",ROUND(SUMIFS(aditivos!$L$2:$L$200,aditivos!$A$2:$A$200,A62,aditivos!$C$2:$C$200,"C1"),2))</f>
        <v/>
      </c>
      <c r="I62" s="176" t="str">
        <f t="shared" si="13"/>
        <v/>
      </c>
      <c r="J62" s="176" t="str">
        <f>IF(A62="","",IF(itens_Remanesc!E62="","",itens_Remanesc!E62))</f>
        <v/>
      </c>
      <c r="K62" s="182" t="str">
        <f t="shared" si="14"/>
        <v/>
      </c>
      <c r="L62" s="174" t="str">
        <f>IF(A62="","",ROUND(SUMIFS(aditivos!$L$2:$L$200,aditivos!$A$2:$A$200,A62,aditivos!$C$2:$C$200,"C2"),2))</f>
        <v/>
      </c>
      <c r="M62" s="170" t="str">
        <f t="shared" si="15"/>
        <v/>
      </c>
      <c r="N62" s="170" t="str">
        <f>IF(A62="","",IF(itens_Remanesc!G62="","",itens_Remanesc!G62))</f>
        <v/>
      </c>
      <c r="O62" s="178" t="str">
        <f t="shared" si="16"/>
        <v/>
      </c>
      <c r="P62" s="180" t="str">
        <f>IF(A62="","",ROUND(SUMIFS(aditivos!$L$2:$L$200,aditivos!$A$2:$A$200,A62,aditivos!$C$2:$C$200,"C3"),2))</f>
        <v/>
      </c>
      <c r="Q62" s="176" t="str">
        <f t="shared" si="17"/>
        <v/>
      </c>
      <c r="R62" s="176" t="str">
        <f>IF(A62="","",IF(itens_Remanesc!I62="","",itens_Remanesc!I62))</f>
        <v/>
      </c>
      <c r="S62" s="182" t="str">
        <f t="shared" si="18"/>
        <v/>
      </c>
      <c r="T62" s="174" t="str">
        <f>IF(A62="","",ROUND(SUMIFS(aditivos!$L$2:$L$200,aditivos!$A$2:$A$200,A62,aditivos!$C$2:$C$200,"C4"),2))</f>
        <v/>
      </c>
      <c r="U62" s="170" t="str">
        <f t="shared" si="19"/>
        <v/>
      </c>
      <c r="V62" s="170" t="str">
        <f>IF(A62="","",IF(itens_Remanesc!K62="","",itens_Remanesc!K62))</f>
        <v/>
      </c>
      <c r="W62" s="170" t="str">
        <f t="shared" si="20"/>
        <v/>
      </c>
      <c r="X62" s="156" t="str">
        <f t="shared" si="21"/>
        <v/>
      </c>
    </row>
    <row r="63" spans="1:24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IF(A63="","",itens_Remanesc!B63)</f>
        <v/>
      </c>
      <c r="D63" s="174" t="str">
        <f>IF(A63="","",ROUND(SUMIFS(aditivos!$L$2:$L$200,aditivos!$A$2:$A$200,A63,aditivos!$C$2:$C$200,"C0"),2))</f>
        <v/>
      </c>
      <c r="E63" s="170" t="str">
        <f t="shared" si="11"/>
        <v/>
      </c>
      <c r="F63" s="170" t="str">
        <f>IF(A63="","",IF(itens_Remanesc!B63="","",itens_Remanesc!B63))</f>
        <v/>
      </c>
      <c r="G63" s="178" t="str">
        <f t="shared" si="12"/>
        <v/>
      </c>
      <c r="H63" s="180" t="str">
        <f>IF(A63="","",ROUND(SUMIFS(aditivos!$L$2:$L$200,aditivos!$A$2:$A$200,A63,aditivos!$C$2:$C$200,"C1"),2))</f>
        <v/>
      </c>
      <c r="I63" s="176" t="str">
        <f t="shared" si="13"/>
        <v/>
      </c>
      <c r="J63" s="176" t="str">
        <f>IF(A63="","",IF(itens_Remanesc!E63="","",itens_Remanesc!E63))</f>
        <v/>
      </c>
      <c r="K63" s="182" t="str">
        <f t="shared" si="14"/>
        <v/>
      </c>
      <c r="L63" s="174" t="str">
        <f>IF(A63="","",ROUND(SUMIFS(aditivos!$L$2:$L$200,aditivos!$A$2:$A$200,A63,aditivos!$C$2:$C$200,"C2"),2))</f>
        <v/>
      </c>
      <c r="M63" s="170" t="str">
        <f t="shared" si="15"/>
        <v/>
      </c>
      <c r="N63" s="170" t="str">
        <f>IF(A63="","",IF(itens_Remanesc!G63="","",itens_Remanesc!G63))</f>
        <v/>
      </c>
      <c r="O63" s="178" t="str">
        <f t="shared" si="16"/>
        <v/>
      </c>
      <c r="P63" s="180" t="str">
        <f>IF(A63="","",ROUND(SUMIFS(aditivos!$L$2:$L$200,aditivos!$A$2:$A$200,A63,aditivos!$C$2:$C$200,"C3"),2))</f>
        <v/>
      </c>
      <c r="Q63" s="176" t="str">
        <f t="shared" si="17"/>
        <v/>
      </c>
      <c r="R63" s="176" t="str">
        <f>IF(A63="","",IF(itens_Remanesc!I63="","",itens_Remanesc!I63))</f>
        <v/>
      </c>
      <c r="S63" s="182" t="str">
        <f t="shared" si="18"/>
        <v/>
      </c>
      <c r="T63" s="174" t="str">
        <f>IF(A63="","",ROUND(SUMIFS(aditivos!$L$2:$L$200,aditivos!$A$2:$A$200,A63,aditivos!$C$2:$C$200,"C4"),2))</f>
        <v/>
      </c>
      <c r="U63" s="170" t="str">
        <f t="shared" si="19"/>
        <v/>
      </c>
      <c r="V63" s="170" t="str">
        <f>IF(A63="","",IF(itens_Remanesc!K63="","",itens_Remanesc!K63))</f>
        <v/>
      </c>
      <c r="W63" s="170" t="str">
        <f t="shared" si="20"/>
        <v/>
      </c>
      <c r="X63" s="156" t="str">
        <f t="shared" si="21"/>
        <v/>
      </c>
    </row>
    <row r="64" spans="1:24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IF(A64="","",itens_Remanesc!B64)</f>
        <v/>
      </c>
      <c r="D64" s="174" t="str">
        <f>IF(A64="","",ROUND(SUMIFS(aditivos!$L$2:$L$200,aditivos!$A$2:$A$200,A64,aditivos!$C$2:$C$200,"C0"),2))</f>
        <v/>
      </c>
      <c r="E64" s="170" t="str">
        <f t="shared" si="11"/>
        <v/>
      </c>
      <c r="F64" s="170" t="str">
        <f>IF(A64="","",IF(itens_Remanesc!B64="","",itens_Remanesc!B64))</f>
        <v/>
      </c>
      <c r="G64" s="178" t="str">
        <f t="shared" si="12"/>
        <v/>
      </c>
      <c r="H64" s="180" t="str">
        <f>IF(A64="","",ROUND(SUMIFS(aditivos!$L$2:$L$200,aditivos!$A$2:$A$200,A64,aditivos!$C$2:$C$200,"C1"),2))</f>
        <v/>
      </c>
      <c r="I64" s="176" t="str">
        <f t="shared" si="13"/>
        <v/>
      </c>
      <c r="J64" s="176" t="str">
        <f>IF(A64="","",IF(itens_Remanesc!E64="","",itens_Remanesc!E64))</f>
        <v/>
      </c>
      <c r="K64" s="182" t="str">
        <f t="shared" si="14"/>
        <v/>
      </c>
      <c r="L64" s="174" t="str">
        <f>IF(A64="","",ROUND(SUMIFS(aditivos!$L$2:$L$200,aditivos!$A$2:$A$200,A64,aditivos!$C$2:$C$200,"C2"),2))</f>
        <v/>
      </c>
      <c r="M64" s="170" t="str">
        <f t="shared" si="15"/>
        <v/>
      </c>
      <c r="N64" s="170" t="str">
        <f>IF(A64="","",IF(itens_Remanesc!G64="","",itens_Remanesc!G64))</f>
        <v/>
      </c>
      <c r="O64" s="178" t="str">
        <f t="shared" si="16"/>
        <v/>
      </c>
      <c r="P64" s="180" t="str">
        <f>IF(A64="","",ROUND(SUMIFS(aditivos!$L$2:$L$200,aditivos!$A$2:$A$200,A64,aditivos!$C$2:$C$200,"C3"),2))</f>
        <v/>
      </c>
      <c r="Q64" s="176" t="str">
        <f t="shared" si="17"/>
        <v/>
      </c>
      <c r="R64" s="176" t="str">
        <f>IF(A64="","",IF(itens_Remanesc!I64="","",itens_Remanesc!I64))</f>
        <v/>
      </c>
      <c r="S64" s="182" t="str">
        <f t="shared" si="18"/>
        <v/>
      </c>
      <c r="T64" s="174" t="str">
        <f>IF(A64="","",ROUND(SUMIFS(aditivos!$L$2:$L$200,aditivos!$A$2:$A$200,A64,aditivos!$C$2:$C$200,"C4"),2))</f>
        <v/>
      </c>
      <c r="U64" s="170" t="str">
        <f t="shared" si="19"/>
        <v/>
      </c>
      <c r="V64" s="170" t="str">
        <f>IF(A64="","",IF(itens_Remanesc!K64="","",itens_Remanesc!K64))</f>
        <v/>
      </c>
      <c r="W64" s="170" t="str">
        <f t="shared" si="20"/>
        <v/>
      </c>
      <c r="X64" s="156" t="str">
        <f t="shared" si="21"/>
        <v/>
      </c>
    </row>
    <row r="65" spans="1:24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IF(A65="","",itens_Remanesc!B65)</f>
        <v/>
      </c>
      <c r="D65" s="174" t="str">
        <f>IF(A65="","",ROUND(SUMIFS(aditivos!$L$2:$L$200,aditivos!$A$2:$A$200,A65,aditivos!$C$2:$C$200,"C0"),2))</f>
        <v/>
      </c>
      <c r="E65" s="170" t="str">
        <f t="shared" si="11"/>
        <v/>
      </c>
      <c r="F65" s="170" t="str">
        <f>IF(A65="","",IF(itens_Remanesc!B65="","",itens_Remanesc!B65))</f>
        <v/>
      </c>
      <c r="G65" s="178" t="str">
        <f t="shared" si="12"/>
        <v/>
      </c>
      <c r="H65" s="180" t="str">
        <f>IF(A65="","",ROUND(SUMIFS(aditivos!$L$2:$L$200,aditivos!$A$2:$A$200,A65,aditivos!$C$2:$C$200,"C1"),2))</f>
        <v/>
      </c>
      <c r="I65" s="176" t="str">
        <f t="shared" si="13"/>
        <v/>
      </c>
      <c r="J65" s="176" t="str">
        <f>IF(A65="","",IF(itens_Remanesc!E65="","",itens_Remanesc!E65))</f>
        <v/>
      </c>
      <c r="K65" s="182" t="str">
        <f t="shared" si="14"/>
        <v/>
      </c>
      <c r="L65" s="174" t="str">
        <f>IF(A65="","",ROUND(SUMIFS(aditivos!$L$2:$L$200,aditivos!$A$2:$A$200,A65,aditivos!$C$2:$C$200,"C2"),2))</f>
        <v/>
      </c>
      <c r="M65" s="170" t="str">
        <f t="shared" si="15"/>
        <v/>
      </c>
      <c r="N65" s="170" t="str">
        <f>IF(A65="","",IF(itens_Remanesc!G65="","",itens_Remanesc!G65))</f>
        <v/>
      </c>
      <c r="O65" s="178" t="str">
        <f t="shared" si="16"/>
        <v/>
      </c>
      <c r="P65" s="180" t="str">
        <f>IF(A65="","",ROUND(SUMIFS(aditivos!$L$2:$L$200,aditivos!$A$2:$A$200,A65,aditivos!$C$2:$C$200,"C3"),2))</f>
        <v/>
      </c>
      <c r="Q65" s="176" t="str">
        <f t="shared" si="17"/>
        <v/>
      </c>
      <c r="R65" s="176" t="str">
        <f>IF(A65="","",IF(itens_Remanesc!I65="","",itens_Remanesc!I65))</f>
        <v/>
      </c>
      <c r="S65" s="182" t="str">
        <f t="shared" si="18"/>
        <v/>
      </c>
      <c r="T65" s="174" t="str">
        <f>IF(A65="","",ROUND(SUMIFS(aditivos!$L$2:$L$200,aditivos!$A$2:$A$200,A65,aditivos!$C$2:$C$200,"C4"),2))</f>
        <v/>
      </c>
      <c r="U65" s="170" t="str">
        <f t="shared" si="19"/>
        <v/>
      </c>
      <c r="V65" s="170" t="str">
        <f>IF(A65="","",IF(itens_Remanesc!K65="","",itens_Remanesc!K65))</f>
        <v/>
      </c>
      <c r="W65" s="170" t="str">
        <f t="shared" si="20"/>
        <v/>
      </c>
      <c r="X65" s="156" t="str">
        <f t="shared" si="21"/>
        <v/>
      </c>
    </row>
    <row r="66" spans="1:24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IF(A66="","",itens_Remanesc!B66)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2">IF(A66="","",ROUND(C66+D66,2))</f>
        <v/>
      </c>
      <c r="F66" s="170" t="str">
        <f>IF(A66="","",IF(itens_Remanesc!B66="","",itens_Remanesc!B66))</f>
        <v/>
      </c>
      <c r="G66" s="178" t="str">
        <f t="shared" ref="G66:G97" si="23">IF(A66="","",E66)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4">IF(A66="","",ROUND(E66+H66,2))</f>
        <v/>
      </c>
      <c r="J66" s="176" t="str">
        <f>IF(A66="","",IF(itens_Remanesc!E66="","",itens_Remanesc!E66))</f>
        <v/>
      </c>
      <c r="K66" s="182" t="str">
        <f t="shared" ref="K66:K97" si="25">IF(OR(A66="",J66=""),"",ROUND(J66,2))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6">IF(A66="","",ROUND(I66+L66,2))</f>
        <v/>
      </c>
      <c r="N66" s="170" t="str">
        <f>IF(A66="","",IF(itens_Remanesc!G66="","",itens_Remanesc!G66))</f>
        <v/>
      </c>
      <c r="O66" s="178" t="str">
        <f t="shared" ref="O66:O97" si="27">IF(OR(A66="",N66=""),"",ROUND(N66,2))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28">IF(A66="","",ROUND(M66+P66,2))</f>
        <v/>
      </c>
      <c r="R66" s="176" t="str">
        <f>IF(A66="","",IF(itens_Remanesc!I66="","",itens_Remanesc!I66))</f>
        <v/>
      </c>
      <c r="S66" s="182" t="str">
        <f t="shared" ref="S66:S97" si="29">IF(OR(A66="",R66=""),"",ROUND(R66,2))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0">IF(A66="","",ROUND(Q66+T66,2))</f>
        <v/>
      </c>
      <c r="V66" s="170" t="str">
        <f>IF(A66="","",IF(itens_Remanesc!K66="","",itens_Remanesc!K66))</f>
        <v/>
      </c>
      <c r="W66" s="170" t="str">
        <f t="shared" ref="W66:W97" si="31">IF(OR(A66="",V66=""),"",ROUND(V66,2))</f>
        <v/>
      </c>
      <c r="X66" s="156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IF(A67="","",itens_Remanesc!B67)</f>
        <v/>
      </c>
      <c r="D67" s="174" t="str">
        <f>IF(A67="","",ROUND(SUMIFS(aditivos!$L$2:$L$200,aditivos!$A$2:$A$200,A67,aditivos!$C$2:$C$200,"C0"),2))</f>
        <v/>
      </c>
      <c r="E67" s="170" t="str">
        <f t="shared" si="22"/>
        <v/>
      </c>
      <c r="F67" s="170" t="str">
        <f>IF(A67="","",IF(itens_Remanesc!B67="","",itens_Remanesc!B67))</f>
        <v/>
      </c>
      <c r="G67" s="178" t="str">
        <f t="shared" si="23"/>
        <v/>
      </c>
      <c r="H67" s="180" t="str">
        <f>IF(A67="","",ROUND(SUMIFS(aditivos!$L$2:$L$200,aditivos!$A$2:$A$200,A67,aditivos!$C$2:$C$200,"C1"),2))</f>
        <v/>
      </c>
      <c r="I67" s="176" t="str">
        <f t="shared" si="24"/>
        <v/>
      </c>
      <c r="J67" s="176" t="str">
        <f>IF(A67="","",IF(itens_Remanesc!E67="","",itens_Remanesc!E67))</f>
        <v/>
      </c>
      <c r="K67" s="182" t="str">
        <f t="shared" si="25"/>
        <v/>
      </c>
      <c r="L67" s="174" t="str">
        <f>IF(A67="","",ROUND(SUMIFS(aditivos!$L$2:$L$200,aditivos!$A$2:$A$200,A67,aditivos!$C$2:$C$200,"C2"),2))</f>
        <v/>
      </c>
      <c r="M67" s="170" t="str">
        <f t="shared" si="26"/>
        <v/>
      </c>
      <c r="N67" s="170" t="str">
        <f>IF(A67="","",IF(itens_Remanesc!G67="","",itens_Remanesc!G67))</f>
        <v/>
      </c>
      <c r="O67" s="178" t="str">
        <f t="shared" si="27"/>
        <v/>
      </c>
      <c r="P67" s="180" t="str">
        <f>IF(A67="","",ROUND(SUMIFS(aditivos!$L$2:$L$200,aditivos!$A$2:$A$200,A67,aditivos!$C$2:$C$200,"C3"),2))</f>
        <v/>
      </c>
      <c r="Q67" s="176" t="str">
        <f t="shared" si="28"/>
        <v/>
      </c>
      <c r="R67" s="176" t="str">
        <f>IF(A67="","",IF(itens_Remanesc!I67="","",itens_Remanesc!I67))</f>
        <v/>
      </c>
      <c r="S67" s="182" t="str">
        <f t="shared" si="29"/>
        <v/>
      </c>
      <c r="T67" s="174" t="str">
        <f>IF(A67="","",ROUND(SUMIFS(aditivos!$L$2:$L$200,aditivos!$A$2:$A$200,A67,aditivos!$C$2:$C$200,"C4"),2))</f>
        <v/>
      </c>
      <c r="U67" s="170" t="str">
        <f t="shared" si="30"/>
        <v/>
      </c>
      <c r="V67" s="170" t="str">
        <f>IF(A67="","",IF(itens_Remanesc!K67="","",itens_Remanesc!K67))</f>
        <v/>
      </c>
      <c r="W67" s="170" t="str">
        <f t="shared" si="31"/>
        <v/>
      </c>
      <c r="X67" s="156" t="str">
        <f t="shared" si="32"/>
        <v/>
      </c>
    </row>
    <row r="68" spans="1:24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IF(A68="","",itens_Remanesc!B68)</f>
        <v/>
      </c>
      <c r="D68" s="174" t="str">
        <f>IF(A68="","",ROUND(SUMIFS(aditivos!$L$2:$L$200,aditivos!$A$2:$A$200,A68,aditivos!$C$2:$C$200,"C0"),2))</f>
        <v/>
      </c>
      <c r="E68" s="170" t="str">
        <f t="shared" si="22"/>
        <v/>
      </c>
      <c r="F68" s="170" t="str">
        <f>IF(A68="","",IF(itens_Remanesc!B68="","",itens_Remanesc!B68))</f>
        <v/>
      </c>
      <c r="G68" s="178" t="str">
        <f t="shared" si="23"/>
        <v/>
      </c>
      <c r="H68" s="180" t="str">
        <f>IF(A68="","",ROUND(SUMIFS(aditivos!$L$2:$L$200,aditivos!$A$2:$A$200,A68,aditivos!$C$2:$C$200,"C1"),2))</f>
        <v/>
      </c>
      <c r="I68" s="176" t="str">
        <f t="shared" si="24"/>
        <v/>
      </c>
      <c r="J68" s="176" t="str">
        <f>IF(A68="","",IF(itens_Remanesc!E68="","",itens_Remanesc!E68))</f>
        <v/>
      </c>
      <c r="K68" s="182" t="str">
        <f t="shared" si="25"/>
        <v/>
      </c>
      <c r="L68" s="174" t="str">
        <f>IF(A68="","",ROUND(SUMIFS(aditivos!$L$2:$L$200,aditivos!$A$2:$A$200,A68,aditivos!$C$2:$C$200,"C2"),2))</f>
        <v/>
      </c>
      <c r="M68" s="170" t="str">
        <f t="shared" si="26"/>
        <v/>
      </c>
      <c r="N68" s="170" t="str">
        <f>IF(A68="","",IF(itens_Remanesc!G68="","",itens_Remanesc!G68))</f>
        <v/>
      </c>
      <c r="O68" s="178" t="str">
        <f t="shared" si="27"/>
        <v/>
      </c>
      <c r="P68" s="180" t="str">
        <f>IF(A68="","",ROUND(SUMIFS(aditivos!$L$2:$L$200,aditivos!$A$2:$A$200,A68,aditivos!$C$2:$C$200,"C3"),2))</f>
        <v/>
      </c>
      <c r="Q68" s="176" t="str">
        <f t="shared" si="28"/>
        <v/>
      </c>
      <c r="R68" s="176" t="str">
        <f>IF(A68="","",IF(itens_Remanesc!I68="","",itens_Remanesc!I68))</f>
        <v/>
      </c>
      <c r="S68" s="182" t="str">
        <f t="shared" si="29"/>
        <v/>
      </c>
      <c r="T68" s="174" t="str">
        <f>IF(A68="","",ROUND(SUMIFS(aditivos!$L$2:$L$200,aditivos!$A$2:$A$200,A68,aditivos!$C$2:$C$200,"C4"),2))</f>
        <v/>
      </c>
      <c r="U68" s="170" t="str">
        <f t="shared" si="30"/>
        <v/>
      </c>
      <c r="V68" s="170" t="str">
        <f>IF(A68="","",IF(itens_Remanesc!K68="","",itens_Remanesc!K68))</f>
        <v/>
      </c>
      <c r="W68" s="170" t="str">
        <f t="shared" si="31"/>
        <v/>
      </c>
      <c r="X68" s="156" t="str">
        <f t="shared" si="32"/>
        <v/>
      </c>
    </row>
    <row r="69" spans="1:24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IF(A69="","",itens_Remanesc!B69)</f>
        <v/>
      </c>
      <c r="D69" s="174" t="str">
        <f>IF(A69="","",ROUND(SUMIFS(aditivos!$L$2:$L$200,aditivos!$A$2:$A$200,A69,aditivos!$C$2:$C$200,"C0"),2))</f>
        <v/>
      </c>
      <c r="E69" s="170" t="str">
        <f t="shared" si="22"/>
        <v/>
      </c>
      <c r="F69" s="170" t="str">
        <f>IF(A69="","",IF(itens_Remanesc!B69="","",itens_Remanesc!B69))</f>
        <v/>
      </c>
      <c r="G69" s="178" t="str">
        <f t="shared" si="23"/>
        <v/>
      </c>
      <c r="H69" s="180" t="str">
        <f>IF(A69="","",ROUND(SUMIFS(aditivos!$L$2:$L$200,aditivos!$A$2:$A$200,A69,aditivos!$C$2:$C$200,"C1"),2))</f>
        <v/>
      </c>
      <c r="I69" s="176" t="str">
        <f t="shared" si="24"/>
        <v/>
      </c>
      <c r="J69" s="176" t="str">
        <f>IF(A69="","",IF(itens_Remanesc!E69="","",itens_Remanesc!E69))</f>
        <v/>
      </c>
      <c r="K69" s="182" t="str">
        <f t="shared" si="25"/>
        <v/>
      </c>
      <c r="L69" s="174" t="str">
        <f>IF(A69="","",ROUND(SUMIFS(aditivos!$L$2:$L$200,aditivos!$A$2:$A$200,A69,aditivos!$C$2:$C$200,"C2"),2))</f>
        <v/>
      </c>
      <c r="M69" s="170" t="str">
        <f t="shared" si="26"/>
        <v/>
      </c>
      <c r="N69" s="170" t="str">
        <f>IF(A69="","",IF(itens_Remanesc!G69="","",itens_Remanesc!G69))</f>
        <v/>
      </c>
      <c r="O69" s="178" t="str">
        <f t="shared" si="27"/>
        <v/>
      </c>
      <c r="P69" s="180" t="str">
        <f>IF(A69="","",ROUND(SUMIFS(aditivos!$L$2:$L$200,aditivos!$A$2:$A$200,A69,aditivos!$C$2:$C$200,"C3"),2))</f>
        <v/>
      </c>
      <c r="Q69" s="176" t="str">
        <f t="shared" si="28"/>
        <v/>
      </c>
      <c r="R69" s="176" t="str">
        <f>IF(A69="","",IF(itens_Remanesc!I69="","",itens_Remanesc!I69))</f>
        <v/>
      </c>
      <c r="S69" s="182" t="str">
        <f t="shared" si="29"/>
        <v/>
      </c>
      <c r="T69" s="174" t="str">
        <f>IF(A69="","",ROUND(SUMIFS(aditivos!$L$2:$L$200,aditivos!$A$2:$A$200,A69,aditivos!$C$2:$C$200,"C4"),2))</f>
        <v/>
      </c>
      <c r="U69" s="170" t="str">
        <f t="shared" si="30"/>
        <v/>
      </c>
      <c r="V69" s="170" t="str">
        <f>IF(A69="","",IF(itens_Remanesc!K69="","",itens_Remanesc!K69))</f>
        <v/>
      </c>
      <c r="W69" s="170" t="str">
        <f t="shared" si="31"/>
        <v/>
      </c>
      <c r="X69" s="156" t="str">
        <f t="shared" si="32"/>
        <v/>
      </c>
    </row>
    <row r="70" spans="1:24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IF(A70="","",itens_Remanesc!B70)</f>
        <v/>
      </c>
      <c r="D70" s="174" t="str">
        <f>IF(A70="","",ROUND(SUMIFS(aditivos!$L$2:$L$200,aditivos!$A$2:$A$200,A70,aditivos!$C$2:$C$200,"C0"),2))</f>
        <v/>
      </c>
      <c r="E70" s="170" t="str">
        <f t="shared" si="22"/>
        <v/>
      </c>
      <c r="F70" s="170" t="str">
        <f>IF(A70="","",IF(itens_Remanesc!B70="","",itens_Remanesc!B70))</f>
        <v/>
      </c>
      <c r="G70" s="178" t="str">
        <f t="shared" si="23"/>
        <v/>
      </c>
      <c r="H70" s="180" t="str">
        <f>IF(A70="","",ROUND(SUMIFS(aditivos!$L$2:$L$200,aditivos!$A$2:$A$200,A70,aditivos!$C$2:$C$200,"C1"),2))</f>
        <v/>
      </c>
      <c r="I70" s="176" t="str">
        <f t="shared" si="24"/>
        <v/>
      </c>
      <c r="J70" s="176" t="str">
        <f>IF(A70="","",IF(itens_Remanesc!E70="","",itens_Remanesc!E70))</f>
        <v/>
      </c>
      <c r="K70" s="182" t="str">
        <f t="shared" si="25"/>
        <v/>
      </c>
      <c r="L70" s="174" t="str">
        <f>IF(A70="","",ROUND(SUMIFS(aditivos!$L$2:$L$200,aditivos!$A$2:$A$200,A70,aditivos!$C$2:$C$200,"C2"),2))</f>
        <v/>
      </c>
      <c r="M70" s="170" t="str">
        <f t="shared" si="26"/>
        <v/>
      </c>
      <c r="N70" s="170" t="str">
        <f>IF(A70="","",IF(itens_Remanesc!G70="","",itens_Remanesc!G70))</f>
        <v/>
      </c>
      <c r="O70" s="178" t="str">
        <f t="shared" si="27"/>
        <v/>
      </c>
      <c r="P70" s="180" t="str">
        <f>IF(A70="","",ROUND(SUMIFS(aditivos!$L$2:$L$200,aditivos!$A$2:$A$200,A70,aditivos!$C$2:$C$200,"C3"),2))</f>
        <v/>
      </c>
      <c r="Q70" s="176" t="str">
        <f t="shared" si="28"/>
        <v/>
      </c>
      <c r="R70" s="176" t="str">
        <f>IF(A70="","",IF(itens_Remanesc!I70="","",itens_Remanesc!I70))</f>
        <v/>
      </c>
      <c r="S70" s="182" t="str">
        <f t="shared" si="29"/>
        <v/>
      </c>
      <c r="T70" s="174" t="str">
        <f>IF(A70="","",ROUND(SUMIFS(aditivos!$L$2:$L$200,aditivos!$A$2:$A$200,A70,aditivos!$C$2:$C$200,"C4"),2))</f>
        <v/>
      </c>
      <c r="U70" s="170" t="str">
        <f t="shared" si="30"/>
        <v/>
      </c>
      <c r="V70" s="170" t="str">
        <f>IF(A70="","",IF(itens_Remanesc!K70="","",itens_Remanesc!K70))</f>
        <v/>
      </c>
      <c r="W70" s="170" t="str">
        <f t="shared" si="31"/>
        <v/>
      </c>
      <c r="X70" s="156" t="str">
        <f t="shared" si="32"/>
        <v/>
      </c>
    </row>
    <row r="71" spans="1:24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IF(A71="","",itens_Remanesc!B71)</f>
        <v/>
      </c>
      <c r="D71" s="174" t="str">
        <f>IF(A71="","",ROUND(SUMIFS(aditivos!$L$2:$L$200,aditivos!$A$2:$A$200,A71,aditivos!$C$2:$C$200,"C0"),2))</f>
        <v/>
      </c>
      <c r="E71" s="170" t="str">
        <f t="shared" si="22"/>
        <v/>
      </c>
      <c r="F71" s="170" t="str">
        <f>IF(A71="","",IF(itens_Remanesc!B71="","",itens_Remanesc!B71))</f>
        <v/>
      </c>
      <c r="G71" s="178" t="str">
        <f t="shared" si="23"/>
        <v/>
      </c>
      <c r="H71" s="180" t="str">
        <f>IF(A71="","",ROUND(SUMIFS(aditivos!$L$2:$L$200,aditivos!$A$2:$A$200,A71,aditivos!$C$2:$C$200,"C1"),2))</f>
        <v/>
      </c>
      <c r="I71" s="176" t="str">
        <f t="shared" si="24"/>
        <v/>
      </c>
      <c r="J71" s="176" t="str">
        <f>IF(A71="","",IF(itens_Remanesc!E71="","",itens_Remanesc!E71))</f>
        <v/>
      </c>
      <c r="K71" s="182" t="str">
        <f t="shared" si="25"/>
        <v/>
      </c>
      <c r="L71" s="174" t="str">
        <f>IF(A71="","",ROUND(SUMIFS(aditivos!$L$2:$L$200,aditivos!$A$2:$A$200,A71,aditivos!$C$2:$C$200,"C2"),2))</f>
        <v/>
      </c>
      <c r="M71" s="170" t="str">
        <f t="shared" si="26"/>
        <v/>
      </c>
      <c r="N71" s="170" t="str">
        <f>IF(A71="","",IF(itens_Remanesc!G71="","",itens_Remanesc!G71))</f>
        <v/>
      </c>
      <c r="O71" s="178" t="str">
        <f t="shared" si="27"/>
        <v/>
      </c>
      <c r="P71" s="180" t="str">
        <f>IF(A71="","",ROUND(SUMIFS(aditivos!$L$2:$L$200,aditivos!$A$2:$A$200,A71,aditivos!$C$2:$C$200,"C3"),2))</f>
        <v/>
      </c>
      <c r="Q71" s="176" t="str">
        <f t="shared" si="28"/>
        <v/>
      </c>
      <c r="R71" s="176" t="str">
        <f>IF(A71="","",IF(itens_Remanesc!I71="","",itens_Remanesc!I71))</f>
        <v/>
      </c>
      <c r="S71" s="182" t="str">
        <f t="shared" si="29"/>
        <v/>
      </c>
      <c r="T71" s="174" t="str">
        <f>IF(A71="","",ROUND(SUMIFS(aditivos!$L$2:$L$200,aditivos!$A$2:$A$200,A71,aditivos!$C$2:$C$200,"C4"),2))</f>
        <v/>
      </c>
      <c r="U71" s="170" t="str">
        <f t="shared" si="30"/>
        <v/>
      </c>
      <c r="V71" s="170" t="str">
        <f>IF(A71="","",IF(itens_Remanesc!K71="","",itens_Remanesc!K71))</f>
        <v/>
      </c>
      <c r="W71" s="170" t="str">
        <f t="shared" si="31"/>
        <v/>
      </c>
      <c r="X71" s="156" t="str">
        <f t="shared" si="32"/>
        <v/>
      </c>
    </row>
    <row r="72" spans="1:24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IF(A72="","",itens_Remanesc!B72)</f>
        <v/>
      </c>
      <c r="D72" s="174" t="str">
        <f>IF(A72="","",ROUND(SUMIFS(aditivos!$L$2:$L$200,aditivos!$A$2:$A$200,A72,aditivos!$C$2:$C$200,"C0"),2))</f>
        <v/>
      </c>
      <c r="E72" s="170" t="str">
        <f t="shared" si="22"/>
        <v/>
      </c>
      <c r="F72" s="170" t="str">
        <f>IF(A72="","",IF(itens_Remanesc!B72="","",itens_Remanesc!B72))</f>
        <v/>
      </c>
      <c r="G72" s="178" t="str">
        <f t="shared" si="23"/>
        <v/>
      </c>
      <c r="H72" s="180" t="str">
        <f>IF(A72="","",ROUND(SUMIFS(aditivos!$L$2:$L$200,aditivos!$A$2:$A$200,A72,aditivos!$C$2:$C$200,"C1"),2))</f>
        <v/>
      </c>
      <c r="I72" s="176" t="str">
        <f t="shared" si="24"/>
        <v/>
      </c>
      <c r="J72" s="176" t="str">
        <f>IF(A72="","",IF(itens_Remanesc!E72="","",itens_Remanesc!E72))</f>
        <v/>
      </c>
      <c r="K72" s="182" t="str">
        <f t="shared" si="25"/>
        <v/>
      </c>
      <c r="L72" s="174" t="str">
        <f>IF(A72="","",ROUND(SUMIFS(aditivos!$L$2:$L$200,aditivos!$A$2:$A$200,A72,aditivos!$C$2:$C$200,"C2"),2))</f>
        <v/>
      </c>
      <c r="M72" s="170" t="str">
        <f t="shared" si="26"/>
        <v/>
      </c>
      <c r="N72" s="170" t="str">
        <f>IF(A72="","",IF(itens_Remanesc!G72="","",itens_Remanesc!G72))</f>
        <v/>
      </c>
      <c r="O72" s="178" t="str">
        <f t="shared" si="27"/>
        <v/>
      </c>
      <c r="P72" s="180" t="str">
        <f>IF(A72="","",ROUND(SUMIFS(aditivos!$L$2:$L$200,aditivos!$A$2:$A$200,A72,aditivos!$C$2:$C$200,"C3"),2))</f>
        <v/>
      </c>
      <c r="Q72" s="176" t="str">
        <f t="shared" si="28"/>
        <v/>
      </c>
      <c r="R72" s="176" t="str">
        <f>IF(A72="","",IF(itens_Remanesc!I72="","",itens_Remanesc!I72))</f>
        <v/>
      </c>
      <c r="S72" s="182" t="str">
        <f t="shared" si="29"/>
        <v/>
      </c>
      <c r="T72" s="174" t="str">
        <f>IF(A72="","",ROUND(SUMIFS(aditivos!$L$2:$L$200,aditivos!$A$2:$A$200,A72,aditivos!$C$2:$C$200,"C4"),2))</f>
        <v/>
      </c>
      <c r="U72" s="170" t="str">
        <f t="shared" si="30"/>
        <v/>
      </c>
      <c r="V72" s="170" t="str">
        <f>IF(A72="","",IF(itens_Remanesc!K72="","",itens_Remanesc!K72))</f>
        <v/>
      </c>
      <c r="W72" s="170" t="str">
        <f t="shared" si="31"/>
        <v/>
      </c>
      <c r="X72" s="156" t="str">
        <f t="shared" si="32"/>
        <v/>
      </c>
    </row>
    <row r="73" spans="1:24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IF(A73="","",itens_Remanesc!B73)</f>
        <v/>
      </c>
      <c r="D73" s="174" t="str">
        <f>IF(A73="","",ROUND(SUMIFS(aditivos!$L$2:$L$200,aditivos!$A$2:$A$200,A73,aditivos!$C$2:$C$200,"C0"),2))</f>
        <v/>
      </c>
      <c r="E73" s="170" t="str">
        <f t="shared" si="22"/>
        <v/>
      </c>
      <c r="F73" s="170" t="str">
        <f>IF(A73="","",IF(itens_Remanesc!B73="","",itens_Remanesc!B73))</f>
        <v/>
      </c>
      <c r="G73" s="178" t="str">
        <f t="shared" si="23"/>
        <v/>
      </c>
      <c r="H73" s="180" t="str">
        <f>IF(A73="","",ROUND(SUMIFS(aditivos!$L$2:$L$200,aditivos!$A$2:$A$200,A73,aditivos!$C$2:$C$200,"C1"),2))</f>
        <v/>
      </c>
      <c r="I73" s="176" t="str">
        <f t="shared" si="24"/>
        <v/>
      </c>
      <c r="J73" s="176" t="str">
        <f>IF(A73="","",IF(itens_Remanesc!E73="","",itens_Remanesc!E73))</f>
        <v/>
      </c>
      <c r="K73" s="182" t="str">
        <f t="shared" si="25"/>
        <v/>
      </c>
      <c r="L73" s="174" t="str">
        <f>IF(A73="","",ROUND(SUMIFS(aditivos!$L$2:$L$200,aditivos!$A$2:$A$200,A73,aditivos!$C$2:$C$200,"C2"),2))</f>
        <v/>
      </c>
      <c r="M73" s="170" t="str">
        <f t="shared" si="26"/>
        <v/>
      </c>
      <c r="N73" s="170" t="str">
        <f>IF(A73="","",IF(itens_Remanesc!G73="","",itens_Remanesc!G73))</f>
        <v/>
      </c>
      <c r="O73" s="178" t="str">
        <f t="shared" si="27"/>
        <v/>
      </c>
      <c r="P73" s="180" t="str">
        <f>IF(A73="","",ROUND(SUMIFS(aditivos!$L$2:$L$200,aditivos!$A$2:$A$200,A73,aditivos!$C$2:$C$200,"C3"),2))</f>
        <v/>
      </c>
      <c r="Q73" s="176" t="str">
        <f t="shared" si="28"/>
        <v/>
      </c>
      <c r="R73" s="176" t="str">
        <f>IF(A73="","",IF(itens_Remanesc!I73="","",itens_Remanesc!I73))</f>
        <v/>
      </c>
      <c r="S73" s="182" t="str">
        <f t="shared" si="29"/>
        <v/>
      </c>
      <c r="T73" s="174" t="str">
        <f>IF(A73="","",ROUND(SUMIFS(aditivos!$L$2:$L$200,aditivos!$A$2:$A$200,A73,aditivos!$C$2:$C$200,"C4"),2))</f>
        <v/>
      </c>
      <c r="U73" s="170" t="str">
        <f t="shared" si="30"/>
        <v/>
      </c>
      <c r="V73" s="170" t="str">
        <f>IF(A73="","",IF(itens_Remanesc!K73="","",itens_Remanesc!K73))</f>
        <v/>
      </c>
      <c r="W73" s="170" t="str">
        <f t="shared" si="31"/>
        <v/>
      </c>
      <c r="X73" s="156" t="str">
        <f t="shared" si="32"/>
        <v/>
      </c>
    </row>
    <row r="74" spans="1:24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IF(A74="","",itens_Remanesc!B74)</f>
        <v/>
      </c>
      <c r="D74" s="174" t="str">
        <f>IF(A74="","",ROUND(SUMIFS(aditivos!$L$2:$L$200,aditivos!$A$2:$A$200,A74,aditivos!$C$2:$C$200,"C0"),2))</f>
        <v/>
      </c>
      <c r="E74" s="170" t="str">
        <f t="shared" si="22"/>
        <v/>
      </c>
      <c r="F74" s="170" t="str">
        <f>IF(A74="","",IF(itens_Remanesc!B74="","",itens_Remanesc!B74))</f>
        <v/>
      </c>
      <c r="G74" s="178" t="str">
        <f t="shared" si="23"/>
        <v/>
      </c>
      <c r="H74" s="180" t="str">
        <f>IF(A74="","",ROUND(SUMIFS(aditivos!$L$2:$L$200,aditivos!$A$2:$A$200,A74,aditivos!$C$2:$C$200,"C1"),2))</f>
        <v/>
      </c>
      <c r="I74" s="176" t="str">
        <f t="shared" si="24"/>
        <v/>
      </c>
      <c r="J74" s="176" t="str">
        <f>IF(A74="","",IF(itens_Remanesc!E74="","",itens_Remanesc!E74))</f>
        <v/>
      </c>
      <c r="K74" s="182" t="str">
        <f t="shared" si="25"/>
        <v/>
      </c>
      <c r="L74" s="174" t="str">
        <f>IF(A74="","",ROUND(SUMIFS(aditivos!$L$2:$L$200,aditivos!$A$2:$A$200,A74,aditivos!$C$2:$C$200,"C2"),2))</f>
        <v/>
      </c>
      <c r="M74" s="170" t="str">
        <f t="shared" si="26"/>
        <v/>
      </c>
      <c r="N74" s="170" t="str">
        <f>IF(A74="","",IF(itens_Remanesc!G74="","",itens_Remanesc!G74))</f>
        <v/>
      </c>
      <c r="O74" s="178" t="str">
        <f t="shared" si="27"/>
        <v/>
      </c>
      <c r="P74" s="180" t="str">
        <f>IF(A74="","",ROUND(SUMIFS(aditivos!$L$2:$L$200,aditivos!$A$2:$A$200,A74,aditivos!$C$2:$C$200,"C3"),2))</f>
        <v/>
      </c>
      <c r="Q74" s="176" t="str">
        <f t="shared" si="28"/>
        <v/>
      </c>
      <c r="R74" s="176" t="str">
        <f>IF(A74="","",IF(itens_Remanesc!I74="","",itens_Remanesc!I74))</f>
        <v/>
      </c>
      <c r="S74" s="182" t="str">
        <f t="shared" si="29"/>
        <v/>
      </c>
      <c r="T74" s="174" t="str">
        <f>IF(A74="","",ROUND(SUMIFS(aditivos!$L$2:$L$200,aditivos!$A$2:$A$200,A74,aditivos!$C$2:$C$200,"C4"),2))</f>
        <v/>
      </c>
      <c r="U74" s="170" t="str">
        <f t="shared" si="30"/>
        <v/>
      </c>
      <c r="V74" s="170" t="str">
        <f>IF(A74="","",IF(itens_Remanesc!K74="","",itens_Remanesc!K74))</f>
        <v/>
      </c>
      <c r="W74" s="170" t="str">
        <f t="shared" si="31"/>
        <v/>
      </c>
      <c r="X74" s="156" t="str">
        <f t="shared" si="32"/>
        <v/>
      </c>
    </row>
    <row r="75" spans="1:24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IF(A75="","",itens_Remanesc!B75)</f>
        <v/>
      </c>
      <c r="D75" s="174" t="str">
        <f>IF(A75="","",ROUND(SUMIFS(aditivos!$L$2:$L$200,aditivos!$A$2:$A$200,A75,aditivos!$C$2:$C$200,"C0"),2))</f>
        <v/>
      </c>
      <c r="E75" s="170" t="str">
        <f t="shared" si="22"/>
        <v/>
      </c>
      <c r="F75" s="170" t="str">
        <f>IF(A75="","",IF(itens_Remanesc!B75="","",itens_Remanesc!B75))</f>
        <v/>
      </c>
      <c r="G75" s="178" t="str">
        <f t="shared" si="23"/>
        <v/>
      </c>
      <c r="H75" s="180" t="str">
        <f>IF(A75="","",ROUND(SUMIFS(aditivos!$L$2:$L$200,aditivos!$A$2:$A$200,A75,aditivos!$C$2:$C$200,"C1"),2))</f>
        <v/>
      </c>
      <c r="I75" s="176" t="str">
        <f t="shared" si="24"/>
        <v/>
      </c>
      <c r="J75" s="176" t="str">
        <f>IF(A75="","",IF(itens_Remanesc!E75="","",itens_Remanesc!E75))</f>
        <v/>
      </c>
      <c r="K75" s="182" t="str">
        <f t="shared" si="25"/>
        <v/>
      </c>
      <c r="L75" s="174" t="str">
        <f>IF(A75="","",ROUND(SUMIFS(aditivos!$L$2:$L$200,aditivos!$A$2:$A$200,A75,aditivos!$C$2:$C$200,"C2"),2))</f>
        <v/>
      </c>
      <c r="M75" s="170" t="str">
        <f t="shared" si="26"/>
        <v/>
      </c>
      <c r="N75" s="170" t="str">
        <f>IF(A75="","",IF(itens_Remanesc!G75="","",itens_Remanesc!G75))</f>
        <v/>
      </c>
      <c r="O75" s="178" t="str">
        <f t="shared" si="27"/>
        <v/>
      </c>
      <c r="P75" s="180" t="str">
        <f>IF(A75="","",ROUND(SUMIFS(aditivos!$L$2:$L$200,aditivos!$A$2:$A$200,A75,aditivos!$C$2:$C$200,"C3"),2))</f>
        <v/>
      </c>
      <c r="Q75" s="176" t="str">
        <f t="shared" si="28"/>
        <v/>
      </c>
      <c r="R75" s="176" t="str">
        <f>IF(A75="","",IF(itens_Remanesc!I75="","",itens_Remanesc!I75))</f>
        <v/>
      </c>
      <c r="S75" s="182" t="str">
        <f t="shared" si="29"/>
        <v/>
      </c>
      <c r="T75" s="174" t="str">
        <f>IF(A75="","",ROUND(SUMIFS(aditivos!$L$2:$L$200,aditivos!$A$2:$A$200,A75,aditivos!$C$2:$C$200,"C4"),2))</f>
        <v/>
      </c>
      <c r="U75" s="170" t="str">
        <f t="shared" si="30"/>
        <v/>
      </c>
      <c r="V75" s="170" t="str">
        <f>IF(A75="","",IF(itens_Remanesc!K75="","",itens_Remanesc!K75))</f>
        <v/>
      </c>
      <c r="W75" s="170" t="str">
        <f t="shared" si="31"/>
        <v/>
      </c>
      <c r="X75" s="156" t="str">
        <f t="shared" si="32"/>
        <v/>
      </c>
    </row>
    <row r="76" spans="1:24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IF(A76="","",itens_Remanesc!B76)</f>
        <v/>
      </c>
      <c r="D76" s="174" t="str">
        <f>IF(A76="","",ROUND(SUMIFS(aditivos!$L$2:$L$200,aditivos!$A$2:$A$200,A76,aditivos!$C$2:$C$200,"C0"),2))</f>
        <v/>
      </c>
      <c r="E76" s="170" t="str">
        <f t="shared" si="22"/>
        <v/>
      </c>
      <c r="F76" s="170" t="str">
        <f>IF(A76="","",IF(itens_Remanesc!B76="","",itens_Remanesc!B76))</f>
        <v/>
      </c>
      <c r="G76" s="178" t="str">
        <f t="shared" si="23"/>
        <v/>
      </c>
      <c r="H76" s="180" t="str">
        <f>IF(A76="","",ROUND(SUMIFS(aditivos!$L$2:$L$200,aditivos!$A$2:$A$200,A76,aditivos!$C$2:$C$200,"C1"),2))</f>
        <v/>
      </c>
      <c r="I76" s="176" t="str">
        <f t="shared" si="24"/>
        <v/>
      </c>
      <c r="J76" s="176" t="str">
        <f>IF(A76="","",IF(itens_Remanesc!E76="","",itens_Remanesc!E76))</f>
        <v/>
      </c>
      <c r="K76" s="182" t="str">
        <f t="shared" si="25"/>
        <v/>
      </c>
      <c r="L76" s="174" t="str">
        <f>IF(A76="","",ROUND(SUMIFS(aditivos!$L$2:$L$200,aditivos!$A$2:$A$200,A76,aditivos!$C$2:$C$200,"C2"),2))</f>
        <v/>
      </c>
      <c r="M76" s="170" t="str">
        <f t="shared" si="26"/>
        <v/>
      </c>
      <c r="N76" s="170" t="str">
        <f>IF(A76="","",IF(itens_Remanesc!G76="","",itens_Remanesc!G76))</f>
        <v/>
      </c>
      <c r="O76" s="178" t="str">
        <f t="shared" si="27"/>
        <v/>
      </c>
      <c r="P76" s="180" t="str">
        <f>IF(A76="","",ROUND(SUMIFS(aditivos!$L$2:$L$200,aditivos!$A$2:$A$200,A76,aditivos!$C$2:$C$200,"C3"),2))</f>
        <v/>
      </c>
      <c r="Q76" s="176" t="str">
        <f t="shared" si="28"/>
        <v/>
      </c>
      <c r="R76" s="176" t="str">
        <f>IF(A76="","",IF(itens_Remanesc!I76="","",itens_Remanesc!I76))</f>
        <v/>
      </c>
      <c r="S76" s="182" t="str">
        <f t="shared" si="29"/>
        <v/>
      </c>
      <c r="T76" s="174" t="str">
        <f>IF(A76="","",ROUND(SUMIFS(aditivos!$L$2:$L$200,aditivos!$A$2:$A$200,A76,aditivos!$C$2:$C$200,"C4"),2))</f>
        <v/>
      </c>
      <c r="U76" s="170" t="str">
        <f t="shared" si="30"/>
        <v/>
      </c>
      <c r="V76" s="170" t="str">
        <f>IF(A76="","",IF(itens_Remanesc!K76="","",itens_Remanesc!K76))</f>
        <v/>
      </c>
      <c r="W76" s="170" t="str">
        <f t="shared" si="31"/>
        <v/>
      </c>
      <c r="X76" s="156" t="str">
        <f t="shared" si="32"/>
        <v/>
      </c>
    </row>
    <row r="77" spans="1:24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IF(A77="","",itens_Remanesc!B77)</f>
        <v/>
      </c>
      <c r="D77" s="174" t="str">
        <f>IF(A77="","",ROUND(SUMIFS(aditivos!$L$2:$L$200,aditivos!$A$2:$A$200,A77,aditivos!$C$2:$C$200,"C0"),2))</f>
        <v/>
      </c>
      <c r="E77" s="170" t="str">
        <f t="shared" si="22"/>
        <v/>
      </c>
      <c r="F77" s="170" t="str">
        <f>IF(A77="","",IF(itens_Remanesc!B77="","",itens_Remanesc!B77))</f>
        <v/>
      </c>
      <c r="G77" s="178" t="str">
        <f t="shared" si="23"/>
        <v/>
      </c>
      <c r="H77" s="180" t="str">
        <f>IF(A77="","",ROUND(SUMIFS(aditivos!$L$2:$L$200,aditivos!$A$2:$A$200,A77,aditivos!$C$2:$C$200,"C1"),2))</f>
        <v/>
      </c>
      <c r="I77" s="176" t="str">
        <f t="shared" si="24"/>
        <v/>
      </c>
      <c r="J77" s="176" t="str">
        <f>IF(A77="","",IF(itens_Remanesc!E77="","",itens_Remanesc!E77))</f>
        <v/>
      </c>
      <c r="K77" s="182" t="str">
        <f t="shared" si="25"/>
        <v/>
      </c>
      <c r="L77" s="174" t="str">
        <f>IF(A77="","",ROUND(SUMIFS(aditivos!$L$2:$L$200,aditivos!$A$2:$A$200,A77,aditivos!$C$2:$C$200,"C2"),2))</f>
        <v/>
      </c>
      <c r="M77" s="170" t="str">
        <f t="shared" si="26"/>
        <v/>
      </c>
      <c r="N77" s="170" t="str">
        <f>IF(A77="","",IF(itens_Remanesc!G77="","",itens_Remanesc!G77))</f>
        <v/>
      </c>
      <c r="O77" s="178" t="str">
        <f t="shared" si="27"/>
        <v/>
      </c>
      <c r="P77" s="180" t="str">
        <f>IF(A77="","",ROUND(SUMIFS(aditivos!$L$2:$L$200,aditivos!$A$2:$A$200,A77,aditivos!$C$2:$C$200,"C3"),2))</f>
        <v/>
      </c>
      <c r="Q77" s="176" t="str">
        <f t="shared" si="28"/>
        <v/>
      </c>
      <c r="R77" s="176" t="str">
        <f>IF(A77="","",IF(itens_Remanesc!I77="","",itens_Remanesc!I77))</f>
        <v/>
      </c>
      <c r="S77" s="182" t="str">
        <f t="shared" si="29"/>
        <v/>
      </c>
      <c r="T77" s="174" t="str">
        <f>IF(A77="","",ROUND(SUMIFS(aditivos!$L$2:$L$200,aditivos!$A$2:$A$200,A77,aditivos!$C$2:$C$200,"C4"),2))</f>
        <v/>
      </c>
      <c r="U77" s="170" t="str">
        <f t="shared" si="30"/>
        <v/>
      </c>
      <c r="V77" s="170" t="str">
        <f>IF(A77="","",IF(itens_Remanesc!K77="","",itens_Remanesc!K77))</f>
        <v/>
      </c>
      <c r="W77" s="170" t="str">
        <f t="shared" si="31"/>
        <v/>
      </c>
      <c r="X77" s="156" t="str">
        <f t="shared" si="32"/>
        <v/>
      </c>
    </row>
    <row r="78" spans="1:24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IF(A78="","",itens_Remanesc!B78)</f>
        <v/>
      </c>
      <c r="D78" s="174" t="str">
        <f>IF(A78="","",ROUND(SUMIFS(aditivos!$L$2:$L$200,aditivos!$A$2:$A$200,A78,aditivos!$C$2:$C$200,"C0"),2))</f>
        <v/>
      </c>
      <c r="E78" s="170" t="str">
        <f t="shared" si="22"/>
        <v/>
      </c>
      <c r="F78" s="170" t="str">
        <f>IF(A78="","",IF(itens_Remanesc!B78="","",itens_Remanesc!B78))</f>
        <v/>
      </c>
      <c r="G78" s="178" t="str">
        <f t="shared" si="23"/>
        <v/>
      </c>
      <c r="H78" s="180" t="str">
        <f>IF(A78="","",ROUND(SUMIFS(aditivos!$L$2:$L$200,aditivos!$A$2:$A$200,A78,aditivos!$C$2:$C$200,"C1"),2))</f>
        <v/>
      </c>
      <c r="I78" s="176" t="str">
        <f t="shared" si="24"/>
        <v/>
      </c>
      <c r="J78" s="176" t="str">
        <f>IF(A78="","",IF(itens_Remanesc!E78="","",itens_Remanesc!E78))</f>
        <v/>
      </c>
      <c r="K78" s="182" t="str">
        <f t="shared" si="25"/>
        <v/>
      </c>
      <c r="L78" s="174" t="str">
        <f>IF(A78="","",ROUND(SUMIFS(aditivos!$L$2:$L$200,aditivos!$A$2:$A$200,A78,aditivos!$C$2:$C$200,"C2"),2))</f>
        <v/>
      </c>
      <c r="M78" s="170" t="str">
        <f t="shared" si="26"/>
        <v/>
      </c>
      <c r="N78" s="170" t="str">
        <f>IF(A78="","",IF(itens_Remanesc!G78="","",itens_Remanesc!G78))</f>
        <v/>
      </c>
      <c r="O78" s="178" t="str">
        <f t="shared" si="27"/>
        <v/>
      </c>
      <c r="P78" s="180" t="str">
        <f>IF(A78="","",ROUND(SUMIFS(aditivos!$L$2:$L$200,aditivos!$A$2:$A$200,A78,aditivos!$C$2:$C$200,"C3"),2))</f>
        <v/>
      </c>
      <c r="Q78" s="176" t="str">
        <f t="shared" si="28"/>
        <v/>
      </c>
      <c r="R78" s="176" t="str">
        <f>IF(A78="","",IF(itens_Remanesc!I78="","",itens_Remanesc!I78))</f>
        <v/>
      </c>
      <c r="S78" s="182" t="str">
        <f t="shared" si="29"/>
        <v/>
      </c>
      <c r="T78" s="174" t="str">
        <f>IF(A78="","",ROUND(SUMIFS(aditivos!$L$2:$L$200,aditivos!$A$2:$A$200,A78,aditivos!$C$2:$C$200,"C4"),2))</f>
        <v/>
      </c>
      <c r="U78" s="170" t="str">
        <f t="shared" si="30"/>
        <v/>
      </c>
      <c r="V78" s="170" t="str">
        <f>IF(A78="","",IF(itens_Remanesc!K78="","",itens_Remanesc!K78))</f>
        <v/>
      </c>
      <c r="W78" s="170" t="str">
        <f t="shared" si="31"/>
        <v/>
      </c>
      <c r="X78" s="156" t="str">
        <f t="shared" si="32"/>
        <v/>
      </c>
    </row>
    <row r="79" spans="1:24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IF(A79="","",itens_Remanesc!B79)</f>
        <v/>
      </c>
      <c r="D79" s="174" t="str">
        <f>IF(A79="","",ROUND(SUMIFS(aditivos!$L$2:$L$200,aditivos!$A$2:$A$200,A79,aditivos!$C$2:$C$200,"C0"),2))</f>
        <v/>
      </c>
      <c r="E79" s="170" t="str">
        <f t="shared" si="22"/>
        <v/>
      </c>
      <c r="F79" s="170" t="str">
        <f>IF(A79="","",IF(itens_Remanesc!B79="","",itens_Remanesc!B79))</f>
        <v/>
      </c>
      <c r="G79" s="178" t="str">
        <f t="shared" si="23"/>
        <v/>
      </c>
      <c r="H79" s="180" t="str">
        <f>IF(A79="","",ROUND(SUMIFS(aditivos!$L$2:$L$200,aditivos!$A$2:$A$200,A79,aditivos!$C$2:$C$200,"C1"),2))</f>
        <v/>
      </c>
      <c r="I79" s="176" t="str">
        <f t="shared" si="24"/>
        <v/>
      </c>
      <c r="J79" s="176" t="str">
        <f>IF(A79="","",IF(itens_Remanesc!E79="","",itens_Remanesc!E79))</f>
        <v/>
      </c>
      <c r="K79" s="182" t="str">
        <f t="shared" si="25"/>
        <v/>
      </c>
      <c r="L79" s="174" t="str">
        <f>IF(A79="","",ROUND(SUMIFS(aditivos!$L$2:$L$200,aditivos!$A$2:$A$200,A79,aditivos!$C$2:$C$200,"C2"),2))</f>
        <v/>
      </c>
      <c r="M79" s="170" t="str">
        <f t="shared" si="26"/>
        <v/>
      </c>
      <c r="N79" s="170" t="str">
        <f>IF(A79="","",IF(itens_Remanesc!G79="","",itens_Remanesc!G79))</f>
        <v/>
      </c>
      <c r="O79" s="178" t="str">
        <f t="shared" si="27"/>
        <v/>
      </c>
      <c r="P79" s="180" t="str">
        <f>IF(A79="","",ROUND(SUMIFS(aditivos!$L$2:$L$200,aditivos!$A$2:$A$200,A79,aditivos!$C$2:$C$200,"C3"),2))</f>
        <v/>
      </c>
      <c r="Q79" s="176" t="str">
        <f t="shared" si="28"/>
        <v/>
      </c>
      <c r="R79" s="176" t="str">
        <f>IF(A79="","",IF(itens_Remanesc!I79="","",itens_Remanesc!I79))</f>
        <v/>
      </c>
      <c r="S79" s="182" t="str">
        <f t="shared" si="29"/>
        <v/>
      </c>
      <c r="T79" s="174" t="str">
        <f>IF(A79="","",ROUND(SUMIFS(aditivos!$L$2:$L$200,aditivos!$A$2:$A$200,A79,aditivos!$C$2:$C$200,"C4"),2))</f>
        <v/>
      </c>
      <c r="U79" s="170" t="str">
        <f t="shared" si="30"/>
        <v/>
      </c>
      <c r="V79" s="170" t="str">
        <f>IF(A79="","",IF(itens_Remanesc!K79="","",itens_Remanesc!K79))</f>
        <v/>
      </c>
      <c r="W79" s="170" t="str">
        <f t="shared" si="31"/>
        <v/>
      </c>
      <c r="X79" s="156" t="str">
        <f t="shared" si="32"/>
        <v/>
      </c>
    </row>
    <row r="80" spans="1:24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IF(A80="","",itens_Remanesc!B80)</f>
        <v/>
      </c>
      <c r="D80" s="174" t="str">
        <f>IF(A80="","",ROUND(SUMIFS(aditivos!$L$2:$L$200,aditivos!$A$2:$A$200,A80,aditivos!$C$2:$C$200,"C0"),2))</f>
        <v/>
      </c>
      <c r="E80" s="170" t="str">
        <f t="shared" si="22"/>
        <v/>
      </c>
      <c r="F80" s="170" t="str">
        <f>IF(A80="","",IF(itens_Remanesc!B80="","",itens_Remanesc!B80))</f>
        <v/>
      </c>
      <c r="G80" s="178" t="str">
        <f t="shared" si="23"/>
        <v/>
      </c>
      <c r="H80" s="180" t="str">
        <f>IF(A80="","",ROUND(SUMIFS(aditivos!$L$2:$L$200,aditivos!$A$2:$A$200,A80,aditivos!$C$2:$C$200,"C1"),2))</f>
        <v/>
      </c>
      <c r="I80" s="176" t="str">
        <f t="shared" si="24"/>
        <v/>
      </c>
      <c r="J80" s="176" t="str">
        <f>IF(A80="","",IF(itens_Remanesc!E80="","",itens_Remanesc!E80))</f>
        <v/>
      </c>
      <c r="K80" s="182" t="str">
        <f t="shared" si="25"/>
        <v/>
      </c>
      <c r="L80" s="174" t="str">
        <f>IF(A80="","",ROUND(SUMIFS(aditivos!$L$2:$L$200,aditivos!$A$2:$A$200,A80,aditivos!$C$2:$C$200,"C2"),2))</f>
        <v/>
      </c>
      <c r="M80" s="170" t="str">
        <f t="shared" si="26"/>
        <v/>
      </c>
      <c r="N80" s="170" t="str">
        <f>IF(A80="","",IF(itens_Remanesc!G80="","",itens_Remanesc!G80))</f>
        <v/>
      </c>
      <c r="O80" s="178" t="str">
        <f t="shared" si="27"/>
        <v/>
      </c>
      <c r="P80" s="180" t="str">
        <f>IF(A80="","",ROUND(SUMIFS(aditivos!$L$2:$L$200,aditivos!$A$2:$A$200,A80,aditivos!$C$2:$C$200,"C3"),2))</f>
        <v/>
      </c>
      <c r="Q80" s="176" t="str">
        <f t="shared" si="28"/>
        <v/>
      </c>
      <c r="R80" s="176" t="str">
        <f>IF(A80="","",IF(itens_Remanesc!I80="","",itens_Remanesc!I80))</f>
        <v/>
      </c>
      <c r="S80" s="182" t="str">
        <f t="shared" si="29"/>
        <v/>
      </c>
      <c r="T80" s="174" t="str">
        <f>IF(A80="","",ROUND(SUMIFS(aditivos!$L$2:$L$200,aditivos!$A$2:$A$200,A80,aditivos!$C$2:$C$200,"C4"),2))</f>
        <v/>
      </c>
      <c r="U80" s="170" t="str">
        <f t="shared" si="30"/>
        <v/>
      </c>
      <c r="V80" s="170" t="str">
        <f>IF(A80="","",IF(itens_Remanesc!K80="","",itens_Remanesc!K80))</f>
        <v/>
      </c>
      <c r="W80" s="170" t="str">
        <f t="shared" si="31"/>
        <v/>
      </c>
      <c r="X80" s="156" t="str">
        <f t="shared" si="32"/>
        <v/>
      </c>
    </row>
    <row r="81" spans="1:24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IF(A81="","",itens_Remanesc!B81)</f>
        <v/>
      </c>
      <c r="D81" s="174" t="str">
        <f>IF(A81="","",ROUND(SUMIFS(aditivos!$L$2:$L$200,aditivos!$A$2:$A$200,A81,aditivos!$C$2:$C$200,"C0"),2))</f>
        <v/>
      </c>
      <c r="E81" s="170" t="str">
        <f t="shared" si="22"/>
        <v/>
      </c>
      <c r="F81" s="170" t="str">
        <f>IF(A81="","",IF(itens_Remanesc!B81="","",itens_Remanesc!B81))</f>
        <v/>
      </c>
      <c r="G81" s="178" t="str">
        <f t="shared" si="23"/>
        <v/>
      </c>
      <c r="H81" s="180" t="str">
        <f>IF(A81="","",ROUND(SUMIFS(aditivos!$L$2:$L$200,aditivos!$A$2:$A$200,A81,aditivos!$C$2:$C$200,"C1"),2))</f>
        <v/>
      </c>
      <c r="I81" s="176" t="str">
        <f t="shared" si="24"/>
        <v/>
      </c>
      <c r="J81" s="176" t="str">
        <f>IF(A81="","",IF(itens_Remanesc!E81="","",itens_Remanesc!E81))</f>
        <v/>
      </c>
      <c r="K81" s="182" t="str">
        <f t="shared" si="25"/>
        <v/>
      </c>
      <c r="L81" s="174" t="str">
        <f>IF(A81="","",ROUND(SUMIFS(aditivos!$L$2:$L$200,aditivos!$A$2:$A$200,A81,aditivos!$C$2:$C$200,"C2"),2))</f>
        <v/>
      </c>
      <c r="M81" s="170" t="str">
        <f t="shared" si="26"/>
        <v/>
      </c>
      <c r="N81" s="170" t="str">
        <f>IF(A81="","",IF(itens_Remanesc!G81="","",itens_Remanesc!G81))</f>
        <v/>
      </c>
      <c r="O81" s="178" t="str">
        <f t="shared" si="27"/>
        <v/>
      </c>
      <c r="P81" s="180" t="str">
        <f>IF(A81="","",ROUND(SUMIFS(aditivos!$L$2:$L$200,aditivos!$A$2:$A$200,A81,aditivos!$C$2:$C$200,"C3"),2))</f>
        <v/>
      </c>
      <c r="Q81" s="176" t="str">
        <f t="shared" si="28"/>
        <v/>
      </c>
      <c r="R81" s="176" t="str">
        <f>IF(A81="","",IF(itens_Remanesc!I81="","",itens_Remanesc!I81))</f>
        <v/>
      </c>
      <c r="S81" s="182" t="str">
        <f t="shared" si="29"/>
        <v/>
      </c>
      <c r="T81" s="174" t="str">
        <f>IF(A81="","",ROUND(SUMIFS(aditivos!$L$2:$L$200,aditivos!$A$2:$A$200,A81,aditivos!$C$2:$C$200,"C4"),2))</f>
        <v/>
      </c>
      <c r="U81" s="170" t="str">
        <f t="shared" si="30"/>
        <v/>
      </c>
      <c r="V81" s="170" t="str">
        <f>IF(A81="","",IF(itens_Remanesc!K81="","",itens_Remanesc!K81))</f>
        <v/>
      </c>
      <c r="W81" s="170" t="str">
        <f t="shared" si="31"/>
        <v/>
      </c>
      <c r="X81" s="156" t="str">
        <f t="shared" si="32"/>
        <v/>
      </c>
    </row>
    <row r="82" spans="1:24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IF(A82="","",itens_Remanesc!B82)</f>
        <v/>
      </c>
      <c r="D82" s="174" t="str">
        <f>IF(A82="","",ROUND(SUMIFS(aditivos!$L$2:$L$200,aditivos!$A$2:$A$200,A82,aditivos!$C$2:$C$200,"C0"),2))</f>
        <v/>
      </c>
      <c r="E82" s="170" t="str">
        <f t="shared" si="22"/>
        <v/>
      </c>
      <c r="F82" s="170" t="str">
        <f>IF(A82="","",IF(itens_Remanesc!B82="","",itens_Remanesc!B82))</f>
        <v/>
      </c>
      <c r="G82" s="178" t="str">
        <f t="shared" si="23"/>
        <v/>
      </c>
      <c r="H82" s="180" t="str">
        <f>IF(A82="","",ROUND(SUMIFS(aditivos!$L$2:$L$200,aditivos!$A$2:$A$200,A82,aditivos!$C$2:$C$200,"C1"),2))</f>
        <v/>
      </c>
      <c r="I82" s="176" t="str">
        <f t="shared" si="24"/>
        <v/>
      </c>
      <c r="J82" s="176" t="str">
        <f>IF(A82="","",IF(itens_Remanesc!E82="","",itens_Remanesc!E82))</f>
        <v/>
      </c>
      <c r="K82" s="182" t="str">
        <f t="shared" si="25"/>
        <v/>
      </c>
      <c r="L82" s="174" t="str">
        <f>IF(A82="","",ROUND(SUMIFS(aditivos!$L$2:$L$200,aditivos!$A$2:$A$200,A82,aditivos!$C$2:$C$200,"C2"),2))</f>
        <v/>
      </c>
      <c r="M82" s="170" t="str">
        <f t="shared" si="26"/>
        <v/>
      </c>
      <c r="N82" s="170" t="str">
        <f>IF(A82="","",IF(itens_Remanesc!G82="","",itens_Remanesc!G82))</f>
        <v/>
      </c>
      <c r="O82" s="178" t="str">
        <f t="shared" si="27"/>
        <v/>
      </c>
      <c r="P82" s="180" t="str">
        <f>IF(A82="","",ROUND(SUMIFS(aditivos!$L$2:$L$200,aditivos!$A$2:$A$200,A82,aditivos!$C$2:$C$200,"C3"),2))</f>
        <v/>
      </c>
      <c r="Q82" s="176" t="str">
        <f t="shared" si="28"/>
        <v/>
      </c>
      <c r="R82" s="176" t="str">
        <f>IF(A82="","",IF(itens_Remanesc!I82="","",itens_Remanesc!I82))</f>
        <v/>
      </c>
      <c r="S82" s="182" t="str">
        <f t="shared" si="29"/>
        <v/>
      </c>
      <c r="T82" s="174" t="str">
        <f>IF(A82="","",ROUND(SUMIFS(aditivos!$L$2:$L$200,aditivos!$A$2:$A$200,A82,aditivos!$C$2:$C$200,"C4"),2))</f>
        <v/>
      </c>
      <c r="U82" s="170" t="str">
        <f t="shared" si="30"/>
        <v/>
      </c>
      <c r="V82" s="170" t="str">
        <f>IF(A82="","",IF(itens_Remanesc!K82="","",itens_Remanesc!K82))</f>
        <v/>
      </c>
      <c r="W82" s="170" t="str">
        <f t="shared" si="31"/>
        <v/>
      </c>
      <c r="X82" s="156" t="str">
        <f t="shared" si="32"/>
        <v/>
      </c>
    </row>
    <row r="83" spans="1:24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IF(A83="","",itens_Remanesc!B83)</f>
        <v/>
      </c>
      <c r="D83" s="174" t="str">
        <f>IF(A83="","",ROUND(SUMIFS(aditivos!$L$2:$L$200,aditivos!$A$2:$A$200,A83,aditivos!$C$2:$C$200,"C0"),2))</f>
        <v/>
      </c>
      <c r="E83" s="170" t="str">
        <f t="shared" si="22"/>
        <v/>
      </c>
      <c r="F83" s="170" t="str">
        <f>IF(A83="","",IF(itens_Remanesc!B83="","",itens_Remanesc!B83))</f>
        <v/>
      </c>
      <c r="G83" s="178" t="str">
        <f t="shared" si="23"/>
        <v/>
      </c>
      <c r="H83" s="180" t="str">
        <f>IF(A83="","",ROUND(SUMIFS(aditivos!$L$2:$L$200,aditivos!$A$2:$A$200,A83,aditivos!$C$2:$C$200,"C1"),2))</f>
        <v/>
      </c>
      <c r="I83" s="176" t="str">
        <f t="shared" si="24"/>
        <v/>
      </c>
      <c r="J83" s="176" t="str">
        <f>IF(A83="","",IF(itens_Remanesc!E83="","",itens_Remanesc!E83))</f>
        <v/>
      </c>
      <c r="K83" s="182" t="str">
        <f t="shared" si="25"/>
        <v/>
      </c>
      <c r="L83" s="174" t="str">
        <f>IF(A83="","",ROUND(SUMIFS(aditivos!$L$2:$L$200,aditivos!$A$2:$A$200,A83,aditivos!$C$2:$C$200,"C2"),2))</f>
        <v/>
      </c>
      <c r="M83" s="170" t="str">
        <f t="shared" si="26"/>
        <v/>
      </c>
      <c r="N83" s="170" t="str">
        <f>IF(A83="","",IF(itens_Remanesc!G83="","",itens_Remanesc!G83))</f>
        <v/>
      </c>
      <c r="O83" s="178" t="str">
        <f t="shared" si="27"/>
        <v/>
      </c>
      <c r="P83" s="180" t="str">
        <f>IF(A83="","",ROUND(SUMIFS(aditivos!$L$2:$L$200,aditivos!$A$2:$A$200,A83,aditivos!$C$2:$C$200,"C3"),2))</f>
        <v/>
      </c>
      <c r="Q83" s="176" t="str">
        <f t="shared" si="28"/>
        <v/>
      </c>
      <c r="R83" s="176" t="str">
        <f>IF(A83="","",IF(itens_Remanesc!I83="","",itens_Remanesc!I83))</f>
        <v/>
      </c>
      <c r="S83" s="182" t="str">
        <f t="shared" si="29"/>
        <v/>
      </c>
      <c r="T83" s="174" t="str">
        <f>IF(A83="","",ROUND(SUMIFS(aditivos!$L$2:$L$200,aditivos!$A$2:$A$200,A83,aditivos!$C$2:$C$200,"C4"),2))</f>
        <v/>
      </c>
      <c r="U83" s="170" t="str">
        <f t="shared" si="30"/>
        <v/>
      </c>
      <c r="V83" s="170" t="str">
        <f>IF(A83="","",IF(itens_Remanesc!K83="","",itens_Remanesc!K83))</f>
        <v/>
      </c>
      <c r="W83" s="170" t="str">
        <f t="shared" si="31"/>
        <v/>
      </c>
      <c r="X83" s="156" t="str">
        <f t="shared" si="32"/>
        <v/>
      </c>
    </row>
    <row r="84" spans="1:24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IF(A84="","",itens_Remanesc!B84)</f>
        <v/>
      </c>
      <c r="D84" s="174" t="str">
        <f>IF(A84="","",ROUND(SUMIFS(aditivos!$L$2:$L$200,aditivos!$A$2:$A$200,A84,aditivos!$C$2:$C$200,"C0"),2))</f>
        <v/>
      </c>
      <c r="E84" s="170" t="str">
        <f t="shared" si="22"/>
        <v/>
      </c>
      <c r="F84" s="170" t="str">
        <f>IF(A84="","",IF(itens_Remanesc!B84="","",itens_Remanesc!B84))</f>
        <v/>
      </c>
      <c r="G84" s="178" t="str">
        <f t="shared" si="23"/>
        <v/>
      </c>
      <c r="H84" s="180" t="str">
        <f>IF(A84="","",ROUND(SUMIFS(aditivos!$L$2:$L$200,aditivos!$A$2:$A$200,A84,aditivos!$C$2:$C$200,"C1"),2))</f>
        <v/>
      </c>
      <c r="I84" s="176" t="str">
        <f t="shared" si="24"/>
        <v/>
      </c>
      <c r="J84" s="176" t="str">
        <f>IF(A84="","",IF(itens_Remanesc!E84="","",itens_Remanesc!E84))</f>
        <v/>
      </c>
      <c r="K84" s="182" t="str">
        <f t="shared" si="25"/>
        <v/>
      </c>
      <c r="L84" s="174" t="str">
        <f>IF(A84="","",ROUND(SUMIFS(aditivos!$L$2:$L$200,aditivos!$A$2:$A$200,A84,aditivos!$C$2:$C$200,"C2"),2))</f>
        <v/>
      </c>
      <c r="M84" s="170" t="str">
        <f t="shared" si="26"/>
        <v/>
      </c>
      <c r="N84" s="170" t="str">
        <f>IF(A84="","",IF(itens_Remanesc!G84="","",itens_Remanesc!G84))</f>
        <v/>
      </c>
      <c r="O84" s="178" t="str">
        <f t="shared" si="27"/>
        <v/>
      </c>
      <c r="P84" s="180" t="str">
        <f>IF(A84="","",ROUND(SUMIFS(aditivos!$L$2:$L$200,aditivos!$A$2:$A$200,A84,aditivos!$C$2:$C$200,"C3"),2))</f>
        <v/>
      </c>
      <c r="Q84" s="176" t="str">
        <f t="shared" si="28"/>
        <v/>
      </c>
      <c r="R84" s="176" t="str">
        <f>IF(A84="","",IF(itens_Remanesc!I84="","",itens_Remanesc!I84))</f>
        <v/>
      </c>
      <c r="S84" s="182" t="str">
        <f t="shared" si="29"/>
        <v/>
      </c>
      <c r="T84" s="174" t="str">
        <f>IF(A84="","",ROUND(SUMIFS(aditivos!$L$2:$L$200,aditivos!$A$2:$A$200,A84,aditivos!$C$2:$C$200,"C4"),2))</f>
        <v/>
      </c>
      <c r="U84" s="170" t="str">
        <f t="shared" si="30"/>
        <v/>
      </c>
      <c r="V84" s="170" t="str">
        <f>IF(A84="","",IF(itens_Remanesc!K84="","",itens_Remanesc!K84))</f>
        <v/>
      </c>
      <c r="W84" s="170" t="str">
        <f t="shared" si="31"/>
        <v/>
      </c>
      <c r="X84" s="156" t="str">
        <f t="shared" si="32"/>
        <v/>
      </c>
    </row>
    <row r="85" spans="1:24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IF(A85="","",itens_Remanesc!B85)</f>
        <v/>
      </c>
      <c r="D85" s="174" t="str">
        <f>IF(A85="","",ROUND(SUMIFS(aditivos!$L$2:$L$200,aditivos!$A$2:$A$200,A85,aditivos!$C$2:$C$200,"C0"),2))</f>
        <v/>
      </c>
      <c r="E85" s="170" t="str">
        <f t="shared" si="22"/>
        <v/>
      </c>
      <c r="F85" s="170" t="str">
        <f>IF(A85="","",IF(itens_Remanesc!B85="","",itens_Remanesc!B85))</f>
        <v/>
      </c>
      <c r="G85" s="178" t="str">
        <f t="shared" si="23"/>
        <v/>
      </c>
      <c r="H85" s="180" t="str">
        <f>IF(A85="","",ROUND(SUMIFS(aditivos!$L$2:$L$200,aditivos!$A$2:$A$200,A85,aditivos!$C$2:$C$200,"C1"),2))</f>
        <v/>
      </c>
      <c r="I85" s="176" t="str">
        <f t="shared" si="24"/>
        <v/>
      </c>
      <c r="J85" s="176" t="str">
        <f>IF(A85="","",IF(itens_Remanesc!E85="","",itens_Remanesc!E85))</f>
        <v/>
      </c>
      <c r="K85" s="182" t="str">
        <f t="shared" si="25"/>
        <v/>
      </c>
      <c r="L85" s="174" t="str">
        <f>IF(A85="","",ROUND(SUMIFS(aditivos!$L$2:$L$200,aditivos!$A$2:$A$200,A85,aditivos!$C$2:$C$200,"C2"),2))</f>
        <v/>
      </c>
      <c r="M85" s="170" t="str">
        <f t="shared" si="26"/>
        <v/>
      </c>
      <c r="N85" s="170" t="str">
        <f>IF(A85="","",IF(itens_Remanesc!G85="","",itens_Remanesc!G85))</f>
        <v/>
      </c>
      <c r="O85" s="178" t="str">
        <f t="shared" si="27"/>
        <v/>
      </c>
      <c r="P85" s="180" t="str">
        <f>IF(A85="","",ROUND(SUMIFS(aditivos!$L$2:$L$200,aditivos!$A$2:$A$200,A85,aditivos!$C$2:$C$200,"C3"),2))</f>
        <v/>
      </c>
      <c r="Q85" s="176" t="str">
        <f t="shared" si="28"/>
        <v/>
      </c>
      <c r="R85" s="176" t="str">
        <f>IF(A85="","",IF(itens_Remanesc!I85="","",itens_Remanesc!I85))</f>
        <v/>
      </c>
      <c r="S85" s="182" t="str">
        <f t="shared" si="29"/>
        <v/>
      </c>
      <c r="T85" s="174" t="str">
        <f>IF(A85="","",ROUND(SUMIFS(aditivos!$L$2:$L$200,aditivos!$A$2:$A$200,A85,aditivos!$C$2:$C$200,"C4"),2))</f>
        <v/>
      </c>
      <c r="U85" s="170" t="str">
        <f t="shared" si="30"/>
        <v/>
      </c>
      <c r="V85" s="170" t="str">
        <f>IF(A85="","",IF(itens_Remanesc!K85="","",itens_Remanesc!K85))</f>
        <v/>
      </c>
      <c r="W85" s="170" t="str">
        <f t="shared" si="31"/>
        <v/>
      </c>
      <c r="X85" s="156" t="str">
        <f t="shared" si="32"/>
        <v/>
      </c>
    </row>
    <row r="86" spans="1:24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IF(A86="","",itens_Remanesc!B86)</f>
        <v/>
      </c>
      <c r="D86" s="174" t="str">
        <f>IF(A86="","",ROUND(SUMIFS(aditivos!$L$2:$L$200,aditivos!$A$2:$A$200,A86,aditivos!$C$2:$C$200,"C0"),2))</f>
        <v/>
      </c>
      <c r="E86" s="170" t="str">
        <f t="shared" si="22"/>
        <v/>
      </c>
      <c r="F86" s="170" t="str">
        <f>IF(A86="","",IF(itens_Remanesc!B86="","",itens_Remanesc!B86))</f>
        <v/>
      </c>
      <c r="G86" s="178" t="str">
        <f t="shared" si="23"/>
        <v/>
      </c>
      <c r="H86" s="180" t="str">
        <f>IF(A86="","",ROUND(SUMIFS(aditivos!$L$2:$L$200,aditivos!$A$2:$A$200,A86,aditivos!$C$2:$C$200,"C1"),2))</f>
        <v/>
      </c>
      <c r="I86" s="176" t="str">
        <f t="shared" si="24"/>
        <v/>
      </c>
      <c r="J86" s="176" t="str">
        <f>IF(A86="","",IF(itens_Remanesc!E86="","",itens_Remanesc!E86))</f>
        <v/>
      </c>
      <c r="K86" s="182" t="str">
        <f t="shared" si="25"/>
        <v/>
      </c>
      <c r="L86" s="174" t="str">
        <f>IF(A86="","",ROUND(SUMIFS(aditivos!$L$2:$L$200,aditivos!$A$2:$A$200,A86,aditivos!$C$2:$C$200,"C2"),2))</f>
        <v/>
      </c>
      <c r="M86" s="170" t="str">
        <f t="shared" si="26"/>
        <v/>
      </c>
      <c r="N86" s="170" t="str">
        <f>IF(A86="","",IF(itens_Remanesc!G86="","",itens_Remanesc!G86))</f>
        <v/>
      </c>
      <c r="O86" s="178" t="str">
        <f t="shared" si="27"/>
        <v/>
      </c>
      <c r="P86" s="180" t="str">
        <f>IF(A86="","",ROUND(SUMIFS(aditivos!$L$2:$L$200,aditivos!$A$2:$A$200,A86,aditivos!$C$2:$C$200,"C3"),2))</f>
        <v/>
      </c>
      <c r="Q86" s="176" t="str">
        <f t="shared" si="28"/>
        <v/>
      </c>
      <c r="R86" s="176" t="str">
        <f>IF(A86="","",IF(itens_Remanesc!I86="","",itens_Remanesc!I86))</f>
        <v/>
      </c>
      <c r="S86" s="182" t="str">
        <f t="shared" si="29"/>
        <v/>
      </c>
      <c r="T86" s="174" t="str">
        <f>IF(A86="","",ROUND(SUMIFS(aditivos!$L$2:$L$200,aditivos!$A$2:$A$200,A86,aditivos!$C$2:$C$200,"C4"),2))</f>
        <v/>
      </c>
      <c r="U86" s="170" t="str">
        <f t="shared" si="30"/>
        <v/>
      </c>
      <c r="V86" s="170" t="str">
        <f>IF(A86="","",IF(itens_Remanesc!K86="","",itens_Remanesc!K86))</f>
        <v/>
      </c>
      <c r="W86" s="170" t="str">
        <f t="shared" si="31"/>
        <v/>
      </c>
      <c r="X86" s="156" t="str">
        <f t="shared" si="32"/>
        <v/>
      </c>
    </row>
    <row r="87" spans="1:24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IF(A87="","",itens_Remanesc!B87)</f>
        <v/>
      </c>
      <c r="D87" s="174" t="str">
        <f>IF(A87="","",ROUND(SUMIFS(aditivos!$L$2:$L$200,aditivos!$A$2:$A$200,A87,aditivos!$C$2:$C$200,"C0"),2))</f>
        <v/>
      </c>
      <c r="E87" s="170" t="str">
        <f t="shared" si="22"/>
        <v/>
      </c>
      <c r="F87" s="170" t="str">
        <f>IF(A87="","",IF(itens_Remanesc!B87="","",itens_Remanesc!B87))</f>
        <v/>
      </c>
      <c r="G87" s="178" t="str">
        <f t="shared" si="23"/>
        <v/>
      </c>
      <c r="H87" s="180" t="str">
        <f>IF(A87="","",ROUND(SUMIFS(aditivos!$L$2:$L$200,aditivos!$A$2:$A$200,A87,aditivos!$C$2:$C$200,"C1"),2))</f>
        <v/>
      </c>
      <c r="I87" s="176" t="str">
        <f t="shared" si="24"/>
        <v/>
      </c>
      <c r="J87" s="176" t="str">
        <f>IF(A87="","",IF(itens_Remanesc!E87="","",itens_Remanesc!E87))</f>
        <v/>
      </c>
      <c r="K87" s="182" t="str">
        <f t="shared" si="25"/>
        <v/>
      </c>
      <c r="L87" s="174" t="str">
        <f>IF(A87="","",ROUND(SUMIFS(aditivos!$L$2:$L$200,aditivos!$A$2:$A$200,A87,aditivos!$C$2:$C$200,"C2"),2))</f>
        <v/>
      </c>
      <c r="M87" s="170" t="str">
        <f t="shared" si="26"/>
        <v/>
      </c>
      <c r="N87" s="170" t="str">
        <f>IF(A87="","",IF(itens_Remanesc!G87="","",itens_Remanesc!G87))</f>
        <v/>
      </c>
      <c r="O87" s="178" t="str">
        <f t="shared" si="27"/>
        <v/>
      </c>
      <c r="P87" s="180" t="str">
        <f>IF(A87="","",ROUND(SUMIFS(aditivos!$L$2:$L$200,aditivos!$A$2:$A$200,A87,aditivos!$C$2:$C$200,"C3"),2))</f>
        <v/>
      </c>
      <c r="Q87" s="176" t="str">
        <f t="shared" si="28"/>
        <v/>
      </c>
      <c r="R87" s="176" t="str">
        <f>IF(A87="","",IF(itens_Remanesc!I87="","",itens_Remanesc!I87))</f>
        <v/>
      </c>
      <c r="S87" s="182" t="str">
        <f t="shared" si="29"/>
        <v/>
      </c>
      <c r="T87" s="174" t="str">
        <f>IF(A87="","",ROUND(SUMIFS(aditivos!$L$2:$L$200,aditivos!$A$2:$A$200,A87,aditivos!$C$2:$C$200,"C4"),2))</f>
        <v/>
      </c>
      <c r="U87" s="170" t="str">
        <f t="shared" si="30"/>
        <v/>
      </c>
      <c r="V87" s="170" t="str">
        <f>IF(A87="","",IF(itens_Remanesc!K87="","",itens_Remanesc!K87))</f>
        <v/>
      </c>
      <c r="W87" s="170" t="str">
        <f t="shared" si="31"/>
        <v/>
      </c>
      <c r="X87" s="156" t="str">
        <f t="shared" si="32"/>
        <v/>
      </c>
    </row>
    <row r="88" spans="1:24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IF(A88="","",itens_Remanesc!B88)</f>
        <v/>
      </c>
      <c r="D88" s="174" t="str">
        <f>IF(A88="","",ROUND(SUMIFS(aditivos!$L$2:$L$200,aditivos!$A$2:$A$200,A88,aditivos!$C$2:$C$200,"C0"),2))</f>
        <v/>
      </c>
      <c r="E88" s="170" t="str">
        <f t="shared" si="22"/>
        <v/>
      </c>
      <c r="F88" s="170" t="str">
        <f>IF(A88="","",IF(itens_Remanesc!B88="","",itens_Remanesc!B88))</f>
        <v/>
      </c>
      <c r="G88" s="178" t="str">
        <f t="shared" si="23"/>
        <v/>
      </c>
      <c r="H88" s="180" t="str">
        <f>IF(A88="","",ROUND(SUMIFS(aditivos!$L$2:$L$200,aditivos!$A$2:$A$200,A88,aditivos!$C$2:$C$200,"C1"),2))</f>
        <v/>
      </c>
      <c r="I88" s="176" t="str">
        <f t="shared" si="24"/>
        <v/>
      </c>
      <c r="J88" s="176" t="str">
        <f>IF(A88="","",IF(itens_Remanesc!E88="","",itens_Remanesc!E88))</f>
        <v/>
      </c>
      <c r="K88" s="182" t="str">
        <f t="shared" si="25"/>
        <v/>
      </c>
      <c r="L88" s="174" t="str">
        <f>IF(A88="","",ROUND(SUMIFS(aditivos!$L$2:$L$200,aditivos!$A$2:$A$200,A88,aditivos!$C$2:$C$200,"C2"),2))</f>
        <v/>
      </c>
      <c r="M88" s="170" t="str">
        <f t="shared" si="26"/>
        <v/>
      </c>
      <c r="N88" s="170" t="str">
        <f>IF(A88="","",IF(itens_Remanesc!G88="","",itens_Remanesc!G88))</f>
        <v/>
      </c>
      <c r="O88" s="178" t="str">
        <f t="shared" si="27"/>
        <v/>
      </c>
      <c r="P88" s="180" t="str">
        <f>IF(A88="","",ROUND(SUMIFS(aditivos!$L$2:$L$200,aditivos!$A$2:$A$200,A88,aditivos!$C$2:$C$200,"C3"),2))</f>
        <v/>
      </c>
      <c r="Q88" s="176" t="str">
        <f t="shared" si="28"/>
        <v/>
      </c>
      <c r="R88" s="176" t="str">
        <f>IF(A88="","",IF(itens_Remanesc!I88="","",itens_Remanesc!I88))</f>
        <v/>
      </c>
      <c r="S88" s="182" t="str">
        <f t="shared" si="29"/>
        <v/>
      </c>
      <c r="T88" s="174" t="str">
        <f>IF(A88="","",ROUND(SUMIFS(aditivos!$L$2:$L$200,aditivos!$A$2:$A$200,A88,aditivos!$C$2:$C$200,"C4"),2))</f>
        <v/>
      </c>
      <c r="U88" s="170" t="str">
        <f t="shared" si="30"/>
        <v/>
      </c>
      <c r="V88" s="170" t="str">
        <f>IF(A88="","",IF(itens_Remanesc!K88="","",itens_Remanesc!K88))</f>
        <v/>
      </c>
      <c r="W88" s="170" t="str">
        <f t="shared" si="31"/>
        <v/>
      </c>
      <c r="X88" s="156" t="str">
        <f t="shared" si="32"/>
        <v/>
      </c>
    </row>
    <row r="89" spans="1:24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IF(A89="","",itens_Remanesc!B89)</f>
        <v/>
      </c>
      <c r="D89" s="174" t="str">
        <f>IF(A89="","",ROUND(SUMIFS(aditivos!$L$2:$L$200,aditivos!$A$2:$A$200,A89,aditivos!$C$2:$C$200,"C0"),2))</f>
        <v/>
      </c>
      <c r="E89" s="170" t="str">
        <f t="shared" si="22"/>
        <v/>
      </c>
      <c r="F89" s="170" t="str">
        <f>IF(A89="","",IF(itens_Remanesc!B89="","",itens_Remanesc!B89))</f>
        <v/>
      </c>
      <c r="G89" s="178" t="str">
        <f t="shared" si="23"/>
        <v/>
      </c>
      <c r="H89" s="180" t="str">
        <f>IF(A89="","",ROUND(SUMIFS(aditivos!$L$2:$L$200,aditivos!$A$2:$A$200,A89,aditivos!$C$2:$C$200,"C1"),2))</f>
        <v/>
      </c>
      <c r="I89" s="176" t="str">
        <f t="shared" si="24"/>
        <v/>
      </c>
      <c r="J89" s="176" t="str">
        <f>IF(A89="","",IF(itens_Remanesc!E89="","",itens_Remanesc!E89))</f>
        <v/>
      </c>
      <c r="K89" s="182" t="str">
        <f t="shared" si="25"/>
        <v/>
      </c>
      <c r="L89" s="174" t="str">
        <f>IF(A89="","",ROUND(SUMIFS(aditivos!$L$2:$L$200,aditivos!$A$2:$A$200,A89,aditivos!$C$2:$C$200,"C2"),2))</f>
        <v/>
      </c>
      <c r="M89" s="170" t="str">
        <f t="shared" si="26"/>
        <v/>
      </c>
      <c r="N89" s="170" t="str">
        <f>IF(A89="","",IF(itens_Remanesc!G89="","",itens_Remanesc!G89))</f>
        <v/>
      </c>
      <c r="O89" s="178" t="str">
        <f t="shared" si="27"/>
        <v/>
      </c>
      <c r="P89" s="180" t="str">
        <f>IF(A89="","",ROUND(SUMIFS(aditivos!$L$2:$L$200,aditivos!$A$2:$A$200,A89,aditivos!$C$2:$C$200,"C3"),2))</f>
        <v/>
      </c>
      <c r="Q89" s="176" t="str">
        <f t="shared" si="28"/>
        <v/>
      </c>
      <c r="R89" s="176" t="str">
        <f>IF(A89="","",IF(itens_Remanesc!I89="","",itens_Remanesc!I89))</f>
        <v/>
      </c>
      <c r="S89" s="182" t="str">
        <f t="shared" si="29"/>
        <v/>
      </c>
      <c r="T89" s="174" t="str">
        <f>IF(A89="","",ROUND(SUMIFS(aditivos!$L$2:$L$200,aditivos!$A$2:$A$200,A89,aditivos!$C$2:$C$200,"C4"),2))</f>
        <v/>
      </c>
      <c r="U89" s="170" t="str">
        <f t="shared" si="30"/>
        <v/>
      </c>
      <c r="V89" s="170" t="str">
        <f>IF(A89="","",IF(itens_Remanesc!K89="","",itens_Remanesc!K89))</f>
        <v/>
      </c>
      <c r="W89" s="170" t="str">
        <f t="shared" si="31"/>
        <v/>
      </c>
      <c r="X89" s="156" t="str">
        <f t="shared" si="32"/>
        <v/>
      </c>
    </row>
    <row r="90" spans="1:24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IF(A90="","",itens_Remanesc!B90)</f>
        <v/>
      </c>
      <c r="D90" s="174" t="str">
        <f>IF(A90="","",ROUND(SUMIFS(aditivos!$L$2:$L$200,aditivos!$A$2:$A$200,A90,aditivos!$C$2:$C$200,"C0"),2))</f>
        <v/>
      </c>
      <c r="E90" s="170" t="str">
        <f t="shared" si="22"/>
        <v/>
      </c>
      <c r="F90" s="170" t="str">
        <f>IF(A90="","",IF(itens_Remanesc!B90="","",itens_Remanesc!B90))</f>
        <v/>
      </c>
      <c r="G90" s="178" t="str">
        <f t="shared" si="23"/>
        <v/>
      </c>
      <c r="H90" s="180" t="str">
        <f>IF(A90="","",ROUND(SUMIFS(aditivos!$L$2:$L$200,aditivos!$A$2:$A$200,A90,aditivos!$C$2:$C$200,"C1"),2))</f>
        <v/>
      </c>
      <c r="I90" s="176" t="str">
        <f t="shared" si="24"/>
        <v/>
      </c>
      <c r="J90" s="176" t="str">
        <f>IF(A90="","",IF(itens_Remanesc!E90="","",itens_Remanesc!E90))</f>
        <v/>
      </c>
      <c r="K90" s="182" t="str">
        <f t="shared" si="25"/>
        <v/>
      </c>
      <c r="L90" s="174" t="str">
        <f>IF(A90="","",ROUND(SUMIFS(aditivos!$L$2:$L$200,aditivos!$A$2:$A$200,A90,aditivos!$C$2:$C$200,"C2"),2))</f>
        <v/>
      </c>
      <c r="M90" s="170" t="str">
        <f t="shared" si="26"/>
        <v/>
      </c>
      <c r="N90" s="170" t="str">
        <f>IF(A90="","",IF(itens_Remanesc!G90="","",itens_Remanesc!G90))</f>
        <v/>
      </c>
      <c r="O90" s="178" t="str">
        <f t="shared" si="27"/>
        <v/>
      </c>
      <c r="P90" s="180" t="str">
        <f>IF(A90="","",ROUND(SUMIFS(aditivos!$L$2:$L$200,aditivos!$A$2:$A$200,A90,aditivos!$C$2:$C$200,"C3"),2))</f>
        <v/>
      </c>
      <c r="Q90" s="176" t="str">
        <f t="shared" si="28"/>
        <v/>
      </c>
      <c r="R90" s="176" t="str">
        <f>IF(A90="","",IF(itens_Remanesc!I90="","",itens_Remanesc!I90))</f>
        <v/>
      </c>
      <c r="S90" s="182" t="str">
        <f t="shared" si="29"/>
        <v/>
      </c>
      <c r="T90" s="174" t="str">
        <f>IF(A90="","",ROUND(SUMIFS(aditivos!$L$2:$L$200,aditivos!$A$2:$A$200,A90,aditivos!$C$2:$C$200,"C4"),2))</f>
        <v/>
      </c>
      <c r="U90" s="170" t="str">
        <f t="shared" si="30"/>
        <v/>
      </c>
      <c r="V90" s="170" t="str">
        <f>IF(A90="","",IF(itens_Remanesc!K90="","",itens_Remanesc!K90))</f>
        <v/>
      </c>
      <c r="W90" s="170" t="str">
        <f t="shared" si="31"/>
        <v/>
      </c>
      <c r="X90" s="156" t="str">
        <f t="shared" si="32"/>
        <v/>
      </c>
    </row>
    <row r="91" spans="1:24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IF(A91="","",itens_Remanesc!B91)</f>
        <v/>
      </c>
      <c r="D91" s="174" t="str">
        <f>IF(A91="","",ROUND(SUMIFS(aditivos!$L$2:$L$200,aditivos!$A$2:$A$200,A91,aditivos!$C$2:$C$200,"C0"),2))</f>
        <v/>
      </c>
      <c r="E91" s="170" t="str">
        <f t="shared" si="22"/>
        <v/>
      </c>
      <c r="F91" s="170" t="str">
        <f>IF(A91="","",IF(itens_Remanesc!B91="","",itens_Remanesc!B91))</f>
        <v/>
      </c>
      <c r="G91" s="178" t="str">
        <f t="shared" si="23"/>
        <v/>
      </c>
      <c r="H91" s="180" t="str">
        <f>IF(A91="","",ROUND(SUMIFS(aditivos!$L$2:$L$200,aditivos!$A$2:$A$200,A91,aditivos!$C$2:$C$200,"C1"),2))</f>
        <v/>
      </c>
      <c r="I91" s="176" t="str">
        <f t="shared" si="24"/>
        <v/>
      </c>
      <c r="J91" s="176" t="str">
        <f>IF(A91="","",IF(itens_Remanesc!E91="","",itens_Remanesc!E91))</f>
        <v/>
      </c>
      <c r="K91" s="182" t="str">
        <f t="shared" si="25"/>
        <v/>
      </c>
      <c r="L91" s="174" t="str">
        <f>IF(A91="","",ROUND(SUMIFS(aditivos!$L$2:$L$200,aditivos!$A$2:$A$200,A91,aditivos!$C$2:$C$200,"C2"),2))</f>
        <v/>
      </c>
      <c r="M91" s="170" t="str">
        <f t="shared" si="26"/>
        <v/>
      </c>
      <c r="N91" s="170" t="str">
        <f>IF(A91="","",IF(itens_Remanesc!G91="","",itens_Remanesc!G91))</f>
        <v/>
      </c>
      <c r="O91" s="178" t="str">
        <f t="shared" si="27"/>
        <v/>
      </c>
      <c r="P91" s="180" t="str">
        <f>IF(A91="","",ROUND(SUMIFS(aditivos!$L$2:$L$200,aditivos!$A$2:$A$200,A91,aditivos!$C$2:$C$200,"C3"),2))</f>
        <v/>
      </c>
      <c r="Q91" s="176" t="str">
        <f t="shared" si="28"/>
        <v/>
      </c>
      <c r="R91" s="176" t="str">
        <f>IF(A91="","",IF(itens_Remanesc!I91="","",itens_Remanesc!I91))</f>
        <v/>
      </c>
      <c r="S91" s="182" t="str">
        <f t="shared" si="29"/>
        <v/>
      </c>
      <c r="T91" s="174" t="str">
        <f>IF(A91="","",ROUND(SUMIFS(aditivos!$L$2:$L$200,aditivos!$A$2:$A$200,A91,aditivos!$C$2:$C$200,"C4"),2))</f>
        <v/>
      </c>
      <c r="U91" s="170" t="str">
        <f t="shared" si="30"/>
        <v/>
      </c>
      <c r="V91" s="170" t="str">
        <f>IF(A91="","",IF(itens_Remanesc!K91="","",itens_Remanesc!K91))</f>
        <v/>
      </c>
      <c r="W91" s="170" t="str">
        <f t="shared" si="31"/>
        <v/>
      </c>
      <c r="X91" s="156" t="str">
        <f t="shared" si="32"/>
        <v/>
      </c>
    </row>
    <row r="92" spans="1:24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IF(A92="","",itens_Remanesc!B92)</f>
        <v/>
      </c>
      <c r="D92" s="174" t="str">
        <f>IF(A92="","",ROUND(SUMIFS(aditivos!$L$2:$L$200,aditivos!$A$2:$A$200,A92,aditivos!$C$2:$C$200,"C0"),2))</f>
        <v/>
      </c>
      <c r="E92" s="170" t="str">
        <f t="shared" si="22"/>
        <v/>
      </c>
      <c r="F92" s="170" t="str">
        <f>IF(A92="","",IF(itens_Remanesc!B92="","",itens_Remanesc!B92))</f>
        <v/>
      </c>
      <c r="G92" s="178" t="str">
        <f t="shared" si="23"/>
        <v/>
      </c>
      <c r="H92" s="180" t="str">
        <f>IF(A92="","",ROUND(SUMIFS(aditivos!$L$2:$L$200,aditivos!$A$2:$A$200,A92,aditivos!$C$2:$C$200,"C1"),2))</f>
        <v/>
      </c>
      <c r="I92" s="176" t="str">
        <f t="shared" si="24"/>
        <v/>
      </c>
      <c r="J92" s="176" t="str">
        <f>IF(A92="","",IF(itens_Remanesc!E92="","",itens_Remanesc!E92))</f>
        <v/>
      </c>
      <c r="K92" s="182" t="str">
        <f t="shared" si="25"/>
        <v/>
      </c>
      <c r="L92" s="174" t="str">
        <f>IF(A92="","",ROUND(SUMIFS(aditivos!$L$2:$L$200,aditivos!$A$2:$A$200,A92,aditivos!$C$2:$C$200,"C2"),2))</f>
        <v/>
      </c>
      <c r="M92" s="170" t="str">
        <f t="shared" si="26"/>
        <v/>
      </c>
      <c r="N92" s="170" t="str">
        <f>IF(A92="","",IF(itens_Remanesc!G92="","",itens_Remanesc!G92))</f>
        <v/>
      </c>
      <c r="O92" s="178" t="str">
        <f t="shared" si="27"/>
        <v/>
      </c>
      <c r="P92" s="180" t="str">
        <f>IF(A92="","",ROUND(SUMIFS(aditivos!$L$2:$L$200,aditivos!$A$2:$A$200,A92,aditivos!$C$2:$C$200,"C3"),2))</f>
        <v/>
      </c>
      <c r="Q92" s="176" t="str">
        <f t="shared" si="28"/>
        <v/>
      </c>
      <c r="R92" s="176" t="str">
        <f>IF(A92="","",IF(itens_Remanesc!I92="","",itens_Remanesc!I92))</f>
        <v/>
      </c>
      <c r="S92" s="182" t="str">
        <f t="shared" si="29"/>
        <v/>
      </c>
      <c r="T92" s="174" t="str">
        <f>IF(A92="","",ROUND(SUMIFS(aditivos!$L$2:$L$200,aditivos!$A$2:$A$200,A92,aditivos!$C$2:$C$200,"C4"),2))</f>
        <v/>
      </c>
      <c r="U92" s="170" t="str">
        <f t="shared" si="30"/>
        <v/>
      </c>
      <c r="V92" s="170" t="str">
        <f>IF(A92="","",IF(itens_Remanesc!K92="","",itens_Remanesc!K92))</f>
        <v/>
      </c>
      <c r="W92" s="170" t="str">
        <f t="shared" si="31"/>
        <v/>
      </c>
      <c r="X92" s="156" t="str">
        <f t="shared" si="32"/>
        <v/>
      </c>
    </row>
    <row r="93" spans="1:24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IF(A93="","",itens_Remanesc!B93)</f>
        <v/>
      </c>
      <c r="D93" s="174" t="str">
        <f>IF(A93="","",ROUND(SUMIFS(aditivos!$L$2:$L$200,aditivos!$A$2:$A$200,A93,aditivos!$C$2:$C$200,"C0"),2))</f>
        <v/>
      </c>
      <c r="E93" s="170" t="str">
        <f t="shared" si="22"/>
        <v/>
      </c>
      <c r="F93" s="170" t="str">
        <f>IF(A93="","",IF(itens_Remanesc!B93="","",itens_Remanesc!B93))</f>
        <v/>
      </c>
      <c r="G93" s="178" t="str">
        <f t="shared" si="23"/>
        <v/>
      </c>
      <c r="H93" s="180" t="str">
        <f>IF(A93="","",ROUND(SUMIFS(aditivos!$L$2:$L$200,aditivos!$A$2:$A$200,A93,aditivos!$C$2:$C$200,"C1"),2))</f>
        <v/>
      </c>
      <c r="I93" s="176" t="str">
        <f t="shared" si="24"/>
        <v/>
      </c>
      <c r="J93" s="176" t="str">
        <f>IF(A93="","",IF(itens_Remanesc!E93="","",itens_Remanesc!E93))</f>
        <v/>
      </c>
      <c r="K93" s="182" t="str">
        <f t="shared" si="25"/>
        <v/>
      </c>
      <c r="L93" s="174" t="str">
        <f>IF(A93="","",ROUND(SUMIFS(aditivos!$L$2:$L$200,aditivos!$A$2:$A$200,A93,aditivos!$C$2:$C$200,"C2"),2))</f>
        <v/>
      </c>
      <c r="M93" s="170" t="str">
        <f t="shared" si="26"/>
        <v/>
      </c>
      <c r="N93" s="170" t="str">
        <f>IF(A93="","",IF(itens_Remanesc!G93="","",itens_Remanesc!G93))</f>
        <v/>
      </c>
      <c r="O93" s="178" t="str">
        <f t="shared" si="27"/>
        <v/>
      </c>
      <c r="P93" s="180" t="str">
        <f>IF(A93="","",ROUND(SUMIFS(aditivos!$L$2:$L$200,aditivos!$A$2:$A$200,A93,aditivos!$C$2:$C$200,"C3"),2))</f>
        <v/>
      </c>
      <c r="Q93" s="176" t="str">
        <f t="shared" si="28"/>
        <v/>
      </c>
      <c r="R93" s="176" t="str">
        <f>IF(A93="","",IF(itens_Remanesc!I93="","",itens_Remanesc!I93))</f>
        <v/>
      </c>
      <c r="S93" s="182" t="str">
        <f t="shared" si="29"/>
        <v/>
      </c>
      <c r="T93" s="174" t="str">
        <f>IF(A93="","",ROUND(SUMIFS(aditivos!$L$2:$L$200,aditivos!$A$2:$A$200,A93,aditivos!$C$2:$C$200,"C4"),2))</f>
        <v/>
      </c>
      <c r="U93" s="170" t="str">
        <f t="shared" si="30"/>
        <v/>
      </c>
      <c r="V93" s="170" t="str">
        <f>IF(A93="","",IF(itens_Remanesc!K93="","",itens_Remanesc!K93))</f>
        <v/>
      </c>
      <c r="W93" s="170" t="str">
        <f t="shared" si="31"/>
        <v/>
      </c>
      <c r="X93" s="156" t="str">
        <f t="shared" si="32"/>
        <v/>
      </c>
    </row>
    <row r="94" spans="1:24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IF(A94="","",itens_Remanesc!B94)</f>
        <v/>
      </c>
      <c r="D94" s="174" t="str">
        <f>IF(A94="","",ROUND(SUMIFS(aditivos!$L$2:$L$200,aditivos!$A$2:$A$200,A94,aditivos!$C$2:$C$200,"C0"),2))</f>
        <v/>
      </c>
      <c r="E94" s="170" t="str">
        <f t="shared" si="22"/>
        <v/>
      </c>
      <c r="F94" s="170" t="str">
        <f>IF(A94="","",IF(itens_Remanesc!B94="","",itens_Remanesc!B94))</f>
        <v/>
      </c>
      <c r="G94" s="178" t="str">
        <f t="shared" si="23"/>
        <v/>
      </c>
      <c r="H94" s="180" t="str">
        <f>IF(A94="","",ROUND(SUMIFS(aditivos!$L$2:$L$200,aditivos!$A$2:$A$200,A94,aditivos!$C$2:$C$200,"C1"),2))</f>
        <v/>
      </c>
      <c r="I94" s="176" t="str">
        <f t="shared" si="24"/>
        <v/>
      </c>
      <c r="J94" s="176" t="str">
        <f>IF(A94="","",IF(itens_Remanesc!E94="","",itens_Remanesc!E94))</f>
        <v/>
      </c>
      <c r="K94" s="182" t="str">
        <f t="shared" si="25"/>
        <v/>
      </c>
      <c r="L94" s="174" t="str">
        <f>IF(A94="","",ROUND(SUMIFS(aditivos!$L$2:$L$200,aditivos!$A$2:$A$200,A94,aditivos!$C$2:$C$200,"C2"),2))</f>
        <v/>
      </c>
      <c r="M94" s="170" t="str">
        <f t="shared" si="26"/>
        <v/>
      </c>
      <c r="N94" s="170" t="str">
        <f>IF(A94="","",IF(itens_Remanesc!G94="","",itens_Remanesc!G94))</f>
        <v/>
      </c>
      <c r="O94" s="178" t="str">
        <f t="shared" si="27"/>
        <v/>
      </c>
      <c r="P94" s="180" t="str">
        <f>IF(A94="","",ROUND(SUMIFS(aditivos!$L$2:$L$200,aditivos!$A$2:$A$200,A94,aditivos!$C$2:$C$200,"C3"),2))</f>
        <v/>
      </c>
      <c r="Q94" s="176" t="str">
        <f t="shared" si="28"/>
        <v/>
      </c>
      <c r="R94" s="176" t="str">
        <f>IF(A94="","",IF(itens_Remanesc!I94="","",itens_Remanesc!I94))</f>
        <v/>
      </c>
      <c r="S94" s="182" t="str">
        <f t="shared" si="29"/>
        <v/>
      </c>
      <c r="T94" s="174" t="str">
        <f>IF(A94="","",ROUND(SUMIFS(aditivos!$L$2:$L$200,aditivos!$A$2:$A$200,A94,aditivos!$C$2:$C$200,"C4"),2))</f>
        <v/>
      </c>
      <c r="U94" s="170" t="str">
        <f t="shared" si="30"/>
        <v/>
      </c>
      <c r="V94" s="170" t="str">
        <f>IF(A94="","",IF(itens_Remanesc!K94="","",itens_Remanesc!K94))</f>
        <v/>
      </c>
      <c r="W94" s="170" t="str">
        <f t="shared" si="31"/>
        <v/>
      </c>
      <c r="X94" s="156" t="str">
        <f t="shared" si="32"/>
        <v/>
      </c>
    </row>
    <row r="95" spans="1:24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IF(A95="","",itens_Remanesc!B95)</f>
        <v/>
      </c>
      <c r="D95" s="174" t="str">
        <f>IF(A95="","",ROUND(SUMIFS(aditivos!$L$2:$L$200,aditivos!$A$2:$A$200,A95,aditivos!$C$2:$C$200,"C0"),2))</f>
        <v/>
      </c>
      <c r="E95" s="170" t="str">
        <f t="shared" si="22"/>
        <v/>
      </c>
      <c r="F95" s="170" t="str">
        <f>IF(A95="","",IF(itens_Remanesc!B95="","",itens_Remanesc!B95))</f>
        <v/>
      </c>
      <c r="G95" s="178" t="str">
        <f t="shared" si="23"/>
        <v/>
      </c>
      <c r="H95" s="180" t="str">
        <f>IF(A95="","",ROUND(SUMIFS(aditivos!$L$2:$L$200,aditivos!$A$2:$A$200,A95,aditivos!$C$2:$C$200,"C1"),2))</f>
        <v/>
      </c>
      <c r="I95" s="176" t="str">
        <f t="shared" si="24"/>
        <v/>
      </c>
      <c r="J95" s="176" t="str">
        <f>IF(A95="","",IF(itens_Remanesc!E95="","",itens_Remanesc!E95))</f>
        <v/>
      </c>
      <c r="K95" s="182" t="str">
        <f t="shared" si="25"/>
        <v/>
      </c>
      <c r="L95" s="174" t="str">
        <f>IF(A95="","",ROUND(SUMIFS(aditivos!$L$2:$L$200,aditivos!$A$2:$A$200,A95,aditivos!$C$2:$C$200,"C2"),2))</f>
        <v/>
      </c>
      <c r="M95" s="170" t="str">
        <f t="shared" si="26"/>
        <v/>
      </c>
      <c r="N95" s="170" t="str">
        <f>IF(A95="","",IF(itens_Remanesc!G95="","",itens_Remanesc!G95))</f>
        <v/>
      </c>
      <c r="O95" s="178" t="str">
        <f t="shared" si="27"/>
        <v/>
      </c>
      <c r="P95" s="180" t="str">
        <f>IF(A95="","",ROUND(SUMIFS(aditivos!$L$2:$L$200,aditivos!$A$2:$A$200,A95,aditivos!$C$2:$C$200,"C3"),2))</f>
        <v/>
      </c>
      <c r="Q95" s="176" t="str">
        <f t="shared" si="28"/>
        <v/>
      </c>
      <c r="R95" s="176" t="str">
        <f>IF(A95="","",IF(itens_Remanesc!I95="","",itens_Remanesc!I95))</f>
        <v/>
      </c>
      <c r="S95" s="182" t="str">
        <f t="shared" si="29"/>
        <v/>
      </c>
      <c r="T95" s="174" t="str">
        <f>IF(A95="","",ROUND(SUMIFS(aditivos!$L$2:$L$200,aditivos!$A$2:$A$200,A95,aditivos!$C$2:$C$200,"C4"),2))</f>
        <v/>
      </c>
      <c r="U95" s="170" t="str">
        <f t="shared" si="30"/>
        <v/>
      </c>
      <c r="V95" s="170" t="str">
        <f>IF(A95="","",IF(itens_Remanesc!K95="","",itens_Remanesc!K95))</f>
        <v/>
      </c>
      <c r="W95" s="170" t="str">
        <f t="shared" si="31"/>
        <v/>
      </c>
      <c r="X95" s="156" t="str">
        <f t="shared" si="32"/>
        <v/>
      </c>
    </row>
    <row r="96" spans="1:24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IF(A96="","",itens_Remanesc!B96)</f>
        <v/>
      </c>
      <c r="D96" s="174" t="str">
        <f>IF(A96="","",ROUND(SUMIFS(aditivos!$L$2:$L$200,aditivos!$A$2:$A$200,A96,aditivos!$C$2:$C$200,"C0"),2))</f>
        <v/>
      </c>
      <c r="E96" s="170" t="str">
        <f t="shared" si="22"/>
        <v/>
      </c>
      <c r="F96" s="170" t="str">
        <f>IF(A96="","",IF(itens_Remanesc!B96="","",itens_Remanesc!B96))</f>
        <v/>
      </c>
      <c r="G96" s="178" t="str">
        <f t="shared" si="23"/>
        <v/>
      </c>
      <c r="H96" s="180" t="str">
        <f>IF(A96="","",ROUND(SUMIFS(aditivos!$L$2:$L$200,aditivos!$A$2:$A$200,A96,aditivos!$C$2:$C$200,"C1"),2))</f>
        <v/>
      </c>
      <c r="I96" s="176" t="str">
        <f t="shared" si="24"/>
        <v/>
      </c>
      <c r="J96" s="176" t="str">
        <f>IF(A96="","",IF(itens_Remanesc!E96="","",itens_Remanesc!E96))</f>
        <v/>
      </c>
      <c r="K96" s="182" t="str">
        <f t="shared" si="25"/>
        <v/>
      </c>
      <c r="L96" s="174" t="str">
        <f>IF(A96="","",ROUND(SUMIFS(aditivos!$L$2:$L$200,aditivos!$A$2:$A$200,A96,aditivos!$C$2:$C$200,"C2"),2))</f>
        <v/>
      </c>
      <c r="M96" s="170" t="str">
        <f t="shared" si="26"/>
        <v/>
      </c>
      <c r="N96" s="170" t="str">
        <f>IF(A96="","",IF(itens_Remanesc!G96="","",itens_Remanesc!G96))</f>
        <v/>
      </c>
      <c r="O96" s="178" t="str">
        <f t="shared" si="27"/>
        <v/>
      </c>
      <c r="P96" s="180" t="str">
        <f>IF(A96="","",ROUND(SUMIFS(aditivos!$L$2:$L$200,aditivos!$A$2:$A$200,A96,aditivos!$C$2:$C$200,"C3"),2))</f>
        <v/>
      </c>
      <c r="Q96" s="176" t="str">
        <f t="shared" si="28"/>
        <v/>
      </c>
      <c r="R96" s="176" t="str">
        <f>IF(A96="","",IF(itens_Remanesc!I96="","",itens_Remanesc!I96))</f>
        <v/>
      </c>
      <c r="S96" s="182" t="str">
        <f t="shared" si="29"/>
        <v/>
      </c>
      <c r="T96" s="174" t="str">
        <f>IF(A96="","",ROUND(SUMIFS(aditivos!$L$2:$L$200,aditivos!$A$2:$A$200,A96,aditivos!$C$2:$C$200,"C4"),2))</f>
        <v/>
      </c>
      <c r="U96" s="170" t="str">
        <f t="shared" si="30"/>
        <v/>
      </c>
      <c r="V96" s="170" t="str">
        <f>IF(A96="","",IF(itens_Remanesc!K96="","",itens_Remanesc!K96))</f>
        <v/>
      </c>
      <c r="W96" s="170" t="str">
        <f t="shared" si="31"/>
        <v/>
      </c>
      <c r="X96" s="156" t="str">
        <f t="shared" si="32"/>
        <v/>
      </c>
    </row>
    <row r="97" spans="1:24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IF(A97="","",itens_Remanesc!B97)</f>
        <v/>
      </c>
      <c r="D97" s="174" t="str">
        <f>IF(A97="","",ROUND(SUMIFS(aditivos!$L$2:$L$200,aditivos!$A$2:$A$200,A97,aditivos!$C$2:$C$200,"C0"),2))</f>
        <v/>
      </c>
      <c r="E97" s="170" t="str">
        <f t="shared" si="22"/>
        <v/>
      </c>
      <c r="F97" s="170" t="str">
        <f>IF(A97="","",IF(itens_Remanesc!B97="","",itens_Remanesc!B97))</f>
        <v/>
      </c>
      <c r="G97" s="178" t="str">
        <f t="shared" si="23"/>
        <v/>
      </c>
      <c r="H97" s="180" t="str">
        <f>IF(A97="","",ROUND(SUMIFS(aditivos!$L$2:$L$200,aditivos!$A$2:$A$200,A97,aditivos!$C$2:$C$200,"C1"),2))</f>
        <v/>
      </c>
      <c r="I97" s="176" t="str">
        <f t="shared" si="24"/>
        <v/>
      </c>
      <c r="J97" s="176" t="str">
        <f>IF(A97="","",IF(itens_Remanesc!E97="","",itens_Remanesc!E97))</f>
        <v/>
      </c>
      <c r="K97" s="182" t="str">
        <f t="shared" si="25"/>
        <v/>
      </c>
      <c r="L97" s="174" t="str">
        <f>IF(A97="","",ROUND(SUMIFS(aditivos!$L$2:$L$200,aditivos!$A$2:$A$200,A97,aditivos!$C$2:$C$200,"C2"),2))</f>
        <v/>
      </c>
      <c r="M97" s="170" t="str">
        <f t="shared" si="26"/>
        <v/>
      </c>
      <c r="N97" s="170" t="str">
        <f>IF(A97="","",IF(itens_Remanesc!G97="","",itens_Remanesc!G97))</f>
        <v/>
      </c>
      <c r="O97" s="178" t="str">
        <f t="shared" si="27"/>
        <v/>
      </c>
      <c r="P97" s="180" t="str">
        <f>IF(A97="","",ROUND(SUMIFS(aditivos!$L$2:$L$200,aditivos!$A$2:$A$200,A97,aditivos!$C$2:$C$200,"C3"),2))</f>
        <v/>
      </c>
      <c r="Q97" s="176" t="str">
        <f t="shared" si="28"/>
        <v/>
      </c>
      <c r="R97" s="176" t="str">
        <f>IF(A97="","",IF(itens_Remanesc!I97="","",itens_Remanesc!I97))</f>
        <v/>
      </c>
      <c r="S97" s="182" t="str">
        <f t="shared" si="29"/>
        <v/>
      </c>
      <c r="T97" s="174" t="str">
        <f>IF(A97="","",ROUND(SUMIFS(aditivos!$L$2:$L$200,aditivos!$A$2:$A$200,A97,aditivos!$C$2:$C$200,"C4"),2))</f>
        <v/>
      </c>
      <c r="U97" s="170" t="str">
        <f t="shared" si="30"/>
        <v/>
      </c>
      <c r="V97" s="170" t="str">
        <f>IF(A97="","",IF(itens_Remanesc!K97="","",itens_Remanesc!K97))</f>
        <v/>
      </c>
      <c r="W97" s="170" t="str">
        <f t="shared" si="31"/>
        <v/>
      </c>
      <c r="X97" s="156" t="str">
        <f t="shared" si="32"/>
        <v/>
      </c>
    </row>
    <row r="98" spans="1:24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IF(A98="","",itens_Remanesc!B98)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3">IF(A98="","",ROUND(C98+D98,2))</f>
        <v/>
      </c>
      <c r="F98" s="170" t="str">
        <f>IF(A98="","",IF(itens_Remanesc!B98="","",itens_Remanesc!B98))</f>
        <v/>
      </c>
      <c r="G98" s="178" t="str">
        <f t="shared" ref="G98:G129" si="34">IF(A98="","",E98)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5">IF(A98="","",ROUND(E98+H98,2))</f>
        <v/>
      </c>
      <c r="J98" s="176" t="str">
        <f>IF(A98="","",IF(itens_Remanesc!E98="","",itens_Remanesc!E98))</f>
        <v/>
      </c>
      <c r="K98" s="182" t="str">
        <f t="shared" ref="K98:K129" si="36">IF(OR(A98="",J98=""),"",ROUND(J98,2))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37">IF(A98="","",ROUND(I98+L98,2))</f>
        <v/>
      </c>
      <c r="N98" s="170" t="str">
        <f>IF(A98="","",IF(itens_Remanesc!G98="","",itens_Remanesc!G98))</f>
        <v/>
      </c>
      <c r="O98" s="178" t="str">
        <f t="shared" ref="O98:O129" si="38">IF(OR(A98="",N98=""),"",ROUND(N98,2))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39">IF(A98="","",ROUND(M98+P98,2))</f>
        <v/>
      </c>
      <c r="R98" s="176" t="str">
        <f>IF(A98="","",IF(itens_Remanesc!I98="","",itens_Remanesc!I98))</f>
        <v/>
      </c>
      <c r="S98" s="182" t="str">
        <f t="shared" ref="S98:S129" si="40">IF(OR(A98="",R98=""),"",ROUND(R98,2))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1">IF(A98="","",ROUND(Q98+T98,2))</f>
        <v/>
      </c>
      <c r="V98" s="170" t="str">
        <f>IF(A98="","",IF(itens_Remanesc!K98="","",itens_Remanesc!K98))</f>
        <v/>
      </c>
      <c r="W98" s="170" t="str">
        <f t="shared" ref="W98:W129" si="42">IF(OR(A98="",V98=""),"",ROUND(V98,2))</f>
        <v/>
      </c>
      <c r="X98" s="156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IF(A99="","",itens_Remanesc!B99)</f>
        <v/>
      </c>
      <c r="D99" s="174" t="str">
        <f>IF(A99="","",ROUND(SUMIFS(aditivos!$L$2:$L$200,aditivos!$A$2:$A$200,A99,aditivos!$C$2:$C$200,"C0"),2))</f>
        <v/>
      </c>
      <c r="E99" s="170" t="str">
        <f t="shared" si="33"/>
        <v/>
      </c>
      <c r="F99" s="170" t="str">
        <f>IF(A99="","",IF(itens_Remanesc!B99="","",itens_Remanesc!B99))</f>
        <v/>
      </c>
      <c r="G99" s="178" t="str">
        <f t="shared" si="34"/>
        <v/>
      </c>
      <c r="H99" s="180" t="str">
        <f>IF(A99="","",ROUND(SUMIFS(aditivos!$L$2:$L$200,aditivos!$A$2:$A$200,A99,aditivos!$C$2:$C$200,"C1"),2))</f>
        <v/>
      </c>
      <c r="I99" s="176" t="str">
        <f t="shared" si="35"/>
        <v/>
      </c>
      <c r="J99" s="176" t="str">
        <f>IF(A99="","",IF(itens_Remanesc!E99="","",itens_Remanesc!E99))</f>
        <v/>
      </c>
      <c r="K99" s="182" t="str">
        <f t="shared" si="36"/>
        <v/>
      </c>
      <c r="L99" s="174" t="str">
        <f>IF(A99="","",ROUND(SUMIFS(aditivos!$L$2:$L$200,aditivos!$A$2:$A$200,A99,aditivos!$C$2:$C$200,"C2"),2))</f>
        <v/>
      </c>
      <c r="M99" s="170" t="str">
        <f t="shared" si="37"/>
        <v/>
      </c>
      <c r="N99" s="170" t="str">
        <f>IF(A99="","",IF(itens_Remanesc!G99="","",itens_Remanesc!G99))</f>
        <v/>
      </c>
      <c r="O99" s="178" t="str">
        <f t="shared" si="38"/>
        <v/>
      </c>
      <c r="P99" s="180" t="str">
        <f>IF(A99="","",ROUND(SUMIFS(aditivos!$L$2:$L$200,aditivos!$A$2:$A$200,A99,aditivos!$C$2:$C$200,"C3"),2))</f>
        <v/>
      </c>
      <c r="Q99" s="176" t="str">
        <f t="shared" si="39"/>
        <v/>
      </c>
      <c r="R99" s="176" t="str">
        <f>IF(A99="","",IF(itens_Remanesc!I99="","",itens_Remanesc!I99))</f>
        <v/>
      </c>
      <c r="S99" s="182" t="str">
        <f t="shared" si="40"/>
        <v/>
      </c>
      <c r="T99" s="174" t="str">
        <f>IF(A99="","",ROUND(SUMIFS(aditivos!$L$2:$L$200,aditivos!$A$2:$A$200,A99,aditivos!$C$2:$C$200,"C4"),2))</f>
        <v/>
      </c>
      <c r="U99" s="170" t="str">
        <f t="shared" si="41"/>
        <v/>
      </c>
      <c r="V99" s="170" t="str">
        <f>IF(A99="","",IF(itens_Remanesc!K99="","",itens_Remanesc!K99))</f>
        <v/>
      </c>
      <c r="W99" s="170" t="str">
        <f t="shared" si="42"/>
        <v/>
      </c>
      <c r="X99" s="156" t="str">
        <f t="shared" si="43"/>
        <v/>
      </c>
    </row>
    <row r="100" spans="1:24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IF(A100="","",itens_Remanesc!B100)</f>
        <v/>
      </c>
      <c r="D100" s="174" t="str">
        <f>IF(A100="","",ROUND(SUMIFS(aditivos!$L$2:$L$200,aditivos!$A$2:$A$200,A100,aditivos!$C$2:$C$200,"C0"),2))</f>
        <v/>
      </c>
      <c r="E100" s="170" t="str">
        <f t="shared" si="33"/>
        <v/>
      </c>
      <c r="F100" s="170" t="str">
        <f>IF(A100="","",IF(itens_Remanesc!B100="","",itens_Remanesc!B100))</f>
        <v/>
      </c>
      <c r="G100" s="178" t="str">
        <f t="shared" si="34"/>
        <v/>
      </c>
      <c r="H100" s="180" t="str">
        <f>IF(A100="","",ROUND(SUMIFS(aditivos!$L$2:$L$200,aditivos!$A$2:$A$200,A100,aditivos!$C$2:$C$200,"C1"),2))</f>
        <v/>
      </c>
      <c r="I100" s="176" t="str">
        <f t="shared" si="35"/>
        <v/>
      </c>
      <c r="J100" s="176" t="str">
        <f>IF(A100="","",IF(itens_Remanesc!E100="","",itens_Remanesc!E100))</f>
        <v/>
      </c>
      <c r="K100" s="182" t="str">
        <f t="shared" si="36"/>
        <v/>
      </c>
      <c r="L100" s="174" t="str">
        <f>IF(A100="","",ROUND(SUMIFS(aditivos!$L$2:$L$200,aditivos!$A$2:$A$200,A100,aditivos!$C$2:$C$200,"C2"),2))</f>
        <v/>
      </c>
      <c r="M100" s="170" t="str">
        <f t="shared" si="37"/>
        <v/>
      </c>
      <c r="N100" s="170" t="str">
        <f>IF(A100="","",IF(itens_Remanesc!G100="","",itens_Remanesc!G100))</f>
        <v/>
      </c>
      <c r="O100" s="178" t="str">
        <f t="shared" si="38"/>
        <v/>
      </c>
      <c r="P100" s="180" t="str">
        <f>IF(A100="","",ROUND(SUMIFS(aditivos!$L$2:$L$200,aditivos!$A$2:$A$200,A100,aditivos!$C$2:$C$200,"C3"),2))</f>
        <v/>
      </c>
      <c r="Q100" s="176" t="str">
        <f t="shared" si="39"/>
        <v/>
      </c>
      <c r="R100" s="176" t="str">
        <f>IF(A100="","",IF(itens_Remanesc!I100="","",itens_Remanesc!I100))</f>
        <v/>
      </c>
      <c r="S100" s="182" t="str">
        <f t="shared" si="40"/>
        <v/>
      </c>
      <c r="T100" s="174" t="str">
        <f>IF(A100="","",ROUND(SUMIFS(aditivos!$L$2:$L$200,aditivos!$A$2:$A$200,A100,aditivos!$C$2:$C$200,"C4"),2))</f>
        <v/>
      </c>
      <c r="U100" s="170" t="str">
        <f t="shared" si="41"/>
        <v/>
      </c>
      <c r="V100" s="170" t="str">
        <f>IF(A100="","",IF(itens_Remanesc!K100="","",itens_Remanesc!K100))</f>
        <v/>
      </c>
      <c r="W100" s="170" t="str">
        <f t="shared" si="42"/>
        <v/>
      </c>
      <c r="X100" s="156" t="str">
        <f t="shared" si="43"/>
        <v/>
      </c>
    </row>
    <row r="101" spans="1:24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IF(A101="","",itens_Remanesc!B101)</f>
        <v/>
      </c>
      <c r="D101" s="174" t="str">
        <f>IF(A101="","",ROUND(SUMIFS(aditivos!$L$2:$L$200,aditivos!$A$2:$A$200,A101,aditivos!$C$2:$C$200,"C0"),2))</f>
        <v/>
      </c>
      <c r="E101" s="170" t="str">
        <f t="shared" si="33"/>
        <v/>
      </c>
      <c r="F101" s="170" t="str">
        <f>IF(A101="","",IF(itens_Remanesc!B101="","",itens_Remanesc!B101))</f>
        <v/>
      </c>
      <c r="G101" s="178" t="str">
        <f t="shared" si="34"/>
        <v/>
      </c>
      <c r="H101" s="180" t="str">
        <f>IF(A101="","",ROUND(SUMIFS(aditivos!$L$2:$L$200,aditivos!$A$2:$A$200,A101,aditivos!$C$2:$C$200,"C1"),2))</f>
        <v/>
      </c>
      <c r="I101" s="176" t="str">
        <f t="shared" si="35"/>
        <v/>
      </c>
      <c r="J101" s="176" t="str">
        <f>IF(A101="","",IF(itens_Remanesc!E101="","",itens_Remanesc!E101))</f>
        <v/>
      </c>
      <c r="K101" s="182" t="str">
        <f t="shared" si="36"/>
        <v/>
      </c>
      <c r="L101" s="174" t="str">
        <f>IF(A101="","",ROUND(SUMIFS(aditivos!$L$2:$L$200,aditivos!$A$2:$A$200,A101,aditivos!$C$2:$C$200,"C2"),2))</f>
        <v/>
      </c>
      <c r="M101" s="170" t="str">
        <f t="shared" si="37"/>
        <v/>
      </c>
      <c r="N101" s="170" t="str">
        <f>IF(A101="","",IF(itens_Remanesc!G101="","",itens_Remanesc!G101))</f>
        <v/>
      </c>
      <c r="O101" s="178" t="str">
        <f t="shared" si="38"/>
        <v/>
      </c>
      <c r="P101" s="180" t="str">
        <f>IF(A101="","",ROUND(SUMIFS(aditivos!$L$2:$L$200,aditivos!$A$2:$A$200,A101,aditivos!$C$2:$C$200,"C3"),2))</f>
        <v/>
      </c>
      <c r="Q101" s="176" t="str">
        <f t="shared" si="39"/>
        <v/>
      </c>
      <c r="R101" s="176" t="str">
        <f>IF(A101="","",IF(itens_Remanesc!I101="","",itens_Remanesc!I101))</f>
        <v/>
      </c>
      <c r="S101" s="182" t="str">
        <f t="shared" si="40"/>
        <v/>
      </c>
      <c r="T101" s="174" t="str">
        <f>IF(A101="","",ROUND(SUMIFS(aditivos!$L$2:$L$200,aditivos!$A$2:$A$200,A101,aditivos!$C$2:$C$200,"C4"),2))</f>
        <v/>
      </c>
      <c r="U101" s="170" t="str">
        <f t="shared" si="41"/>
        <v/>
      </c>
      <c r="V101" s="170" t="str">
        <f>IF(A101="","",IF(itens_Remanesc!K101="","",itens_Remanesc!K101))</f>
        <v/>
      </c>
      <c r="W101" s="170" t="str">
        <f t="shared" si="42"/>
        <v/>
      </c>
      <c r="X101" s="156" t="str">
        <f t="shared" si="43"/>
        <v/>
      </c>
    </row>
    <row r="102" spans="1:24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IF(A102="","",itens_Remanesc!B102)</f>
        <v/>
      </c>
      <c r="D102" s="174" t="str">
        <f>IF(A102="","",ROUND(SUMIFS(aditivos!$L$2:$L$200,aditivos!$A$2:$A$200,A102,aditivos!$C$2:$C$200,"C0"),2))</f>
        <v/>
      </c>
      <c r="E102" s="170" t="str">
        <f t="shared" si="33"/>
        <v/>
      </c>
      <c r="F102" s="170" t="str">
        <f>IF(A102="","",IF(itens_Remanesc!B102="","",itens_Remanesc!B102))</f>
        <v/>
      </c>
      <c r="G102" s="178" t="str">
        <f t="shared" si="34"/>
        <v/>
      </c>
      <c r="H102" s="180" t="str">
        <f>IF(A102="","",ROUND(SUMIFS(aditivos!$L$2:$L$200,aditivos!$A$2:$A$200,A102,aditivos!$C$2:$C$200,"C1"),2))</f>
        <v/>
      </c>
      <c r="I102" s="176" t="str">
        <f t="shared" si="35"/>
        <v/>
      </c>
      <c r="J102" s="176" t="str">
        <f>IF(A102="","",IF(itens_Remanesc!E102="","",itens_Remanesc!E102))</f>
        <v/>
      </c>
      <c r="K102" s="182" t="str">
        <f t="shared" si="36"/>
        <v/>
      </c>
      <c r="L102" s="174" t="str">
        <f>IF(A102="","",ROUND(SUMIFS(aditivos!$L$2:$L$200,aditivos!$A$2:$A$200,A102,aditivos!$C$2:$C$200,"C2"),2))</f>
        <v/>
      </c>
      <c r="M102" s="170" t="str">
        <f t="shared" si="37"/>
        <v/>
      </c>
      <c r="N102" s="170" t="str">
        <f>IF(A102="","",IF(itens_Remanesc!G102="","",itens_Remanesc!G102))</f>
        <v/>
      </c>
      <c r="O102" s="178" t="str">
        <f t="shared" si="38"/>
        <v/>
      </c>
      <c r="P102" s="180" t="str">
        <f>IF(A102="","",ROUND(SUMIFS(aditivos!$L$2:$L$200,aditivos!$A$2:$A$200,A102,aditivos!$C$2:$C$200,"C3"),2))</f>
        <v/>
      </c>
      <c r="Q102" s="176" t="str">
        <f t="shared" si="39"/>
        <v/>
      </c>
      <c r="R102" s="176" t="str">
        <f>IF(A102="","",IF(itens_Remanesc!I102="","",itens_Remanesc!I102))</f>
        <v/>
      </c>
      <c r="S102" s="182" t="str">
        <f t="shared" si="40"/>
        <v/>
      </c>
      <c r="T102" s="174" t="str">
        <f>IF(A102="","",ROUND(SUMIFS(aditivos!$L$2:$L$200,aditivos!$A$2:$A$200,A102,aditivos!$C$2:$C$200,"C4"),2))</f>
        <v/>
      </c>
      <c r="U102" s="170" t="str">
        <f t="shared" si="41"/>
        <v/>
      </c>
      <c r="V102" s="170" t="str">
        <f>IF(A102="","",IF(itens_Remanesc!K102="","",itens_Remanesc!K102))</f>
        <v/>
      </c>
      <c r="W102" s="170" t="str">
        <f t="shared" si="42"/>
        <v/>
      </c>
      <c r="X102" s="156" t="str">
        <f t="shared" si="43"/>
        <v/>
      </c>
    </row>
    <row r="103" spans="1:24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IF(A103="","",itens_Remanesc!B103)</f>
        <v/>
      </c>
      <c r="D103" s="174" t="str">
        <f>IF(A103="","",ROUND(SUMIFS(aditivos!$L$2:$L$200,aditivos!$A$2:$A$200,A103,aditivos!$C$2:$C$200,"C0"),2))</f>
        <v/>
      </c>
      <c r="E103" s="170" t="str">
        <f t="shared" si="33"/>
        <v/>
      </c>
      <c r="F103" s="170" t="str">
        <f>IF(A103="","",IF(itens_Remanesc!B103="","",itens_Remanesc!B103))</f>
        <v/>
      </c>
      <c r="G103" s="178" t="str">
        <f t="shared" si="34"/>
        <v/>
      </c>
      <c r="H103" s="180" t="str">
        <f>IF(A103="","",ROUND(SUMIFS(aditivos!$L$2:$L$200,aditivos!$A$2:$A$200,A103,aditivos!$C$2:$C$200,"C1"),2))</f>
        <v/>
      </c>
      <c r="I103" s="176" t="str">
        <f t="shared" si="35"/>
        <v/>
      </c>
      <c r="J103" s="176" t="str">
        <f>IF(A103="","",IF(itens_Remanesc!E103="","",itens_Remanesc!E103))</f>
        <v/>
      </c>
      <c r="K103" s="182" t="str">
        <f t="shared" si="36"/>
        <v/>
      </c>
      <c r="L103" s="174" t="str">
        <f>IF(A103="","",ROUND(SUMIFS(aditivos!$L$2:$L$200,aditivos!$A$2:$A$200,A103,aditivos!$C$2:$C$200,"C2"),2))</f>
        <v/>
      </c>
      <c r="M103" s="170" t="str">
        <f t="shared" si="37"/>
        <v/>
      </c>
      <c r="N103" s="170" t="str">
        <f>IF(A103="","",IF(itens_Remanesc!G103="","",itens_Remanesc!G103))</f>
        <v/>
      </c>
      <c r="O103" s="178" t="str">
        <f t="shared" si="38"/>
        <v/>
      </c>
      <c r="P103" s="180" t="str">
        <f>IF(A103="","",ROUND(SUMIFS(aditivos!$L$2:$L$200,aditivos!$A$2:$A$200,A103,aditivos!$C$2:$C$200,"C3"),2))</f>
        <v/>
      </c>
      <c r="Q103" s="176" t="str">
        <f t="shared" si="39"/>
        <v/>
      </c>
      <c r="R103" s="176" t="str">
        <f>IF(A103="","",IF(itens_Remanesc!I103="","",itens_Remanesc!I103))</f>
        <v/>
      </c>
      <c r="S103" s="182" t="str">
        <f t="shared" si="40"/>
        <v/>
      </c>
      <c r="T103" s="174" t="str">
        <f>IF(A103="","",ROUND(SUMIFS(aditivos!$L$2:$L$200,aditivos!$A$2:$A$200,A103,aditivos!$C$2:$C$200,"C4"),2))</f>
        <v/>
      </c>
      <c r="U103" s="170" t="str">
        <f t="shared" si="41"/>
        <v/>
      </c>
      <c r="V103" s="170" t="str">
        <f>IF(A103="","",IF(itens_Remanesc!K103="","",itens_Remanesc!K103))</f>
        <v/>
      </c>
      <c r="W103" s="170" t="str">
        <f t="shared" si="42"/>
        <v/>
      </c>
      <c r="X103" s="156" t="str">
        <f t="shared" si="43"/>
        <v/>
      </c>
    </row>
    <row r="104" spans="1:24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IF(A104="","",itens_Remanesc!B104)</f>
        <v/>
      </c>
      <c r="D104" s="174" t="str">
        <f>IF(A104="","",ROUND(SUMIFS(aditivos!$L$2:$L$200,aditivos!$A$2:$A$200,A104,aditivos!$C$2:$C$200,"C0"),2))</f>
        <v/>
      </c>
      <c r="E104" s="170" t="str">
        <f t="shared" si="33"/>
        <v/>
      </c>
      <c r="F104" s="170" t="str">
        <f>IF(A104="","",IF(itens_Remanesc!B104="","",itens_Remanesc!B104))</f>
        <v/>
      </c>
      <c r="G104" s="178" t="str">
        <f t="shared" si="34"/>
        <v/>
      </c>
      <c r="H104" s="180" t="str">
        <f>IF(A104="","",ROUND(SUMIFS(aditivos!$L$2:$L$200,aditivos!$A$2:$A$200,A104,aditivos!$C$2:$C$200,"C1"),2))</f>
        <v/>
      </c>
      <c r="I104" s="176" t="str">
        <f t="shared" si="35"/>
        <v/>
      </c>
      <c r="J104" s="176" t="str">
        <f>IF(A104="","",IF(itens_Remanesc!E104="","",itens_Remanesc!E104))</f>
        <v/>
      </c>
      <c r="K104" s="182" t="str">
        <f t="shared" si="36"/>
        <v/>
      </c>
      <c r="L104" s="174" t="str">
        <f>IF(A104="","",ROUND(SUMIFS(aditivos!$L$2:$L$200,aditivos!$A$2:$A$200,A104,aditivos!$C$2:$C$200,"C2"),2))</f>
        <v/>
      </c>
      <c r="M104" s="170" t="str">
        <f t="shared" si="37"/>
        <v/>
      </c>
      <c r="N104" s="170" t="str">
        <f>IF(A104="","",IF(itens_Remanesc!G104="","",itens_Remanesc!G104))</f>
        <v/>
      </c>
      <c r="O104" s="178" t="str">
        <f t="shared" si="38"/>
        <v/>
      </c>
      <c r="P104" s="180" t="str">
        <f>IF(A104="","",ROUND(SUMIFS(aditivos!$L$2:$L$200,aditivos!$A$2:$A$200,A104,aditivos!$C$2:$C$200,"C3"),2))</f>
        <v/>
      </c>
      <c r="Q104" s="176" t="str">
        <f t="shared" si="39"/>
        <v/>
      </c>
      <c r="R104" s="176" t="str">
        <f>IF(A104="","",IF(itens_Remanesc!I104="","",itens_Remanesc!I104))</f>
        <v/>
      </c>
      <c r="S104" s="182" t="str">
        <f t="shared" si="40"/>
        <v/>
      </c>
      <c r="T104" s="174" t="str">
        <f>IF(A104="","",ROUND(SUMIFS(aditivos!$L$2:$L$200,aditivos!$A$2:$A$200,A104,aditivos!$C$2:$C$200,"C4"),2))</f>
        <v/>
      </c>
      <c r="U104" s="170" t="str">
        <f t="shared" si="41"/>
        <v/>
      </c>
      <c r="V104" s="170" t="str">
        <f>IF(A104="","",IF(itens_Remanesc!K104="","",itens_Remanesc!K104))</f>
        <v/>
      </c>
      <c r="W104" s="170" t="str">
        <f t="shared" si="42"/>
        <v/>
      </c>
      <c r="X104" s="156" t="str">
        <f t="shared" si="43"/>
        <v/>
      </c>
    </row>
    <row r="105" spans="1:24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IF(A105="","",itens_Remanesc!B105)</f>
        <v/>
      </c>
      <c r="D105" s="174" t="str">
        <f>IF(A105="","",ROUND(SUMIFS(aditivos!$L$2:$L$200,aditivos!$A$2:$A$200,A105,aditivos!$C$2:$C$200,"C0"),2))</f>
        <v/>
      </c>
      <c r="E105" s="170" t="str">
        <f t="shared" si="33"/>
        <v/>
      </c>
      <c r="F105" s="170" t="str">
        <f>IF(A105="","",IF(itens_Remanesc!B105="","",itens_Remanesc!B105))</f>
        <v/>
      </c>
      <c r="G105" s="178" t="str">
        <f t="shared" si="34"/>
        <v/>
      </c>
      <c r="H105" s="180" t="str">
        <f>IF(A105="","",ROUND(SUMIFS(aditivos!$L$2:$L$200,aditivos!$A$2:$A$200,A105,aditivos!$C$2:$C$200,"C1"),2))</f>
        <v/>
      </c>
      <c r="I105" s="176" t="str">
        <f t="shared" si="35"/>
        <v/>
      </c>
      <c r="J105" s="176" t="str">
        <f>IF(A105="","",IF(itens_Remanesc!E105="","",itens_Remanesc!E105))</f>
        <v/>
      </c>
      <c r="K105" s="182" t="str">
        <f t="shared" si="36"/>
        <v/>
      </c>
      <c r="L105" s="174" t="str">
        <f>IF(A105="","",ROUND(SUMIFS(aditivos!$L$2:$L$200,aditivos!$A$2:$A$200,A105,aditivos!$C$2:$C$200,"C2"),2))</f>
        <v/>
      </c>
      <c r="M105" s="170" t="str">
        <f t="shared" si="37"/>
        <v/>
      </c>
      <c r="N105" s="170" t="str">
        <f>IF(A105="","",IF(itens_Remanesc!G105="","",itens_Remanesc!G105))</f>
        <v/>
      </c>
      <c r="O105" s="178" t="str">
        <f t="shared" si="38"/>
        <v/>
      </c>
      <c r="P105" s="180" t="str">
        <f>IF(A105="","",ROUND(SUMIFS(aditivos!$L$2:$L$200,aditivos!$A$2:$A$200,A105,aditivos!$C$2:$C$200,"C3"),2))</f>
        <v/>
      </c>
      <c r="Q105" s="176" t="str">
        <f t="shared" si="39"/>
        <v/>
      </c>
      <c r="R105" s="176" t="str">
        <f>IF(A105="","",IF(itens_Remanesc!I105="","",itens_Remanesc!I105))</f>
        <v/>
      </c>
      <c r="S105" s="182" t="str">
        <f t="shared" si="40"/>
        <v/>
      </c>
      <c r="T105" s="174" t="str">
        <f>IF(A105="","",ROUND(SUMIFS(aditivos!$L$2:$L$200,aditivos!$A$2:$A$200,A105,aditivos!$C$2:$C$200,"C4"),2))</f>
        <v/>
      </c>
      <c r="U105" s="170" t="str">
        <f t="shared" si="41"/>
        <v/>
      </c>
      <c r="V105" s="170" t="str">
        <f>IF(A105="","",IF(itens_Remanesc!K105="","",itens_Remanesc!K105))</f>
        <v/>
      </c>
      <c r="W105" s="170" t="str">
        <f t="shared" si="42"/>
        <v/>
      </c>
      <c r="X105" s="156" t="str">
        <f t="shared" si="43"/>
        <v/>
      </c>
    </row>
    <row r="106" spans="1:24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IF(A106="","",itens_Remanesc!B106)</f>
        <v/>
      </c>
      <c r="D106" s="174" t="str">
        <f>IF(A106="","",ROUND(SUMIFS(aditivos!$L$2:$L$200,aditivos!$A$2:$A$200,A106,aditivos!$C$2:$C$200,"C0"),2))</f>
        <v/>
      </c>
      <c r="E106" s="170" t="str">
        <f t="shared" si="33"/>
        <v/>
      </c>
      <c r="F106" s="170" t="str">
        <f>IF(A106="","",IF(itens_Remanesc!B106="","",itens_Remanesc!B106))</f>
        <v/>
      </c>
      <c r="G106" s="178" t="str">
        <f t="shared" si="34"/>
        <v/>
      </c>
      <c r="H106" s="180" t="str">
        <f>IF(A106="","",ROUND(SUMIFS(aditivos!$L$2:$L$200,aditivos!$A$2:$A$200,A106,aditivos!$C$2:$C$200,"C1"),2))</f>
        <v/>
      </c>
      <c r="I106" s="176" t="str">
        <f t="shared" si="35"/>
        <v/>
      </c>
      <c r="J106" s="176" t="str">
        <f>IF(A106="","",IF(itens_Remanesc!E106="","",itens_Remanesc!E106))</f>
        <v/>
      </c>
      <c r="K106" s="182" t="str">
        <f t="shared" si="36"/>
        <v/>
      </c>
      <c r="L106" s="174" t="str">
        <f>IF(A106="","",ROUND(SUMIFS(aditivos!$L$2:$L$200,aditivos!$A$2:$A$200,A106,aditivos!$C$2:$C$200,"C2"),2))</f>
        <v/>
      </c>
      <c r="M106" s="170" t="str">
        <f t="shared" si="37"/>
        <v/>
      </c>
      <c r="N106" s="170" t="str">
        <f>IF(A106="","",IF(itens_Remanesc!G106="","",itens_Remanesc!G106))</f>
        <v/>
      </c>
      <c r="O106" s="178" t="str">
        <f t="shared" si="38"/>
        <v/>
      </c>
      <c r="P106" s="180" t="str">
        <f>IF(A106="","",ROUND(SUMIFS(aditivos!$L$2:$L$200,aditivos!$A$2:$A$200,A106,aditivos!$C$2:$C$200,"C3"),2))</f>
        <v/>
      </c>
      <c r="Q106" s="176" t="str">
        <f t="shared" si="39"/>
        <v/>
      </c>
      <c r="R106" s="176" t="str">
        <f>IF(A106="","",IF(itens_Remanesc!I106="","",itens_Remanesc!I106))</f>
        <v/>
      </c>
      <c r="S106" s="182" t="str">
        <f t="shared" si="40"/>
        <v/>
      </c>
      <c r="T106" s="174" t="str">
        <f>IF(A106="","",ROUND(SUMIFS(aditivos!$L$2:$L$200,aditivos!$A$2:$A$200,A106,aditivos!$C$2:$C$200,"C4"),2))</f>
        <v/>
      </c>
      <c r="U106" s="170" t="str">
        <f t="shared" si="41"/>
        <v/>
      </c>
      <c r="V106" s="170" t="str">
        <f>IF(A106="","",IF(itens_Remanesc!K106="","",itens_Remanesc!K106))</f>
        <v/>
      </c>
      <c r="W106" s="170" t="str">
        <f t="shared" si="42"/>
        <v/>
      </c>
      <c r="X106" s="156" t="str">
        <f t="shared" si="43"/>
        <v/>
      </c>
    </row>
    <row r="107" spans="1:24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IF(A107="","",itens_Remanesc!B107)</f>
        <v/>
      </c>
      <c r="D107" s="174" t="str">
        <f>IF(A107="","",ROUND(SUMIFS(aditivos!$L$2:$L$200,aditivos!$A$2:$A$200,A107,aditivos!$C$2:$C$200,"C0"),2))</f>
        <v/>
      </c>
      <c r="E107" s="170" t="str">
        <f t="shared" si="33"/>
        <v/>
      </c>
      <c r="F107" s="170" t="str">
        <f>IF(A107="","",IF(itens_Remanesc!B107="","",itens_Remanesc!B107))</f>
        <v/>
      </c>
      <c r="G107" s="178" t="str">
        <f t="shared" si="34"/>
        <v/>
      </c>
      <c r="H107" s="180" t="str">
        <f>IF(A107="","",ROUND(SUMIFS(aditivos!$L$2:$L$200,aditivos!$A$2:$A$200,A107,aditivos!$C$2:$C$200,"C1"),2))</f>
        <v/>
      </c>
      <c r="I107" s="176" t="str">
        <f t="shared" si="35"/>
        <v/>
      </c>
      <c r="J107" s="176" t="str">
        <f>IF(A107="","",IF(itens_Remanesc!E107="","",itens_Remanesc!E107))</f>
        <v/>
      </c>
      <c r="K107" s="182" t="str">
        <f t="shared" si="36"/>
        <v/>
      </c>
      <c r="L107" s="174" t="str">
        <f>IF(A107="","",ROUND(SUMIFS(aditivos!$L$2:$L$200,aditivos!$A$2:$A$200,A107,aditivos!$C$2:$C$200,"C2"),2))</f>
        <v/>
      </c>
      <c r="M107" s="170" t="str">
        <f t="shared" si="37"/>
        <v/>
      </c>
      <c r="N107" s="170" t="str">
        <f>IF(A107="","",IF(itens_Remanesc!G107="","",itens_Remanesc!G107))</f>
        <v/>
      </c>
      <c r="O107" s="178" t="str">
        <f t="shared" si="38"/>
        <v/>
      </c>
      <c r="P107" s="180" t="str">
        <f>IF(A107="","",ROUND(SUMIFS(aditivos!$L$2:$L$200,aditivos!$A$2:$A$200,A107,aditivos!$C$2:$C$200,"C3"),2))</f>
        <v/>
      </c>
      <c r="Q107" s="176" t="str">
        <f t="shared" si="39"/>
        <v/>
      </c>
      <c r="R107" s="176" t="str">
        <f>IF(A107="","",IF(itens_Remanesc!I107="","",itens_Remanesc!I107))</f>
        <v/>
      </c>
      <c r="S107" s="182" t="str">
        <f t="shared" si="40"/>
        <v/>
      </c>
      <c r="T107" s="174" t="str">
        <f>IF(A107="","",ROUND(SUMIFS(aditivos!$L$2:$L$200,aditivos!$A$2:$A$200,A107,aditivos!$C$2:$C$200,"C4"),2))</f>
        <v/>
      </c>
      <c r="U107" s="170" t="str">
        <f t="shared" si="41"/>
        <v/>
      </c>
      <c r="V107" s="170" t="str">
        <f>IF(A107="","",IF(itens_Remanesc!K107="","",itens_Remanesc!K107))</f>
        <v/>
      </c>
      <c r="W107" s="170" t="str">
        <f t="shared" si="42"/>
        <v/>
      </c>
      <c r="X107" s="156" t="str">
        <f t="shared" si="43"/>
        <v/>
      </c>
    </row>
    <row r="108" spans="1:24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IF(A108="","",itens_Remanesc!B108)</f>
        <v/>
      </c>
      <c r="D108" s="174" t="str">
        <f>IF(A108="","",ROUND(SUMIFS(aditivos!$L$2:$L$200,aditivos!$A$2:$A$200,A108,aditivos!$C$2:$C$200,"C0"),2))</f>
        <v/>
      </c>
      <c r="E108" s="170" t="str">
        <f t="shared" si="33"/>
        <v/>
      </c>
      <c r="F108" s="170" t="str">
        <f>IF(A108="","",IF(itens_Remanesc!B108="","",itens_Remanesc!B108))</f>
        <v/>
      </c>
      <c r="G108" s="178" t="str">
        <f t="shared" si="34"/>
        <v/>
      </c>
      <c r="H108" s="180" t="str">
        <f>IF(A108="","",ROUND(SUMIFS(aditivos!$L$2:$L$200,aditivos!$A$2:$A$200,A108,aditivos!$C$2:$C$200,"C1"),2))</f>
        <v/>
      </c>
      <c r="I108" s="176" t="str">
        <f t="shared" si="35"/>
        <v/>
      </c>
      <c r="J108" s="176" t="str">
        <f>IF(A108="","",IF(itens_Remanesc!E108="","",itens_Remanesc!E108))</f>
        <v/>
      </c>
      <c r="K108" s="182" t="str">
        <f t="shared" si="36"/>
        <v/>
      </c>
      <c r="L108" s="174" t="str">
        <f>IF(A108="","",ROUND(SUMIFS(aditivos!$L$2:$L$200,aditivos!$A$2:$A$200,A108,aditivos!$C$2:$C$200,"C2"),2))</f>
        <v/>
      </c>
      <c r="M108" s="170" t="str">
        <f t="shared" si="37"/>
        <v/>
      </c>
      <c r="N108" s="170" t="str">
        <f>IF(A108="","",IF(itens_Remanesc!G108="","",itens_Remanesc!G108))</f>
        <v/>
      </c>
      <c r="O108" s="178" t="str">
        <f t="shared" si="38"/>
        <v/>
      </c>
      <c r="P108" s="180" t="str">
        <f>IF(A108="","",ROUND(SUMIFS(aditivos!$L$2:$L$200,aditivos!$A$2:$A$200,A108,aditivos!$C$2:$C$200,"C3"),2))</f>
        <v/>
      </c>
      <c r="Q108" s="176" t="str">
        <f t="shared" si="39"/>
        <v/>
      </c>
      <c r="R108" s="176" t="str">
        <f>IF(A108="","",IF(itens_Remanesc!I108="","",itens_Remanesc!I108))</f>
        <v/>
      </c>
      <c r="S108" s="182" t="str">
        <f t="shared" si="40"/>
        <v/>
      </c>
      <c r="T108" s="174" t="str">
        <f>IF(A108="","",ROUND(SUMIFS(aditivos!$L$2:$L$200,aditivos!$A$2:$A$200,A108,aditivos!$C$2:$C$200,"C4"),2))</f>
        <v/>
      </c>
      <c r="U108" s="170" t="str">
        <f t="shared" si="41"/>
        <v/>
      </c>
      <c r="V108" s="170" t="str">
        <f>IF(A108="","",IF(itens_Remanesc!K108="","",itens_Remanesc!K108))</f>
        <v/>
      </c>
      <c r="W108" s="170" t="str">
        <f t="shared" si="42"/>
        <v/>
      </c>
      <c r="X108" s="156" t="str">
        <f t="shared" si="43"/>
        <v/>
      </c>
    </row>
    <row r="109" spans="1:24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IF(A109="","",itens_Remanesc!B109)</f>
        <v/>
      </c>
      <c r="D109" s="174" t="str">
        <f>IF(A109="","",ROUND(SUMIFS(aditivos!$L$2:$L$200,aditivos!$A$2:$A$200,A109,aditivos!$C$2:$C$200,"C0"),2))</f>
        <v/>
      </c>
      <c r="E109" s="170" t="str">
        <f t="shared" si="33"/>
        <v/>
      </c>
      <c r="F109" s="170" t="str">
        <f>IF(A109="","",IF(itens_Remanesc!B109="","",itens_Remanesc!B109))</f>
        <v/>
      </c>
      <c r="G109" s="178" t="str">
        <f t="shared" si="34"/>
        <v/>
      </c>
      <c r="H109" s="180" t="str">
        <f>IF(A109="","",ROUND(SUMIFS(aditivos!$L$2:$L$200,aditivos!$A$2:$A$200,A109,aditivos!$C$2:$C$200,"C1"),2))</f>
        <v/>
      </c>
      <c r="I109" s="176" t="str">
        <f t="shared" si="35"/>
        <v/>
      </c>
      <c r="J109" s="176" t="str">
        <f>IF(A109="","",IF(itens_Remanesc!E109="","",itens_Remanesc!E109))</f>
        <v/>
      </c>
      <c r="K109" s="182" t="str">
        <f t="shared" si="36"/>
        <v/>
      </c>
      <c r="L109" s="174" t="str">
        <f>IF(A109="","",ROUND(SUMIFS(aditivos!$L$2:$L$200,aditivos!$A$2:$A$200,A109,aditivos!$C$2:$C$200,"C2"),2))</f>
        <v/>
      </c>
      <c r="M109" s="170" t="str">
        <f t="shared" si="37"/>
        <v/>
      </c>
      <c r="N109" s="170" t="str">
        <f>IF(A109="","",IF(itens_Remanesc!G109="","",itens_Remanesc!G109))</f>
        <v/>
      </c>
      <c r="O109" s="178" t="str">
        <f t="shared" si="38"/>
        <v/>
      </c>
      <c r="P109" s="180" t="str">
        <f>IF(A109="","",ROUND(SUMIFS(aditivos!$L$2:$L$200,aditivos!$A$2:$A$200,A109,aditivos!$C$2:$C$200,"C3"),2))</f>
        <v/>
      </c>
      <c r="Q109" s="176" t="str">
        <f t="shared" si="39"/>
        <v/>
      </c>
      <c r="R109" s="176" t="str">
        <f>IF(A109="","",IF(itens_Remanesc!I109="","",itens_Remanesc!I109))</f>
        <v/>
      </c>
      <c r="S109" s="182" t="str">
        <f t="shared" si="40"/>
        <v/>
      </c>
      <c r="T109" s="174" t="str">
        <f>IF(A109="","",ROUND(SUMIFS(aditivos!$L$2:$L$200,aditivos!$A$2:$A$200,A109,aditivos!$C$2:$C$200,"C4"),2))</f>
        <v/>
      </c>
      <c r="U109" s="170" t="str">
        <f t="shared" si="41"/>
        <v/>
      </c>
      <c r="V109" s="170" t="str">
        <f>IF(A109="","",IF(itens_Remanesc!K109="","",itens_Remanesc!K109))</f>
        <v/>
      </c>
      <c r="W109" s="170" t="str">
        <f t="shared" si="42"/>
        <v/>
      </c>
      <c r="X109" s="156" t="str">
        <f t="shared" si="43"/>
        <v/>
      </c>
    </row>
    <row r="110" spans="1:24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IF(A110="","",itens_Remanesc!B110)</f>
        <v/>
      </c>
      <c r="D110" s="174" t="str">
        <f>IF(A110="","",ROUND(SUMIFS(aditivos!$L$2:$L$200,aditivos!$A$2:$A$200,A110,aditivos!$C$2:$C$200,"C0"),2))</f>
        <v/>
      </c>
      <c r="E110" s="170" t="str">
        <f t="shared" si="33"/>
        <v/>
      </c>
      <c r="F110" s="170" t="str">
        <f>IF(A110="","",IF(itens_Remanesc!B110="","",itens_Remanesc!B110))</f>
        <v/>
      </c>
      <c r="G110" s="178" t="str">
        <f t="shared" si="34"/>
        <v/>
      </c>
      <c r="H110" s="180" t="str">
        <f>IF(A110="","",ROUND(SUMIFS(aditivos!$L$2:$L$200,aditivos!$A$2:$A$200,A110,aditivos!$C$2:$C$200,"C1"),2))</f>
        <v/>
      </c>
      <c r="I110" s="176" t="str">
        <f t="shared" si="35"/>
        <v/>
      </c>
      <c r="J110" s="176" t="str">
        <f>IF(A110="","",IF(itens_Remanesc!E110="","",itens_Remanesc!E110))</f>
        <v/>
      </c>
      <c r="K110" s="182" t="str">
        <f t="shared" si="36"/>
        <v/>
      </c>
      <c r="L110" s="174" t="str">
        <f>IF(A110="","",ROUND(SUMIFS(aditivos!$L$2:$L$200,aditivos!$A$2:$A$200,A110,aditivos!$C$2:$C$200,"C2"),2))</f>
        <v/>
      </c>
      <c r="M110" s="170" t="str">
        <f t="shared" si="37"/>
        <v/>
      </c>
      <c r="N110" s="170" t="str">
        <f>IF(A110="","",IF(itens_Remanesc!G110="","",itens_Remanesc!G110))</f>
        <v/>
      </c>
      <c r="O110" s="178" t="str">
        <f t="shared" si="38"/>
        <v/>
      </c>
      <c r="P110" s="180" t="str">
        <f>IF(A110="","",ROUND(SUMIFS(aditivos!$L$2:$L$200,aditivos!$A$2:$A$200,A110,aditivos!$C$2:$C$200,"C3"),2))</f>
        <v/>
      </c>
      <c r="Q110" s="176" t="str">
        <f t="shared" si="39"/>
        <v/>
      </c>
      <c r="R110" s="176" t="str">
        <f>IF(A110="","",IF(itens_Remanesc!I110="","",itens_Remanesc!I110))</f>
        <v/>
      </c>
      <c r="S110" s="182" t="str">
        <f t="shared" si="40"/>
        <v/>
      </c>
      <c r="T110" s="174" t="str">
        <f>IF(A110="","",ROUND(SUMIFS(aditivos!$L$2:$L$200,aditivos!$A$2:$A$200,A110,aditivos!$C$2:$C$200,"C4"),2))</f>
        <v/>
      </c>
      <c r="U110" s="170" t="str">
        <f t="shared" si="41"/>
        <v/>
      </c>
      <c r="V110" s="170" t="str">
        <f>IF(A110="","",IF(itens_Remanesc!K110="","",itens_Remanesc!K110))</f>
        <v/>
      </c>
      <c r="W110" s="170" t="str">
        <f t="shared" si="42"/>
        <v/>
      </c>
      <c r="X110" s="156" t="str">
        <f t="shared" si="43"/>
        <v/>
      </c>
    </row>
    <row r="111" spans="1:24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IF(A111="","",itens_Remanesc!B111)</f>
        <v/>
      </c>
      <c r="D111" s="174" t="str">
        <f>IF(A111="","",ROUND(SUMIFS(aditivos!$L$2:$L$200,aditivos!$A$2:$A$200,A111,aditivos!$C$2:$C$200,"C0"),2))</f>
        <v/>
      </c>
      <c r="E111" s="170" t="str">
        <f t="shared" si="33"/>
        <v/>
      </c>
      <c r="F111" s="170" t="str">
        <f>IF(A111="","",IF(itens_Remanesc!B111="","",itens_Remanesc!B111))</f>
        <v/>
      </c>
      <c r="G111" s="178" t="str">
        <f t="shared" si="34"/>
        <v/>
      </c>
      <c r="H111" s="180" t="str">
        <f>IF(A111="","",ROUND(SUMIFS(aditivos!$L$2:$L$200,aditivos!$A$2:$A$200,A111,aditivos!$C$2:$C$200,"C1"),2))</f>
        <v/>
      </c>
      <c r="I111" s="176" t="str">
        <f t="shared" si="35"/>
        <v/>
      </c>
      <c r="J111" s="176" t="str">
        <f>IF(A111="","",IF(itens_Remanesc!E111="","",itens_Remanesc!E111))</f>
        <v/>
      </c>
      <c r="K111" s="182" t="str">
        <f t="shared" si="36"/>
        <v/>
      </c>
      <c r="L111" s="174" t="str">
        <f>IF(A111="","",ROUND(SUMIFS(aditivos!$L$2:$L$200,aditivos!$A$2:$A$200,A111,aditivos!$C$2:$C$200,"C2"),2))</f>
        <v/>
      </c>
      <c r="M111" s="170" t="str">
        <f t="shared" si="37"/>
        <v/>
      </c>
      <c r="N111" s="170" t="str">
        <f>IF(A111="","",IF(itens_Remanesc!G111="","",itens_Remanesc!G111))</f>
        <v/>
      </c>
      <c r="O111" s="178" t="str">
        <f t="shared" si="38"/>
        <v/>
      </c>
      <c r="P111" s="180" t="str">
        <f>IF(A111="","",ROUND(SUMIFS(aditivos!$L$2:$L$200,aditivos!$A$2:$A$200,A111,aditivos!$C$2:$C$200,"C3"),2))</f>
        <v/>
      </c>
      <c r="Q111" s="176" t="str">
        <f t="shared" si="39"/>
        <v/>
      </c>
      <c r="R111" s="176" t="str">
        <f>IF(A111="","",IF(itens_Remanesc!I111="","",itens_Remanesc!I111))</f>
        <v/>
      </c>
      <c r="S111" s="182" t="str">
        <f t="shared" si="40"/>
        <v/>
      </c>
      <c r="T111" s="174" t="str">
        <f>IF(A111="","",ROUND(SUMIFS(aditivos!$L$2:$L$200,aditivos!$A$2:$A$200,A111,aditivos!$C$2:$C$200,"C4"),2))</f>
        <v/>
      </c>
      <c r="U111" s="170" t="str">
        <f t="shared" si="41"/>
        <v/>
      </c>
      <c r="V111" s="170" t="str">
        <f>IF(A111="","",IF(itens_Remanesc!K111="","",itens_Remanesc!K111))</f>
        <v/>
      </c>
      <c r="W111" s="170" t="str">
        <f t="shared" si="42"/>
        <v/>
      </c>
      <c r="X111" s="156" t="str">
        <f t="shared" si="43"/>
        <v/>
      </c>
    </row>
    <row r="112" spans="1:24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IF(A112="","",itens_Remanesc!B112)</f>
        <v/>
      </c>
      <c r="D112" s="174" t="str">
        <f>IF(A112="","",ROUND(SUMIFS(aditivos!$L$2:$L$200,aditivos!$A$2:$A$200,A112,aditivos!$C$2:$C$200,"C0"),2))</f>
        <v/>
      </c>
      <c r="E112" s="170" t="str">
        <f t="shared" si="33"/>
        <v/>
      </c>
      <c r="F112" s="170" t="str">
        <f>IF(A112="","",IF(itens_Remanesc!B112="","",itens_Remanesc!B112))</f>
        <v/>
      </c>
      <c r="G112" s="178" t="str">
        <f t="shared" si="34"/>
        <v/>
      </c>
      <c r="H112" s="180" t="str">
        <f>IF(A112="","",ROUND(SUMIFS(aditivos!$L$2:$L$200,aditivos!$A$2:$A$200,A112,aditivos!$C$2:$C$200,"C1"),2))</f>
        <v/>
      </c>
      <c r="I112" s="176" t="str">
        <f t="shared" si="35"/>
        <v/>
      </c>
      <c r="J112" s="176" t="str">
        <f>IF(A112="","",IF(itens_Remanesc!E112="","",itens_Remanesc!E112))</f>
        <v/>
      </c>
      <c r="K112" s="182" t="str">
        <f t="shared" si="36"/>
        <v/>
      </c>
      <c r="L112" s="174" t="str">
        <f>IF(A112="","",ROUND(SUMIFS(aditivos!$L$2:$L$200,aditivos!$A$2:$A$200,A112,aditivos!$C$2:$C$200,"C2"),2))</f>
        <v/>
      </c>
      <c r="M112" s="170" t="str">
        <f t="shared" si="37"/>
        <v/>
      </c>
      <c r="N112" s="170" t="str">
        <f>IF(A112="","",IF(itens_Remanesc!G112="","",itens_Remanesc!G112))</f>
        <v/>
      </c>
      <c r="O112" s="178" t="str">
        <f t="shared" si="38"/>
        <v/>
      </c>
      <c r="P112" s="180" t="str">
        <f>IF(A112="","",ROUND(SUMIFS(aditivos!$L$2:$L$200,aditivos!$A$2:$A$200,A112,aditivos!$C$2:$C$200,"C3"),2))</f>
        <v/>
      </c>
      <c r="Q112" s="176" t="str">
        <f t="shared" si="39"/>
        <v/>
      </c>
      <c r="R112" s="176" t="str">
        <f>IF(A112="","",IF(itens_Remanesc!I112="","",itens_Remanesc!I112))</f>
        <v/>
      </c>
      <c r="S112" s="182" t="str">
        <f t="shared" si="40"/>
        <v/>
      </c>
      <c r="T112" s="174" t="str">
        <f>IF(A112="","",ROUND(SUMIFS(aditivos!$L$2:$L$200,aditivos!$A$2:$A$200,A112,aditivos!$C$2:$C$200,"C4"),2))</f>
        <v/>
      </c>
      <c r="U112" s="170" t="str">
        <f t="shared" si="41"/>
        <v/>
      </c>
      <c r="V112" s="170" t="str">
        <f>IF(A112="","",IF(itens_Remanesc!K112="","",itens_Remanesc!K112))</f>
        <v/>
      </c>
      <c r="W112" s="170" t="str">
        <f t="shared" si="42"/>
        <v/>
      </c>
      <c r="X112" s="156" t="str">
        <f t="shared" si="43"/>
        <v/>
      </c>
    </row>
    <row r="113" spans="1:24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IF(A113="","",itens_Remanesc!B113)</f>
        <v/>
      </c>
      <c r="D113" s="174" t="str">
        <f>IF(A113="","",ROUND(SUMIFS(aditivos!$L$2:$L$200,aditivos!$A$2:$A$200,A113,aditivos!$C$2:$C$200,"C0"),2))</f>
        <v/>
      </c>
      <c r="E113" s="170" t="str">
        <f t="shared" si="33"/>
        <v/>
      </c>
      <c r="F113" s="170" t="str">
        <f>IF(A113="","",IF(itens_Remanesc!B113="","",itens_Remanesc!B113))</f>
        <v/>
      </c>
      <c r="G113" s="178" t="str">
        <f t="shared" si="34"/>
        <v/>
      </c>
      <c r="H113" s="180" t="str">
        <f>IF(A113="","",ROUND(SUMIFS(aditivos!$L$2:$L$200,aditivos!$A$2:$A$200,A113,aditivos!$C$2:$C$200,"C1"),2))</f>
        <v/>
      </c>
      <c r="I113" s="176" t="str">
        <f t="shared" si="35"/>
        <v/>
      </c>
      <c r="J113" s="176" t="str">
        <f>IF(A113="","",IF(itens_Remanesc!E113="","",itens_Remanesc!E113))</f>
        <v/>
      </c>
      <c r="K113" s="182" t="str">
        <f t="shared" si="36"/>
        <v/>
      </c>
      <c r="L113" s="174" t="str">
        <f>IF(A113="","",ROUND(SUMIFS(aditivos!$L$2:$L$200,aditivos!$A$2:$A$200,A113,aditivos!$C$2:$C$200,"C2"),2))</f>
        <v/>
      </c>
      <c r="M113" s="170" t="str">
        <f t="shared" si="37"/>
        <v/>
      </c>
      <c r="N113" s="170" t="str">
        <f>IF(A113="","",IF(itens_Remanesc!G113="","",itens_Remanesc!G113))</f>
        <v/>
      </c>
      <c r="O113" s="178" t="str">
        <f t="shared" si="38"/>
        <v/>
      </c>
      <c r="P113" s="180" t="str">
        <f>IF(A113="","",ROUND(SUMIFS(aditivos!$L$2:$L$200,aditivos!$A$2:$A$200,A113,aditivos!$C$2:$C$200,"C3"),2))</f>
        <v/>
      </c>
      <c r="Q113" s="176" t="str">
        <f t="shared" si="39"/>
        <v/>
      </c>
      <c r="R113" s="176" t="str">
        <f>IF(A113="","",IF(itens_Remanesc!I113="","",itens_Remanesc!I113))</f>
        <v/>
      </c>
      <c r="S113" s="182" t="str">
        <f t="shared" si="40"/>
        <v/>
      </c>
      <c r="T113" s="174" t="str">
        <f>IF(A113="","",ROUND(SUMIFS(aditivos!$L$2:$L$200,aditivos!$A$2:$A$200,A113,aditivos!$C$2:$C$200,"C4"),2))</f>
        <v/>
      </c>
      <c r="U113" s="170" t="str">
        <f t="shared" si="41"/>
        <v/>
      </c>
      <c r="V113" s="170" t="str">
        <f>IF(A113="","",IF(itens_Remanesc!K113="","",itens_Remanesc!K113))</f>
        <v/>
      </c>
      <c r="W113" s="170" t="str">
        <f t="shared" si="42"/>
        <v/>
      </c>
      <c r="X113" s="156" t="str">
        <f t="shared" si="43"/>
        <v/>
      </c>
    </row>
    <row r="114" spans="1:24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IF(A114="","",itens_Remanesc!B114)</f>
        <v/>
      </c>
      <c r="D114" s="174" t="str">
        <f>IF(A114="","",ROUND(SUMIFS(aditivos!$L$2:$L$200,aditivos!$A$2:$A$200,A114,aditivos!$C$2:$C$200,"C0"),2))</f>
        <v/>
      </c>
      <c r="E114" s="170" t="str">
        <f t="shared" si="33"/>
        <v/>
      </c>
      <c r="F114" s="170" t="str">
        <f>IF(A114="","",IF(itens_Remanesc!B114="","",itens_Remanesc!B114))</f>
        <v/>
      </c>
      <c r="G114" s="178" t="str">
        <f t="shared" si="34"/>
        <v/>
      </c>
      <c r="H114" s="180" t="str">
        <f>IF(A114="","",ROUND(SUMIFS(aditivos!$L$2:$L$200,aditivos!$A$2:$A$200,A114,aditivos!$C$2:$C$200,"C1"),2))</f>
        <v/>
      </c>
      <c r="I114" s="176" t="str">
        <f t="shared" si="35"/>
        <v/>
      </c>
      <c r="J114" s="176" t="str">
        <f>IF(A114="","",IF(itens_Remanesc!E114="","",itens_Remanesc!E114))</f>
        <v/>
      </c>
      <c r="K114" s="182" t="str">
        <f t="shared" si="36"/>
        <v/>
      </c>
      <c r="L114" s="174" t="str">
        <f>IF(A114="","",ROUND(SUMIFS(aditivos!$L$2:$L$200,aditivos!$A$2:$A$200,A114,aditivos!$C$2:$C$200,"C2"),2))</f>
        <v/>
      </c>
      <c r="M114" s="170" t="str">
        <f t="shared" si="37"/>
        <v/>
      </c>
      <c r="N114" s="170" t="str">
        <f>IF(A114="","",IF(itens_Remanesc!G114="","",itens_Remanesc!G114))</f>
        <v/>
      </c>
      <c r="O114" s="178" t="str">
        <f t="shared" si="38"/>
        <v/>
      </c>
      <c r="P114" s="180" t="str">
        <f>IF(A114="","",ROUND(SUMIFS(aditivos!$L$2:$L$200,aditivos!$A$2:$A$200,A114,aditivos!$C$2:$C$200,"C3"),2))</f>
        <v/>
      </c>
      <c r="Q114" s="176" t="str">
        <f t="shared" si="39"/>
        <v/>
      </c>
      <c r="R114" s="176" t="str">
        <f>IF(A114="","",IF(itens_Remanesc!I114="","",itens_Remanesc!I114))</f>
        <v/>
      </c>
      <c r="S114" s="182" t="str">
        <f t="shared" si="40"/>
        <v/>
      </c>
      <c r="T114" s="174" t="str">
        <f>IF(A114="","",ROUND(SUMIFS(aditivos!$L$2:$L$200,aditivos!$A$2:$A$200,A114,aditivos!$C$2:$C$200,"C4"),2))</f>
        <v/>
      </c>
      <c r="U114" s="170" t="str">
        <f t="shared" si="41"/>
        <v/>
      </c>
      <c r="V114" s="170" t="str">
        <f>IF(A114="","",IF(itens_Remanesc!K114="","",itens_Remanesc!K114))</f>
        <v/>
      </c>
      <c r="W114" s="170" t="str">
        <f t="shared" si="42"/>
        <v/>
      </c>
      <c r="X114" s="156" t="str">
        <f t="shared" si="43"/>
        <v/>
      </c>
    </row>
    <row r="115" spans="1:24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IF(A115="","",itens_Remanesc!B115)</f>
        <v/>
      </c>
      <c r="D115" s="174" t="str">
        <f>IF(A115="","",ROUND(SUMIFS(aditivos!$L$2:$L$200,aditivos!$A$2:$A$200,A115,aditivos!$C$2:$C$200,"C0"),2))</f>
        <v/>
      </c>
      <c r="E115" s="170" t="str">
        <f t="shared" si="33"/>
        <v/>
      </c>
      <c r="F115" s="170" t="str">
        <f>IF(A115="","",IF(itens_Remanesc!B115="","",itens_Remanesc!B115))</f>
        <v/>
      </c>
      <c r="G115" s="178" t="str">
        <f t="shared" si="34"/>
        <v/>
      </c>
      <c r="H115" s="180" t="str">
        <f>IF(A115="","",ROUND(SUMIFS(aditivos!$L$2:$L$200,aditivos!$A$2:$A$200,A115,aditivos!$C$2:$C$200,"C1"),2))</f>
        <v/>
      </c>
      <c r="I115" s="176" t="str">
        <f t="shared" si="35"/>
        <v/>
      </c>
      <c r="J115" s="176" t="str">
        <f>IF(A115="","",IF(itens_Remanesc!E115="","",itens_Remanesc!E115))</f>
        <v/>
      </c>
      <c r="K115" s="182" t="str">
        <f t="shared" si="36"/>
        <v/>
      </c>
      <c r="L115" s="174" t="str">
        <f>IF(A115="","",ROUND(SUMIFS(aditivos!$L$2:$L$200,aditivos!$A$2:$A$200,A115,aditivos!$C$2:$C$200,"C2"),2))</f>
        <v/>
      </c>
      <c r="M115" s="170" t="str">
        <f t="shared" si="37"/>
        <v/>
      </c>
      <c r="N115" s="170" t="str">
        <f>IF(A115="","",IF(itens_Remanesc!G115="","",itens_Remanesc!G115))</f>
        <v/>
      </c>
      <c r="O115" s="178" t="str">
        <f t="shared" si="38"/>
        <v/>
      </c>
      <c r="P115" s="180" t="str">
        <f>IF(A115="","",ROUND(SUMIFS(aditivos!$L$2:$L$200,aditivos!$A$2:$A$200,A115,aditivos!$C$2:$C$200,"C3"),2))</f>
        <v/>
      </c>
      <c r="Q115" s="176" t="str">
        <f t="shared" si="39"/>
        <v/>
      </c>
      <c r="R115" s="176" t="str">
        <f>IF(A115="","",IF(itens_Remanesc!I115="","",itens_Remanesc!I115))</f>
        <v/>
      </c>
      <c r="S115" s="182" t="str">
        <f t="shared" si="40"/>
        <v/>
      </c>
      <c r="T115" s="174" t="str">
        <f>IF(A115="","",ROUND(SUMIFS(aditivos!$L$2:$L$200,aditivos!$A$2:$A$200,A115,aditivos!$C$2:$C$200,"C4"),2))</f>
        <v/>
      </c>
      <c r="U115" s="170" t="str">
        <f t="shared" si="41"/>
        <v/>
      </c>
      <c r="V115" s="170" t="str">
        <f>IF(A115="","",IF(itens_Remanesc!K115="","",itens_Remanesc!K115))</f>
        <v/>
      </c>
      <c r="W115" s="170" t="str">
        <f t="shared" si="42"/>
        <v/>
      </c>
      <c r="X115" s="156" t="str">
        <f t="shared" si="43"/>
        <v/>
      </c>
    </row>
    <row r="116" spans="1:24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IF(A116="","",itens_Remanesc!B116)</f>
        <v/>
      </c>
      <c r="D116" s="174" t="str">
        <f>IF(A116="","",ROUND(SUMIFS(aditivos!$L$2:$L$200,aditivos!$A$2:$A$200,A116,aditivos!$C$2:$C$200,"C0"),2))</f>
        <v/>
      </c>
      <c r="E116" s="170" t="str">
        <f t="shared" si="33"/>
        <v/>
      </c>
      <c r="F116" s="170" t="str">
        <f>IF(A116="","",IF(itens_Remanesc!B116="","",itens_Remanesc!B116))</f>
        <v/>
      </c>
      <c r="G116" s="178" t="str">
        <f t="shared" si="34"/>
        <v/>
      </c>
      <c r="H116" s="180" t="str">
        <f>IF(A116="","",ROUND(SUMIFS(aditivos!$L$2:$L$200,aditivos!$A$2:$A$200,A116,aditivos!$C$2:$C$200,"C1"),2))</f>
        <v/>
      </c>
      <c r="I116" s="176" t="str">
        <f t="shared" si="35"/>
        <v/>
      </c>
      <c r="J116" s="176" t="str">
        <f>IF(A116="","",IF(itens_Remanesc!E116="","",itens_Remanesc!E116))</f>
        <v/>
      </c>
      <c r="K116" s="182" t="str">
        <f t="shared" si="36"/>
        <v/>
      </c>
      <c r="L116" s="174" t="str">
        <f>IF(A116="","",ROUND(SUMIFS(aditivos!$L$2:$L$200,aditivos!$A$2:$A$200,A116,aditivos!$C$2:$C$200,"C2"),2))</f>
        <v/>
      </c>
      <c r="M116" s="170" t="str">
        <f t="shared" si="37"/>
        <v/>
      </c>
      <c r="N116" s="170" t="str">
        <f>IF(A116="","",IF(itens_Remanesc!G116="","",itens_Remanesc!G116))</f>
        <v/>
      </c>
      <c r="O116" s="178" t="str">
        <f t="shared" si="38"/>
        <v/>
      </c>
      <c r="P116" s="180" t="str">
        <f>IF(A116="","",ROUND(SUMIFS(aditivos!$L$2:$L$200,aditivos!$A$2:$A$200,A116,aditivos!$C$2:$C$200,"C3"),2))</f>
        <v/>
      </c>
      <c r="Q116" s="176" t="str">
        <f t="shared" si="39"/>
        <v/>
      </c>
      <c r="R116" s="176" t="str">
        <f>IF(A116="","",IF(itens_Remanesc!I116="","",itens_Remanesc!I116))</f>
        <v/>
      </c>
      <c r="S116" s="182" t="str">
        <f t="shared" si="40"/>
        <v/>
      </c>
      <c r="T116" s="174" t="str">
        <f>IF(A116="","",ROUND(SUMIFS(aditivos!$L$2:$L$200,aditivos!$A$2:$A$200,A116,aditivos!$C$2:$C$200,"C4"),2))</f>
        <v/>
      </c>
      <c r="U116" s="170" t="str">
        <f t="shared" si="41"/>
        <v/>
      </c>
      <c r="V116" s="170" t="str">
        <f>IF(A116="","",IF(itens_Remanesc!K116="","",itens_Remanesc!K116))</f>
        <v/>
      </c>
      <c r="W116" s="170" t="str">
        <f t="shared" si="42"/>
        <v/>
      </c>
      <c r="X116" s="156" t="str">
        <f t="shared" si="43"/>
        <v/>
      </c>
    </row>
    <row r="117" spans="1:24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IF(A117="","",itens_Remanesc!B117)</f>
        <v/>
      </c>
      <c r="D117" s="174" t="str">
        <f>IF(A117="","",ROUND(SUMIFS(aditivos!$L$2:$L$200,aditivos!$A$2:$A$200,A117,aditivos!$C$2:$C$200,"C0"),2))</f>
        <v/>
      </c>
      <c r="E117" s="170" t="str">
        <f t="shared" si="33"/>
        <v/>
      </c>
      <c r="F117" s="170" t="str">
        <f>IF(A117="","",IF(itens_Remanesc!B117="","",itens_Remanesc!B117))</f>
        <v/>
      </c>
      <c r="G117" s="178" t="str">
        <f t="shared" si="34"/>
        <v/>
      </c>
      <c r="H117" s="180" t="str">
        <f>IF(A117="","",ROUND(SUMIFS(aditivos!$L$2:$L$200,aditivos!$A$2:$A$200,A117,aditivos!$C$2:$C$200,"C1"),2))</f>
        <v/>
      </c>
      <c r="I117" s="176" t="str">
        <f t="shared" si="35"/>
        <v/>
      </c>
      <c r="J117" s="176" t="str">
        <f>IF(A117="","",IF(itens_Remanesc!E117="","",itens_Remanesc!E117))</f>
        <v/>
      </c>
      <c r="K117" s="182" t="str">
        <f t="shared" si="36"/>
        <v/>
      </c>
      <c r="L117" s="174" t="str">
        <f>IF(A117="","",ROUND(SUMIFS(aditivos!$L$2:$L$200,aditivos!$A$2:$A$200,A117,aditivos!$C$2:$C$200,"C2"),2))</f>
        <v/>
      </c>
      <c r="M117" s="170" t="str">
        <f t="shared" si="37"/>
        <v/>
      </c>
      <c r="N117" s="170" t="str">
        <f>IF(A117="","",IF(itens_Remanesc!G117="","",itens_Remanesc!G117))</f>
        <v/>
      </c>
      <c r="O117" s="178" t="str">
        <f t="shared" si="38"/>
        <v/>
      </c>
      <c r="P117" s="180" t="str">
        <f>IF(A117="","",ROUND(SUMIFS(aditivos!$L$2:$L$200,aditivos!$A$2:$A$200,A117,aditivos!$C$2:$C$200,"C3"),2))</f>
        <v/>
      </c>
      <c r="Q117" s="176" t="str">
        <f t="shared" si="39"/>
        <v/>
      </c>
      <c r="R117" s="176" t="str">
        <f>IF(A117="","",IF(itens_Remanesc!I117="","",itens_Remanesc!I117))</f>
        <v/>
      </c>
      <c r="S117" s="182" t="str">
        <f t="shared" si="40"/>
        <v/>
      </c>
      <c r="T117" s="174" t="str">
        <f>IF(A117="","",ROUND(SUMIFS(aditivos!$L$2:$L$200,aditivos!$A$2:$A$200,A117,aditivos!$C$2:$C$200,"C4"),2))</f>
        <v/>
      </c>
      <c r="U117" s="170" t="str">
        <f t="shared" si="41"/>
        <v/>
      </c>
      <c r="V117" s="170" t="str">
        <f>IF(A117="","",IF(itens_Remanesc!K117="","",itens_Remanesc!K117))</f>
        <v/>
      </c>
      <c r="W117" s="170" t="str">
        <f t="shared" si="42"/>
        <v/>
      </c>
      <c r="X117" s="156" t="str">
        <f t="shared" si="43"/>
        <v/>
      </c>
    </row>
    <row r="118" spans="1:24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IF(A118="","",itens_Remanesc!B118)</f>
        <v/>
      </c>
      <c r="D118" s="174" t="str">
        <f>IF(A118="","",ROUND(SUMIFS(aditivos!$L$2:$L$200,aditivos!$A$2:$A$200,A118,aditivos!$C$2:$C$200,"C0"),2))</f>
        <v/>
      </c>
      <c r="E118" s="170" t="str">
        <f t="shared" si="33"/>
        <v/>
      </c>
      <c r="F118" s="170" t="str">
        <f>IF(A118="","",IF(itens_Remanesc!B118="","",itens_Remanesc!B118))</f>
        <v/>
      </c>
      <c r="G118" s="178" t="str">
        <f t="shared" si="34"/>
        <v/>
      </c>
      <c r="H118" s="180" t="str">
        <f>IF(A118="","",ROUND(SUMIFS(aditivos!$L$2:$L$200,aditivos!$A$2:$A$200,A118,aditivos!$C$2:$C$200,"C1"),2))</f>
        <v/>
      </c>
      <c r="I118" s="176" t="str">
        <f t="shared" si="35"/>
        <v/>
      </c>
      <c r="J118" s="176" t="str">
        <f>IF(A118="","",IF(itens_Remanesc!E118="","",itens_Remanesc!E118))</f>
        <v/>
      </c>
      <c r="K118" s="182" t="str">
        <f t="shared" si="36"/>
        <v/>
      </c>
      <c r="L118" s="174" t="str">
        <f>IF(A118="","",ROUND(SUMIFS(aditivos!$L$2:$L$200,aditivos!$A$2:$A$200,A118,aditivos!$C$2:$C$200,"C2"),2))</f>
        <v/>
      </c>
      <c r="M118" s="170" t="str">
        <f t="shared" si="37"/>
        <v/>
      </c>
      <c r="N118" s="170" t="str">
        <f>IF(A118="","",IF(itens_Remanesc!G118="","",itens_Remanesc!G118))</f>
        <v/>
      </c>
      <c r="O118" s="178" t="str">
        <f t="shared" si="38"/>
        <v/>
      </c>
      <c r="P118" s="180" t="str">
        <f>IF(A118="","",ROUND(SUMIFS(aditivos!$L$2:$L$200,aditivos!$A$2:$A$200,A118,aditivos!$C$2:$C$200,"C3"),2))</f>
        <v/>
      </c>
      <c r="Q118" s="176" t="str">
        <f t="shared" si="39"/>
        <v/>
      </c>
      <c r="R118" s="176" t="str">
        <f>IF(A118="","",IF(itens_Remanesc!I118="","",itens_Remanesc!I118))</f>
        <v/>
      </c>
      <c r="S118" s="182" t="str">
        <f t="shared" si="40"/>
        <v/>
      </c>
      <c r="T118" s="174" t="str">
        <f>IF(A118="","",ROUND(SUMIFS(aditivos!$L$2:$L$200,aditivos!$A$2:$A$200,A118,aditivos!$C$2:$C$200,"C4"),2))</f>
        <v/>
      </c>
      <c r="U118" s="170" t="str">
        <f t="shared" si="41"/>
        <v/>
      </c>
      <c r="V118" s="170" t="str">
        <f>IF(A118="","",IF(itens_Remanesc!K118="","",itens_Remanesc!K118))</f>
        <v/>
      </c>
      <c r="W118" s="170" t="str">
        <f t="shared" si="42"/>
        <v/>
      </c>
      <c r="X118" s="156" t="str">
        <f t="shared" si="43"/>
        <v/>
      </c>
    </row>
    <row r="119" spans="1:24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IF(A119="","",itens_Remanesc!B119)</f>
        <v/>
      </c>
      <c r="D119" s="174" t="str">
        <f>IF(A119="","",ROUND(SUMIFS(aditivos!$L$2:$L$200,aditivos!$A$2:$A$200,A119,aditivos!$C$2:$C$200,"C0"),2))</f>
        <v/>
      </c>
      <c r="E119" s="170" t="str">
        <f t="shared" si="33"/>
        <v/>
      </c>
      <c r="F119" s="170" t="str">
        <f>IF(A119="","",IF(itens_Remanesc!B119="","",itens_Remanesc!B119))</f>
        <v/>
      </c>
      <c r="G119" s="178" t="str">
        <f t="shared" si="34"/>
        <v/>
      </c>
      <c r="H119" s="180" t="str">
        <f>IF(A119="","",ROUND(SUMIFS(aditivos!$L$2:$L$200,aditivos!$A$2:$A$200,A119,aditivos!$C$2:$C$200,"C1"),2))</f>
        <v/>
      </c>
      <c r="I119" s="176" t="str">
        <f t="shared" si="35"/>
        <v/>
      </c>
      <c r="J119" s="176" t="str">
        <f>IF(A119="","",IF(itens_Remanesc!E119="","",itens_Remanesc!E119))</f>
        <v/>
      </c>
      <c r="K119" s="182" t="str">
        <f t="shared" si="36"/>
        <v/>
      </c>
      <c r="L119" s="174" t="str">
        <f>IF(A119="","",ROUND(SUMIFS(aditivos!$L$2:$L$200,aditivos!$A$2:$A$200,A119,aditivos!$C$2:$C$200,"C2"),2))</f>
        <v/>
      </c>
      <c r="M119" s="170" t="str">
        <f t="shared" si="37"/>
        <v/>
      </c>
      <c r="N119" s="170" t="str">
        <f>IF(A119="","",IF(itens_Remanesc!G119="","",itens_Remanesc!G119))</f>
        <v/>
      </c>
      <c r="O119" s="178" t="str">
        <f t="shared" si="38"/>
        <v/>
      </c>
      <c r="P119" s="180" t="str">
        <f>IF(A119="","",ROUND(SUMIFS(aditivos!$L$2:$L$200,aditivos!$A$2:$A$200,A119,aditivos!$C$2:$C$200,"C3"),2))</f>
        <v/>
      </c>
      <c r="Q119" s="176" t="str">
        <f t="shared" si="39"/>
        <v/>
      </c>
      <c r="R119" s="176" t="str">
        <f>IF(A119="","",IF(itens_Remanesc!I119="","",itens_Remanesc!I119))</f>
        <v/>
      </c>
      <c r="S119" s="182" t="str">
        <f t="shared" si="40"/>
        <v/>
      </c>
      <c r="T119" s="174" t="str">
        <f>IF(A119="","",ROUND(SUMIFS(aditivos!$L$2:$L$200,aditivos!$A$2:$A$200,A119,aditivos!$C$2:$C$200,"C4"),2))</f>
        <v/>
      </c>
      <c r="U119" s="170" t="str">
        <f t="shared" si="41"/>
        <v/>
      </c>
      <c r="V119" s="170" t="str">
        <f>IF(A119="","",IF(itens_Remanesc!K119="","",itens_Remanesc!K119))</f>
        <v/>
      </c>
      <c r="W119" s="170" t="str">
        <f t="shared" si="42"/>
        <v/>
      </c>
      <c r="X119" s="156" t="str">
        <f t="shared" si="43"/>
        <v/>
      </c>
    </row>
    <row r="120" spans="1:24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IF(A120="","",itens_Remanesc!B120)</f>
        <v/>
      </c>
      <c r="D120" s="174" t="str">
        <f>IF(A120="","",ROUND(SUMIFS(aditivos!$L$2:$L$200,aditivos!$A$2:$A$200,A120,aditivos!$C$2:$C$200,"C0"),2))</f>
        <v/>
      </c>
      <c r="E120" s="170" t="str">
        <f t="shared" si="33"/>
        <v/>
      </c>
      <c r="F120" s="170" t="str">
        <f>IF(A120="","",IF(itens_Remanesc!B120="","",itens_Remanesc!B120))</f>
        <v/>
      </c>
      <c r="G120" s="178" t="str">
        <f t="shared" si="34"/>
        <v/>
      </c>
      <c r="H120" s="180" t="str">
        <f>IF(A120="","",ROUND(SUMIFS(aditivos!$L$2:$L$200,aditivos!$A$2:$A$200,A120,aditivos!$C$2:$C$200,"C1"),2))</f>
        <v/>
      </c>
      <c r="I120" s="176" t="str">
        <f t="shared" si="35"/>
        <v/>
      </c>
      <c r="J120" s="176" t="str">
        <f>IF(A120="","",IF(itens_Remanesc!E120="","",itens_Remanesc!E120))</f>
        <v/>
      </c>
      <c r="K120" s="182" t="str">
        <f t="shared" si="36"/>
        <v/>
      </c>
      <c r="L120" s="174" t="str">
        <f>IF(A120="","",ROUND(SUMIFS(aditivos!$L$2:$L$200,aditivos!$A$2:$A$200,A120,aditivos!$C$2:$C$200,"C2"),2))</f>
        <v/>
      </c>
      <c r="M120" s="170" t="str">
        <f t="shared" si="37"/>
        <v/>
      </c>
      <c r="N120" s="170" t="str">
        <f>IF(A120="","",IF(itens_Remanesc!G120="","",itens_Remanesc!G120))</f>
        <v/>
      </c>
      <c r="O120" s="178" t="str">
        <f t="shared" si="38"/>
        <v/>
      </c>
      <c r="P120" s="180" t="str">
        <f>IF(A120="","",ROUND(SUMIFS(aditivos!$L$2:$L$200,aditivos!$A$2:$A$200,A120,aditivos!$C$2:$C$200,"C3"),2))</f>
        <v/>
      </c>
      <c r="Q120" s="176" t="str">
        <f t="shared" si="39"/>
        <v/>
      </c>
      <c r="R120" s="176" t="str">
        <f>IF(A120="","",IF(itens_Remanesc!I120="","",itens_Remanesc!I120))</f>
        <v/>
      </c>
      <c r="S120" s="182" t="str">
        <f t="shared" si="40"/>
        <v/>
      </c>
      <c r="T120" s="174" t="str">
        <f>IF(A120="","",ROUND(SUMIFS(aditivos!$L$2:$L$200,aditivos!$A$2:$A$200,A120,aditivos!$C$2:$C$200,"C4"),2))</f>
        <v/>
      </c>
      <c r="U120" s="170" t="str">
        <f t="shared" si="41"/>
        <v/>
      </c>
      <c r="V120" s="170" t="str">
        <f>IF(A120="","",IF(itens_Remanesc!K120="","",itens_Remanesc!K120))</f>
        <v/>
      </c>
      <c r="W120" s="170" t="str">
        <f t="shared" si="42"/>
        <v/>
      </c>
      <c r="X120" s="156" t="str">
        <f t="shared" si="43"/>
        <v/>
      </c>
    </row>
    <row r="121" spans="1:24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IF(A121="","",itens_Remanesc!B121)</f>
        <v/>
      </c>
      <c r="D121" s="174" t="str">
        <f>IF(A121="","",ROUND(SUMIFS(aditivos!$L$2:$L$200,aditivos!$A$2:$A$200,A121,aditivos!$C$2:$C$200,"C0"),2))</f>
        <v/>
      </c>
      <c r="E121" s="170" t="str">
        <f t="shared" si="33"/>
        <v/>
      </c>
      <c r="F121" s="170" t="str">
        <f>IF(A121="","",IF(itens_Remanesc!B121="","",itens_Remanesc!B121))</f>
        <v/>
      </c>
      <c r="G121" s="178" t="str">
        <f t="shared" si="34"/>
        <v/>
      </c>
      <c r="H121" s="180" t="str">
        <f>IF(A121="","",ROUND(SUMIFS(aditivos!$L$2:$L$200,aditivos!$A$2:$A$200,A121,aditivos!$C$2:$C$200,"C1"),2))</f>
        <v/>
      </c>
      <c r="I121" s="176" t="str">
        <f t="shared" si="35"/>
        <v/>
      </c>
      <c r="J121" s="176" t="str">
        <f>IF(A121="","",IF(itens_Remanesc!E121="","",itens_Remanesc!E121))</f>
        <v/>
      </c>
      <c r="K121" s="182" t="str">
        <f t="shared" si="36"/>
        <v/>
      </c>
      <c r="L121" s="174" t="str">
        <f>IF(A121="","",ROUND(SUMIFS(aditivos!$L$2:$L$200,aditivos!$A$2:$A$200,A121,aditivos!$C$2:$C$200,"C2"),2))</f>
        <v/>
      </c>
      <c r="M121" s="170" t="str">
        <f t="shared" si="37"/>
        <v/>
      </c>
      <c r="N121" s="170" t="str">
        <f>IF(A121="","",IF(itens_Remanesc!G121="","",itens_Remanesc!G121))</f>
        <v/>
      </c>
      <c r="O121" s="178" t="str">
        <f t="shared" si="38"/>
        <v/>
      </c>
      <c r="P121" s="180" t="str">
        <f>IF(A121="","",ROUND(SUMIFS(aditivos!$L$2:$L$200,aditivos!$A$2:$A$200,A121,aditivos!$C$2:$C$200,"C3"),2))</f>
        <v/>
      </c>
      <c r="Q121" s="176" t="str">
        <f t="shared" si="39"/>
        <v/>
      </c>
      <c r="R121" s="176" t="str">
        <f>IF(A121="","",IF(itens_Remanesc!I121="","",itens_Remanesc!I121))</f>
        <v/>
      </c>
      <c r="S121" s="182" t="str">
        <f t="shared" si="40"/>
        <v/>
      </c>
      <c r="T121" s="174" t="str">
        <f>IF(A121="","",ROUND(SUMIFS(aditivos!$L$2:$L$200,aditivos!$A$2:$A$200,A121,aditivos!$C$2:$C$200,"C4"),2))</f>
        <v/>
      </c>
      <c r="U121" s="170" t="str">
        <f t="shared" si="41"/>
        <v/>
      </c>
      <c r="V121" s="170" t="str">
        <f>IF(A121="","",IF(itens_Remanesc!K121="","",itens_Remanesc!K121))</f>
        <v/>
      </c>
      <c r="W121" s="170" t="str">
        <f t="shared" si="42"/>
        <v/>
      </c>
      <c r="X121" s="156" t="str">
        <f t="shared" si="43"/>
        <v/>
      </c>
    </row>
    <row r="122" spans="1:24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IF(A122="","",itens_Remanesc!B122)</f>
        <v/>
      </c>
      <c r="D122" s="174" t="str">
        <f>IF(A122="","",ROUND(SUMIFS(aditivos!$L$2:$L$200,aditivos!$A$2:$A$200,A122,aditivos!$C$2:$C$200,"C0"),2))</f>
        <v/>
      </c>
      <c r="E122" s="170" t="str">
        <f t="shared" si="33"/>
        <v/>
      </c>
      <c r="F122" s="170" t="str">
        <f>IF(A122="","",IF(itens_Remanesc!B122="","",itens_Remanesc!B122))</f>
        <v/>
      </c>
      <c r="G122" s="178" t="str">
        <f t="shared" si="34"/>
        <v/>
      </c>
      <c r="H122" s="180" t="str">
        <f>IF(A122="","",ROUND(SUMIFS(aditivos!$L$2:$L$200,aditivos!$A$2:$A$200,A122,aditivos!$C$2:$C$200,"C1"),2))</f>
        <v/>
      </c>
      <c r="I122" s="176" t="str">
        <f t="shared" si="35"/>
        <v/>
      </c>
      <c r="J122" s="176" t="str">
        <f>IF(A122="","",IF(itens_Remanesc!E122="","",itens_Remanesc!E122))</f>
        <v/>
      </c>
      <c r="K122" s="182" t="str">
        <f t="shared" si="36"/>
        <v/>
      </c>
      <c r="L122" s="174" t="str">
        <f>IF(A122="","",ROUND(SUMIFS(aditivos!$L$2:$L$200,aditivos!$A$2:$A$200,A122,aditivos!$C$2:$C$200,"C2"),2))</f>
        <v/>
      </c>
      <c r="M122" s="170" t="str">
        <f t="shared" si="37"/>
        <v/>
      </c>
      <c r="N122" s="170" t="str">
        <f>IF(A122="","",IF(itens_Remanesc!G122="","",itens_Remanesc!G122))</f>
        <v/>
      </c>
      <c r="O122" s="178" t="str">
        <f t="shared" si="38"/>
        <v/>
      </c>
      <c r="P122" s="180" t="str">
        <f>IF(A122="","",ROUND(SUMIFS(aditivos!$L$2:$L$200,aditivos!$A$2:$A$200,A122,aditivos!$C$2:$C$200,"C3"),2))</f>
        <v/>
      </c>
      <c r="Q122" s="176" t="str">
        <f t="shared" si="39"/>
        <v/>
      </c>
      <c r="R122" s="176" t="str">
        <f>IF(A122="","",IF(itens_Remanesc!I122="","",itens_Remanesc!I122))</f>
        <v/>
      </c>
      <c r="S122" s="182" t="str">
        <f t="shared" si="40"/>
        <v/>
      </c>
      <c r="T122" s="174" t="str">
        <f>IF(A122="","",ROUND(SUMIFS(aditivos!$L$2:$L$200,aditivos!$A$2:$A$200,A122,aditivos!$C$2:$C$200,"C4"),2))</f>
        <v/>
      </c>
      <c r="U122" s="170" t="str">
        <f t="shared" si="41"/>
        <v/>
      </c>
      <c r="V122" s="170" t="str">
        <f>IF(A122="","",IF(itens_Remanesc!K122="","",itens_Remanesc!K122))</f>
        <v/>
      </c>
      <c r="W122" s="170" t="str">
        <f t="shared" si="42"/>
        <v/>
      </c>
      <c r="X122" s="156" t="str">
        <f t="shared" si="43"/>
        <v/>
      </c>
    </row>
    <row r="123" spans="1:24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IF(A123="","",itens_Remanesc!B123)</f>
        <v/>
      </c>
      <c r="D123" s="174" t="str">
        <f>IF(A123="","",ROUND(SUMIFS(aditivos!$L$2:$L$200,aditivos!$A$2:$A$200,A123,aditivos!$C$2:$C$200,"C0"),2))</f>
        <v/>
      </c>
      <c r="E123" s="170" t="str">
        <f t="shared" si="33"/>
        <v/>
      </c>
      <c r="F123" s="170" t="str">
        <f>IF(A123="","",IF(itens_Remanesc!B123="","",itens_Remanesc!B123))</f>
        <v/>
      </c>
      <c r="G123" s="178" t="str">
        <f t="shared" si="34"/>
        <v/>
      </c>
      <c r="H123" s="180" t="str">
        <f>IF(A123="","",ROUND(SUMIFS(aditivos!$L$2:$L$200,aditivos!$A$2:$A$200,A123,aditivos!$C$2:$C$200,"C1"),2))</f>
        <v/>
      </c>
      <c r="I123" s="176" t="str">
        <f t="shared" si="35"/>
        <v/>
      </c>
      <c r="J123" s="176" t="str">
        <f>IF(A123="","",IF(itens_Remanesc!E123="","",itens_Remanesc!E123))</f>
        <v/>
      </c>
      <c r="K123" s="182" t="str">
        <f t="shared" si="36"/>
        <v/>
      </c>
      <c r="L123" s="174" t="str">
        <f>IF(A123="","",ROUND(SUMIFS(aditivos!$L$2:$L$200,aditivos!$A$2:$A$200,A123,aditivos!$C$2:$C$200,"C2"),2))</f>
        <v/>
      </c>
      <c r="M123" s="170" t="str">
        <f t="shared" si="37"/>
        <v/>
      </c>
      <c r="N123" s="170" t="str">
        <f>IF(A123="","",IF(itens_Remanesc!G123="","",itens_Remanesc!G123))</f>
        <v/>
      </c>
      <c r="O123" s="178" t="str">
        <f t="shared" si="38"/>
        <v/>
      </c>
      <c r="P123" s="180" t="str">
        <f>IF(A123="","",ROUND(SUMIFS(aditivos!$L$2:$L$200,aditivos!$A$2:$A$200,A123,aditivos!$C$2:$C$200,"C3"),2))</f>
        <v/>
      </c>
      <c r="Q123" s="176" t="str">
        <f t="shared" si="39"/>
        <v/>
      </c>
      <c r="R123" s="176" t="str">
        <f>IF(A123="","",IF(itens_Remanesc!I123="","",itens_Remanesc!I123))</f>
        <v/>
      </c>
      <c r="S123" s="182" t="str">
        <f t="shared" si="40"/>
        <v/>
      </c>
      <c r="T123" s="174" t="str">
        <f>IF(A123="","",ROUND(SUMIFS(aditivos!$L$2:$L$200,aditivos!$A$2:$A$200,A123,aditivos!$C$2:$C$200,"C4"),2))</f>
        <v/>
      </c>
      <c r="U123" s="170" t="str">
        <f t="shared" si="41"/>
        <v/>
      </c>
      <c r="V123" s="170" t="str">
        <f>IF(A123="","",IF(itens_Remanesc!K123="","",itens_Remanesc!K123))</f>
        <v/>
      </c>
      <c r="W123" s="170" t="str">
        <f t="shared" si="42"/>
        <v/>
      </c>
      <c r="X123" s="156" t="str">
        <f t="shared" si="43"/>
        <v/>
      </c>
    </row>
    <row r="124" spans="1:24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IF(A124="","",itens_Remanesc!B124)</f>
        <v/>
      </c>
      <c r="D124" s="174" t="str">
        <f>IF(A124="","",ROUND(SUMIFS(aditivos!$L$2:$L$200,aditivos!$A$2:$A$200,A124,aditivos!$C$2:$C$200,"C0"),2))</f>
        <v/>
      </c>
      <c r="E124" s="170" t="str">
        <f t="shared" si="33"/>
        <v/>
      </c>
      <c r="F124" s="170" t="str">
        <f>IF(A124="","",IF(itens_Remanesc!B124="","",itens_Remanesc!B124))</f>
        <v/>
      </c>
      <c r="G124" s="178" t="str">
        <f t="shared" si="34"/>
        <v/>
      </c>
      <c r="H124" s="180" t="str">
        <f>IF(A124="","",ROUND(SUMIFS(aditivos!$L$2:$L$200,aditivos!$A$2:$A$200,A124,aditivos!$C$2:$C$200,"C1"),2))</f>
        <v/>
      </c>
      <c r="I124" s="176" t="str">
        <f t="shared" si="35"/>
        <v/>
      </c>
      <c r="J124" s="176" t="str">
        <f>IF(A124="","",IF(itens_Remanesc!E124="","",itens_Remanesc!E124))</f>
        <v/>
      </c>
      <c r="K124" s="182" t="str">
        <f t="shared" si="36"/>
        <v/>
      </c>
      <c r="L124" s="174" t="str">
        <f>IF(A124="","",ROUND(SUMIFS(aditivos!$L$2:$L$200,aditivos!$A$2:$A$200,A124,aditivos!$C$2:$C$200,"C2"),2))</f>
        <v/>
      </c>
      <c r="M124" s="170" t="str">
        <f t="shared" si="37"/>
        <v/>
      </c>
      <c r="N124" s="170" t="str">
        <f>IF(A124="","",IF(itens_Remanesc!G124="","",itens_Remanesc!G124))</f>
        <v/>
      </c>
      <c r="O124" s="178" t="str">
        <f t="shared" si="38"/>
        <v/>
      </c>
      <c r="P124" s="180" t="str">
        <f>IF(A124="","",ROUND(SUMIFS(aditivos!$L$2:$L$200,aditivos!$A$2:$A$200,A124,aditivos!$C$2:$C$200,"C3"),2))</f>
        <v/>
      </c>
      <c r="Q124" s="176" t="str">
        <f t="shared" si="39"/>
        <v/>
      </c>
      <c r="R124" s="176" t="str">
        <f>IF(A124="","",IF(itens_Remanesc!I124="","",itens_Remanesc!I124))</f>
        <v/>
      </c>
      <c r="S124" s="182" t="str">
        <f t="shared" si="40"/>
        <v/>
      </c>
      <c r="T124" s="174" t="str">
        <f>IF(A124="","",ROUND(SUMIFS(aditivos!$L$2:$L$200,aditivos!$A$2:$A$200,A124,aditivos!$C$2:$C$200,"C4"),2))</f>
        <v/>
      </c>
      <c r="U124" s="170" t="str">
        <f t="shared" si="41"/>
        <v/>
      </c>
      <c r="V124" s="170" t="str">
        <f>IF(A124="","",IF(itens_Remanesc!K124="","",itens_Remanesc!K124))</f>
        <v/>
      </c>
      <c r="W124" s="170" t="str">
        <f t="shared" si="42"/>
        <v/>
      </c>
      <c r="X124" s="156" t="str">
        <f t="shared" si="43"/>
        <v/>
      </c>
    </row>
    <row r="125" spans="1:24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IF(A125="","",itens_Remanesc!B125)</f>
        <v/>
      </c>
      <c r="D125" s="174" t="str">
        <f>IF(A125="","",ROUND(SUMIFS(aditivos!$L$2:$L$200,aditivos!$A$2:$A$200,A125,aditivos!$C$2:$C$200,"C0"),2))</f>
        <v/>
      </c>
      <c r="E125" s="170" t="str">
        <f t="shared" si="33"/>
        <v/>
      </c>
      <c r="F125" s="170" t="str">
        <f>IF(A125="","",IF(itens_Remanesc!B125="","",itens_Remanesc!B125))</f>
        <v/>
      </c>
      <c r="G125" s="178" t="str">
        <f t="shared" si="34"/>
        <v/>
      </c>
      <c r="H125" s="180" t="str">
        <f>IF(A125="","",ROUND(SUMIFS(aditivos!$L$2:$L$200,aditivos!$A$2:$A$200,A125,aditivos!$C$2:$C$200,"C1"),2))</f>
        <v/>
      </c>
      <c r="I125" s="176" t="str">
        <f t="shared" si="35"/>
        <v/>
      </c>
      <c r="J125" s="176" t="str">
        <f>IF(A125="","",IF(itens_Remanesc!E125="","",itens_Remanesc!E125))</f>
        <v/>
      </c>
      <c r="K125" s="182" t="str">
        <f t="shared" si="36"/>
        <v/>
      </c>
      <c r="L125" s="174" t="str">
        <f>IF(A125="","",ROUND(SUMIFS(aditivos!$L$2:$L$200,aditivos!$A$2:$A$200,A125,aditivos!$C$2:$C$200,"C2"),2))</f>
        <v/>
      </c>
      <c r="M125" s="170" t="str">
        <f t="shared" si="37"/>
        <v/>
      </c>
      <c r="N125" s="170" t="str">
        <f>IF(A125="","",IF(itens_Remanesc!G125="","",itens_Remanesc!G125))</f>
        <v/>
      </c>
      <c r="O125" s="178" t="str">
        <f t="shared" si="38"/>
        <v/>
      </c>
      <c r="P125" s="180" t="str">
        <f>IF(A125="","",ROUND(SUMIFS(aditivos!$L$2:$L$200,aditivos!$A$2:$A$200,A125,aditivos!$C$2:$C$200,"C3"),2))</f>
        <v/>
      </c>
      <c r="Q125" s="176" t="str">
        <f t="shared" si="39"/>
        <v/>
      </c>
      <c r="R125" s="176" t="str">
        <f>IF(A125="","",IF(itens_Remanesc!I125="","",itens_Remanesc!I125))</f>
        <v/>
      </c>
      <c r="S125" s="182" t="str">
        <f t="shared" si="40"/>
        <v/>
      </c>
      <c r="T125" s="174" t="str">
        <f>IF(A125="","",ROUND(SUMIFS(aditivos!$L$2:$L$200,aditivos!$A$2:$A$200,A125,aditivos!$C$2:$C$200,"C4"),2))</f>
        <v/>
      </c>
      <c r="U125" s="170" t="str">
        <f t="shared" si="41"/>
        <v/>
      </c>
      <c r="V125" s="170" t="str">
        <f>IF(A125="","",IF(itens_Remanesc!K125="","",itens_Remanesc!K125))</f>
        <v/>
      </c>
      <c r="W125" s="170" t="str">
        <f t="shared" si="42"/>
        <v/>
      </c>
      <c r="X125" s="156" t="str">
        <f t="shared" si="43"/>
        <v/>
      </c>
    </row>
    <row r="126" spans="1:24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IF(A126="","",itens_Remanesc!B126)</f>
        <v/>
      </c>
      <c r="D126" s="174" t="str">
        <f>IF(A126="","",ROUND(SUMIFS(aditivos!$L$2:$L$200,aditivos!$A$2:$A$200,A126,aditivos!$C$2:$C$200,"C0"),2))</f>
        <v/>
      </c>
      <c r="E126" s="170" t="str">
        <f t="shared" si="33"/>
        <v/>
      </c>
      <c r="F126" s="170" t="str">
        <f>IF(A126="","",IF(itens_Remanesc!B126="","",itens_Remanesc!B126))</f>
        <v/>
      </c>
      <c r="G126" s="178" t="str">
        <f t="shared" si="34"/>
        <v/>
      </c>
      <c r="H126" s="180" t="str">
        <f>IF(A126="","",ROUND(SUMIFS(aditivos!$L$2:$L$200,aditivos!$A$2:$A$200,A126,aditivos!$C$2:$C$200,"C1"),2))</f>
        <v/>
      </c>
      <c r="I126" s="176" t="str">
        <f t="shared" si="35"/>
        <v/>
      </c>
      <c r="J126" s="176" t="str">
        <f>IF(A126="","",IF(itens_Remanesc!E126="","",itens_Remanesc!E126))</f>
        <v/>
      </c>
      <c r="K126" s="182" t="str">
        <f t="shared" si="36"/>
        <v/>
      </c>
      <c r="L126" s="174" t="str">
        <f>IF(A126="","",ROUND(SUMIFS(aditivos!$L$2:$L$200,aditivos!$A$2:$A$200,A126,aditivos!$C$2:$C$200,"C2"),2))</f>
        <v/>
      </c>
      <c r="M126" s="170" t="str">
        <f t="shared" si="37"/>
        <v/>
      </c>
      <c r="N126" s="170" t="str">
        <f>IF(A126="","",IF(itens_Remanesc!G126="","",itens_Remanesc!G126))</f>
        <v/>
      </c>
      <c r="O126" s="178" t="str">
        <f t="shared" si="38"/>
        <v/>
      </c>
      <c r="P126" s="180" t="str">
        <f>IF(A126="","",ROUND(SUMIFS(aditivos!$L$2:$L$200,aditivos!$A$2:$A$200,A126,aditivos!$C$2:$C$200,"C3"),2))</f>
        <v/>
      </c>
      <c r="Q126" s="176" t="str">
        <f t="shared" si="39"/>
        <v/>
      </c>
      <c r="R126" s="176" t="str">
        <f>IF(A126="","",IF(itens_Remanesc!I126="","",itens_Remanesc!I126))</f>
        <v/>
      </c>
      <c r="S126" s="182" t="str">
        <f t="shared" si="40"/>
        <v/>
      </c>
      <c r="T126" s="174" t="str">
        <f>IF(A126="","",ROUND(SUMIFS(aditivos!$L$2:$L$200,aditivos!$A$2:$A$200,A126,aditivos!$C$2:$C$200,"C4"),2))</f>
        <v/>
      </c>
      <c r="U126" s="170" t="str">
        <f t="shared" si="41"/>
        <v/>
      </c>
      <c r="V126" s="170" t="str">
        <f>IF(A126="","",IF(itens_Remanesc!K126="","",itens_Remanesc!K126))</f>
        <v/>
      </c>
      <c r="W126" s="170" t="str">
        <f t="shared" si="42"/>
        <v/>
      </c>
      <c r="X126" s="156" t="str">
        <f t="shared" si="43"/>
        <v/>
      </c>
    </row>
    <row r="127" spans="1:24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IF(A127="","",itens_Remanesc!B127)</f>
        <v/>
      </c>
      <c r="D127" s="174" t="str">
        <f>IF(A127="","",ROUND(SUMIFS(aditivos!$L$2:$L$200,aditivos!$A$2:$A$200,A127,aditivos!$C$2:$C$200,"C0"),2))</f>
        <v/>
      </c>
      <c r="E127" s="170" t="str">
        <f t="shared" si="33"/>
        <v/>
      </c>
      <c r="F127" s="170" t="str">
        <f>IF(A127="","",IF(itens_Remanesc!B127="","",itens_Remanesc!B127))</f>
        <v/>
      </c>
      <c r="G127" s="178" t="str">
        <f t="shared" si="34"/>
        <v/>
      </c>
      <c r="H127" s="180" t="str">
        <f>IF(A127="","",ROUND(SUMIFS(aditivos!$L$2:$L$200,aditivos!$A$2:$A$200,A127,aditivos!$C$2:$C$200,"C1"),2))</f>
        <v/>
      </c>
      <c r="I127" s="176" t="str">
        <f t="shared" si="35"/>
        <v/>
      </c>
      <c r="J127" s="176" t="str">
        <f>IF(A127="","",IF(itens_Remanesc!E127="","",itens_Remanesc!E127))</f>
        <v/>
      </c>
      <c r="K127" s="182" t="str">
        <f t="shared" si="36"/>
        <v/>
      </c>
      <c r="L127" s="174" t="str">
        <f>IF(A127="","",ROUND(SUMIFS(aditivos!$L$2:$L$200,aditivos!$A$2:$A$200,A127,aditivos!$C$2:$C$200,"C2"),2))</f>
        <v/>
      </c>
      <c r="M127" s="170" t="str">
        <f t="shared" si="37"/>
        <v/>
      </c>
      <c r="N127" s="170" t="str">
        <f>IF(A127="","",IF(itens_Remanesc!G127="","",itens_Remanesc!G127))</f>
        <v/>
      </c>
      <c r="O127" s="178" t="str">
        <f t="shared" si="38"/>
        <v/>
      </c>
      <c r="P127" s="180" t="str">
        <f>IF(A127="","",ROUND(SUMIFS(aditivos!$L$2:$L$200,aditivos!$A$2:$A$200,A127,aditivos!$C$2:$C$200,"C3"),2))</f>
        <v/>
      </c>
      <c r="Q127" s="176" t="str">
        <f t="shared" si="39"/>
        <v/>
      </c>
      <c r="R127" s="176" t="str">
        <f>IF(A127="","",IF(itens_Remanesc!I127="","",itens_Remanesc!I127))</f>
        <v/>
      </c>
      <c r="S127" s="182" t="str">
        <f t="shared" si="40"/>
        <v/>
      </c>
      <c r="T127" s="174" t="str">
        <f>IF(A127="","",ROUND(SUMIFS(aditivos!$L$2:$L$200,aditivos!$A$2:$A$200,A127,aditivos!$C$2:$C$200,"C4"),2))</f>
        <v/>
      </c>
      <c r="U127" s="170" t="str">
        <f t="shared" si="41"/>
        <v/>
      </c>
      <c r="V127" s="170" t="str">
        <f>IF(A127="","",IF(itens_Remanesc!K127="","",itens_Remanesc!K127))</f>
        <v/>
      </c>
      <c r="W127" s="170" t="str">
        <f t="shared" si="42"/>
        <v/>
      </c>
      <c r="X127" s="156" t="str">
        <f t="shared" si="43"/>
        <v/>
      </c>
    </row>
    <row r="128" spans="1:24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IF(A128="","",itens_Remanesc!B128)</f>
        <v/>
      </c>
      <c r="D128" s="174" t="str">
        <f>IF(A128="","",ROUND(SUMIFS(aditivos!$L$2:$L$200,aditivos!$A$2:$A$200,A128,aditivos!$C$2:$C$200,"C0"),2))</f>
        <v/>
      </c>
      <c r="E128" s="170" t="str">
        <f t="shared" si="33"/>
        <v/>
      </c>
      <c r="F128" s="170" t="str">
        <f>IF(A128="","",IF(itens_Remanesc!B128="","",itens_Remanesc!B128))</f>
        <v/>
      </c>
      <c r="G128" s="178" t="str">
        <f t="shared" si="34"/>
        <v/>
      </c>
      <c r="H128" s="180" t="str">
        <f>IF(A128="","",ROUND(SUMIFS(aditivos!$L$2:$L$200,aditivos!$A$2:$A$200,A128,aditivos!$C$2:$C$200,"C1"),2))</f>
        <v/>
      </c>
      <c r="I128" s="176" t="str">
        <f t="shared" si="35"/>
        <v/>
      </c>
      <c r="J128" s="176" t="str">
        <f>IF(A128="","",IF(itens_Remanesc!E128="","",itens_Remanesc!E128))</f>
        <v/>
      </c>
      <c r="K128" s="182" t="str">
        <f t="shared" si="36"/>
        <v/>
      </c>
      <c r="L128" s="174" t="str">
        <f>IF(A128="","",ROUND(SUMIFS(aditivos!$L$2:$L$200,aditivos!$A$2:$A$200,A128,aditivos!$C$2:$C$200,"C2"),2))</f>
        <v/>
      </c>
      <c r="M128" s="170" t="str">
        <f t="shared" si="37"/>
        <v/>
      </c>
      <c r="N128" s="170" t="str">
        <f>IF(A128="","",IF(itens_Remanesc!G128="","",itens_Remanesc!G128))</f>
        <v/>
      </c>
      <c r="O128" s="178" t="str">
        <f t="shared" si="38"/>
        <v/>
      </c>
      <c r="P128" s="180" t="str">
        <f>IF(A128="","",ROUND(SUMIFS(aditivos!$L$2:$L$200,aditivos!$A$2:$A$200,A128,aditivos!$C$2:$C$200,"C3"),2))</f>
        <v/>
      </c>
      <c r="Q128" s="176" t="str">
        <f t="shared" si="39"/>
        <v/>
      </c>
      <c r="R128" s="176" t="str">
        <f>IF(A128="","",IF(itens_Remanesc!I128="","",itens_Remanesc!I128))</f>
        <v/>
      </c>
      <c r="S128" s="182" t="str">
        <f t="shared" si="40"/>
        <v/>
      </c>
      <c r="T128" s="174" t="str">
        <f>IF(A128="","",ROUND(SUMIFS(aditivos!$L$2:$L$200,aditivos!$A$2:$A$200,A128,aditivos!$C$2:$C$200,"C4"),2))</f>
        <v/>
      </c>
      <c r="U128" s="170" t="str">
        <f t="shared" si="41"/>
        <v/>
      </c>
      <c r="V128" s="170" t="str">
        <f>IF(A128="","",IF(itens_Remanesc!K128="","",itens_Remanesc!K128))</f>
        <v/>
      </c>
      <c r="W128" s="170" t="str">
        <f t="shared" si="42"/>
        <v/>
      </c>
      <c r="X128" s="156" t="str">
        <f t="shared" si="43"/>
        <v/>
      </c>
    </row>
    <row r="129" spans="1:24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IF(A129="","",itens_Remanesc!B129)</f>
        <v/>
      </c>
      <c r="D129" s="174" t="str">
        <f>IF(A129="","",ROUND(SUMIFS(aditivos!$L$2:$L$200,aditivos!$A$2:$A$200,A129,aditivos!$C$2:$C$200,"C0"),2))</f>
        <v/>
      </c>
      <c r="E129" s="170" t="str">
        <f t="shared" si="33"/>
        <v/>
      </c>
      <c r="F129" s="170" t="str">
        <f>IF(A129="","",IF(itens_Remanesc!B129="","",itens_Remanesc!B129))</f>
        <v/>
      </c>
      <c r="G129" s="178" t="str">
        <f t="shared" si="34"/>
        <v/>
      </c>
      <c r="H129" s="180" t="str">
        <f>IF(A129="","",ROUND(SUMIFS(aditivos!$L$2:$L$200,aditivos!$A$2:$A$200,A129,aditivos!$C$2:$C$200,"C1"),2))</f>
        <v/>
      </c>
      <c r="I129" s="176" t="str">
        <f t="shared" si="35"/>
        <v/>
      </c>
      <c r="J129" s="176" t="str">
        <f>IF(A129="","",IF(itens_Remanesc!E129="","",itens_Remanesc!E129))</f>
        <v/>
      </c>
      <c r="K129" s="182" t="str">
        <f t="shared" si="36"/>
        <v/>
      </c>
      <c r="L129" s="174" t="str">
        <f>IF(A129="","",ROUND(SUMIFS(aditivos!$L$2:$L$200,aditivos!$A$2:$A$200,A129,aditivos!$C$2:$C$200,"C2"),2))</f>
        <v/>
      </c>
      <c r="M129" s="170" t="str">
        <f t="shared" si="37"/>
        <v/>
      </c>
      <c r="N129" s="170" t="str">
        <f>IF(A129="","",IF(itens_Remanesc!G129="","",itens_Remanesc!G129))</f>
        <v/>
      </c>
      <c r="O129" s="178" t="str">
        <f t="shared" si="38"/>
        <v/>
      </c>
      <c r="P129" s="180" t="str">
        <f>IF(A129="","",ROUND(SUMIFS(aditivos!$L$2:$L$200,aditivos!$A$2:$A$200,A129,aditivos!$C$2:$C$200,"C3"),2))</f>
        <v/>
      </c>
      <c r="Q129" s="176" t="str">
        <f t="shared" si="39"/>
        <v/>
      </c>
      <c r="R129" s="176" t="str">
        <f>IF(A129="","",IF(itens_Remanesc!I129="","",itens_Remanesc!I129))</f>
        <v/>
      </c>
      <c r="S129" s="182" t="str">
        <f t="shared" si="40"/>
        <v/>
      </c>
      <c r="T129" s="174" t="str">
        <f>IF(A129="","",ROUND(SUMIFS(aditivos!$L$2:$L$200,aditivos!$A$2:$A$200,A129,aditivos!$C$2:$C$200,"C4"),2))</f>
        <v/>
      </c>
      <c r="U129" s="170" t="str">
        <f t="shared" si="41"/>
        <v/>
      </c>
      <c r="V129" s="170" t="str">
        <f>IF(A129="","",IF(itens_Remanesc!K129="","",itens_Remanesc!K129))</f>
        <v/>
      </c>
      <c r="W129" s="170" t="str">
        <f t="shared" si="42"/>
        <v/>
      </c>
      <c r="X129" s="156" t="str">
        <f t="shared" si="43"/>
        <v/>
      </c>
    </row>
    <row r="130" spans="1:24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IF(A130="","",itens_Remanesc!B130)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4">IF(A130="","",ROUND(C130+D130,2))</f>
        <v/>
      </c>
      <c r="F130" s="170" t="str">
        <f>IF(A130="","",IF(itens_Remanesc!B130="","",itens_Remanesc!B130))</f>
        <v/>
      </c>
      <c r="G130" s="178" t="str">
        <f t="shared" ref="G130:G161" si="45">IF(A130="","",E130)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46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47">IF(OR(A130="",J130=""),"",ROUND(J130,2))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48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49">IF(OR(A130="",N130=""),"",ROUND(N130,2))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0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1">IF(OR(A130="",R130=""),"",ROUND(R130,2))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2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3">IF(OR(A130="",V130=""),"",ROUND(V130,2))</f>
        <v/>
      </c>
      <c r="X130" s="156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IF(A131="","",itens_Remanesc!B131)</f>
        <v/>
      </c>
      <c r="D131" s="174" t="str">
        <f>IF(A131="","",ROUND(SUMIFS(aditivos!$L$2:$L$200,aditivos!$A$2:$A$200,A131,aditivos!$C$2:$C$200,"C0"),2))</f>
        <v/>
      </c>
      <c r="E131" s="170" t="str">
        <f t="shared" si="44"/>
        <v/>
      </c>
      <c r="F131" s="170" t="str">
        <f>IF(A131="","",IF(itens_Remanesc!B131="","",itens_Remanesc!B131))</f>
        <v/>
      </c>
      <c r="G131" s="178" t="str">
        <f t="shared" si="45"/>
        <v/>
      </c>
      <c r="H131" s="180" t="str">
        <f>IF(A131="","",ROUND(SUMIFS(aditivos!$L$2:$L$200,aditivos!$A$2:$A$200,A131,aditivos!$C$2:$C$200,"C1"),2))</f>
        <v/>
      </c>
      <c r="I131" s="176" t="str">
        <f t="shared" si="46"/>
        <v/>
      </c>
      <c r="J131" s="176" t="str">
        <f>IF(A131="","",IF(itens_Remanesc!E131="","",itens_Remanesc!E131))</f>
        <v/>
      </c>
      <c r="K131" s="182" t="str">
        <f t="shared" si="47"/>
        <v/>
      </c>
      <c r="L131" s="174" t="str">
        <f>IF(A131="","",ROUND(SUMIFS(aditivos!$L$2:$L$200,aditivos!$A$2:$A$200,A131,aditivos!$C$2:$C$200,"C2"),2))</f>
        <v/>
      </c>
      <c r="M131" s="170" t="str">
        <f t="shared" si="48"/>
        <v/>
      </c>
      <c r="N131" s="170" t="str">
        <f>IF(A131="","",IF(itens_Remanesc!G131="","",itens_Remanesc!G131))</f>
        <v/>
      </c>
      <c r="O131" s="178" t="str">
        <f t="shared" si="49"/>
        <v/>
      </c>
      <c r="P131" s="180" t="str">
        <f>IF(A131="","",ROUND(SUMIFS(aditivos!$L$2:$L$200,aditivos!$A$2:$A$200,A131,aditivos!$C$2:$C$200,"C3"),2))</f>
        <v/>
      </c>
      <c r="Q131" s="176" t="str">
        <f t="shared" si="50"/>
        <v/>
      </c>
      <c r="R131" s="176" t="str">
        <f>IF(A131="","",IF(itens_Remanesc!I131="","",itens_Remanesc!I131))</f>
        <v/>
      </c>
      <c r="S131" s="182" t="str">
        <f t="shared" si="51"/>
        <v/>
      </c>
      <c r="T131" s="174" t="str">
        <f>IF(A131="","",ROUND(SUMIFS(aditivos!$L$2:$L$200,aditivos!$A$2:$A$200,A131,aditivos!$C$2:$C$200,"C4"),2))</f>
        <v/>
      </c>
      <c r="U131" s="170" t="str">
        <f t="shared" si="52"/>
        <v/>
      </c>
      <c r="V131" s="170" t="str">
        <f>IF(A131="","",IF(itens_Remanesc!K131="","",itens_Remanesc!K131))</f>
        <v/>
      </c>
      <c r="W131" s="170" t="str">
        <f t="shared" si="53"/>
        <v/>
      </c>
      <c r="X131" s="156" t="str">
        <f t="shared" si="54"/>
        <v/>
      </c>
    </row>
    <row r="132" spans="1:24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IF(A132="","",itens_Remanesc!B132)</f>
        <v/>
      </c>
      <c r="D132" s="174" t="str">
        <f>IF(A132="","",ROUND(SUMIFS(aditivos!$L$2:$L$200,aditivos!$A$2:$A$200,A132,aditivos!$C$2:$C$200,"C0"),2))</f>
        <v/>
      </c>
      <c r="E132" s="170" t="str">
        <f t="shared" si="44"/>
        <v/>
      </c>
      <c r="F132" s="170" t="str">
        <f>IF(A132="","",IF(itens_Remanesc!B132="","",itens_Remanesc!B132))</f>
        <v/>
      </c>
      <c r="G132" s="178" t="str">
        <f t="shared" si="45"/>
        <v/>
      </c>
      <c r="H132" s="180" t="str">
        <f>IF(A132="","",ROUND(SUMIFS(aditivos!$L$2:$L$200,aditivos!$A$2:$A$200,A132,aditivos!$C$2:$C$200,"C1"),2))</f>
        <v/>
      </c>
      <c r="I132" s="176" t="str">
        <f t="shared" si="46"/>
        <v/>
      </c>
      <c r="J132" s="176" t="str">
        <f>IF(A132="","",IF(itens_Remanesc!E132="","",itens_Remanesc!E132))</f>
        <v/>
      </c>
      <c r="K132" s="182" t="str">
        <f t="shared" si="47"/>
        <v/>
      </c>
      <c r="L132" s="174" t="str">
        <f>IF(A132="","",ROUND(SUMIFS(aditivos!$L$2:$L$200,aditivos!$A$2:$A$200,A132,aditivos!$C$2:$C$200,"C2"),2))</f>
        <v/>
      </c>
      <c r="M132" s="170" t="str">
        <f t="shared" si="48"/>
        <v/>
      </c>
      <c r="N132" s="170" t="str">
        <f>IF(A132="","",IF(itens_Remanesc!G132="","",itens_Remanesc!G132))</f>
        <v/>
      </c>
      <c r="O132" s="178" t="str">
        <f t="shared" si="49"/>
        <v/>
      </c>
      <c r="P132" s="180" t="str">
        <f>IF(A132="","",ROUND(SUMIFS(aditivos!$L$2:$L$200,aditivos!$A$2:$A$200,A132,aditivos!$C$2:$C$200,"C3"),2))</f>
        <v/>
      </c>
      <c r="Q132" s="176" t="str">
        <f t="shared" si="50"/>
        <v/>
      </c>
      <c r="R132" s="176" t="str">
        <f>IF(A132="","",IF(itens_Remanesc!I132="","",itens_Remanesc!I132))</f>
        <v/>
      </c>
      <c r="S132" s="182" t="str">
        <f t="shared" si="51"/>
        <v/>
      </c>
      <c r="T132" s="174" t="str">
        <f>IF(A132="","",ROUND(SUMIFS(aditivos!$L$2:$L$200,aditivos!$A$2:$A$200,A132,aditivos!$C$2:$C$200,"C4"),2))</f>
        <v/>
      </c>
      <c r="U132" s="170" t="str">
        <f t="shared" si="52"/>
        <v/>
      </c>
      <c r="V132" s="170" t="str">
        <f>IF(A132="","",IF(itens_Remanesc!K132="","",itens_Remanesc!K132))</f>
        <v/>
      </c>
      <c r="W132" s="170" t="str">
        <f t="shared" si="53"/>
        <v/>
      </c>
      <c r="X132" s="156" t="str">
        <f t="shared" si="54"/>
        <v/>
      </c>
    </row>
    <row r="133" spans="1:24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IF(A133="","",itens_Remanesc!B133)</f>
        <v/>
      </c>
      <c r="D133" s="174" t="str">
        <f>IF(A133="","",ROUND(SUMIFS(aditivos!$L$2:$L$200,aditivos!$A$2:$A$200,A133,aditivos!$C$2:$C$200,"C0"),2))</f>
        <v/>
      </c>
      <c r="E133" s="170" t="str">
        <f t="shared" si="44"/>
        <v/>
      </c>
      <c r="F133" s="170" t="str">
        <f>IF(A133="","",IF(itens_Remanesc!B133="","",itens_Remanesc!B133))</f>
        <v/>
      </c>
      <c r="G133" s="178" t="str">
        <f t="shared" si="45"/>
        <v/>
      </c>
      <c r="H133" s="180" t="str">
        <f>IF(A133="","",ROUND(SUMIFS(aditivos!$L$2:$L$200,aditivos!$A$2:$A$200,A133,aditivos!$C$2:$C$200,"C1"),2))</f>
        <v/>
      </c>
      <c r="I133" s="176" t="str">
        <f t="shared" si="46"/>
        <v/>
      </c>
      <c r="J133" s="176" t="str">
        <f>IF(A133="","",IF(itens_Remanesc!E133="","",itens_Remanesc!E133))</f>
        <v/>
      </c>
      <c r="K133" s="182" t="str">
        <f t="shared" si="47"/>
        <v/>
      </c>
      <c r="L133" s="174" t="str">
        <f>IF(A133="","",ROUND(SUMIFS(aditivos!$L$2:$L$200,aditivos!$A$2:$A$200,A133,aditivos!$C$2:$C$200,"C2"),2))</f>
        <v/>
      </c>
      <c r="M133" s="170" t="str">
        <f t="shared" si="48"/>
        <v/>
      </c>
      <c r="N133" s="170" t="str">
        <f>IF(A133="","",IF(itens_Remanesc!G133="","",itens_Remanesc!G133))</f>
        <v/>
      </c>
      <c r="O133" s="178" t="str">
        <f t="shared" si="49"/>
        <v/>
      </c>
      <c r="P133" s="180" t="str">
        <f>IF(A133="","",ROUND(SUMIFS(aditivos!$L$2:$L$200,aditivos!$A$2:$A$200,A133,aditivos!$C$2:$C$200,"C3"),2))</f>
        <v/>
      </c>
      <c r="Q133" s="176" t="str">
        <f t="shared" si="50"/>
        <v/>
      </c>
      <c r="R133" s="176" t="str">
        <f>IF(A133="","",IF(itens_Remanesc!I133="","",itens_Remanesc!I133))</f>
        <v/>
      </c>
      <c r="S133" s="182" t="str">
        <f t="shared" si="51"/>
        <v/>
      </c>
      <c r="T133" s="174" t="str">
        <f>IF(A133="","",ROUND(SUMIFS(aditivos!$L$2:$L$200,aditivos!$A$2:$A$200,A133,aditivos!$C$2:$C$200,"C4"),2))</f>
        <v/>
      </c>
      <c r="U133" s="170" t="str">
        <f t="shared" si="52"/>
        <v/>
      </c>
      <c r="V133" s="170" t="str">
        <f>IF(A133="","",IF(itens_Remanesc!K133="","",itens_Remanesc!K133))</f>
        <v/>
      </c>
      <c r="W133" s="170" t="str">
        <f t="shared" si="53"/>
        <v/>
      </c>
      <c r="X133" s="156" t="str">
        <f t="shared" si="54"/>
        <v/>
      </c>
    </row>
    <row r="134" spans="1:24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IF(A134="","",itens_Remanesc!B134)</f>
        <v/>
      </c>
      <c r="D134" s="174" t="str">
        <f>IF(A134="","",ROUND(SUMIFS(aditivos!$L$2:$L$200,aditivos!$A$2:$A$200,A134,aditivos!$C$2:$C$200,"C0"),2))</f>
        <v/>
      </c>
      <c r="E134" s="170" t="str">
        <f t="shared" si="44"/>
        <v/>
      </c>
      <c r="F134" s="170" t="str">
        <f>IF(A134="","",IF(itens_Remanesc!B134="","",itens_Remanesc!B134))</f>
        <v/>
      </c>
      <c r="G134" s="178" t="str">
        <f t="shared" si="45"/>
        <v/>
      </c>
      <c r="H134" s="180" t="str">
        <f>IF(A134="","",ROUND(SUMIFS(aditivos!$L$2:$L$200,aditivos!$A$2:$A$200,A134,aditivos!$C$2:$C$200,"C1"),2))</f>
        <v/>
      </c>
      <c r="I134" s="176" t="str">
        <f t="shared" si="46"/>
        <v/>
      </c>
      <c r="J134" s="176" t="str">
        <f>IF(A134="","",IF(itens_Remanesc!E134="","",itens_Remanesc!E134))</f>
        <v/>
      </c>
      <c r="K134" s="182" t="str">
        <f t="shared" si="47"/>
        <v/>
      </c>
      <c r="L134" s="174" t="str">
        <f>IF(A134="","",ROUND(SUMIFS(aditivos!$L$2:$L$200,aditivos!$A$2:$A$200,A134,aditivos!$C$2:$C$200,"C2"),2))</f>
        <v/>
      </c>
      <c r="M134" s="170" t="str">
        <f t="shared" si="48"/>
        <v/>
      </c>
      <c r="N134" s="170" t="str">
        <f>IF(A134="","",IF(itens_Remanesc!G134="","",itens_Remanesc!G134))</f>
        <v/>
      </c>
      <c r="O134" s="178" t="str">
        <f t="shared" si="49"/>
        <v/>
      </c>
      <c r="P134" s="180" t="str">
        <f>IF(A134="","",ROUND(SUMIFS(aditivos!$L$2:$L$200,aditivos!$A$2:$A$200,A134,aditivos!$C$2:$C$200,"C3"),2))</f>
        <v/>
      </c>
      <c r="Q134" s="176" t="str">
        <f t="shared" si="50"/>
        <v/>
      </c>
      <c r="R134" s="176" t="str">
        <f>IF(A134="","",IF(itens_Remanesc!I134="","",itens_Remanesc!I134))</f>
        <v/>
      </c>
      <c r="S134" s="182" t="str">
        <f t="shared" si="51"/>
        <v/>
      </c>
      <c r="T134" s="174" t="str">
        <f>IF(A134="","",ROUND(SUMIFS(aditivos!$L$2:$L$200,aditivos!$A$2:$A$200,A134,aditivos!$C$2:$C$200,"C4"),2))</f>
        <v/>
      </c>
      <c r="U134" s="170" t="str">
        <f t="shared" si="52"/>
        <v/>
      </c>
      <c r="V134" s="170" t="str">
        <f>IF(A134="","",IF(itens_Remanesc!K134="","",itens_Remanesc!K134))</f>
        <v/>
      </c>
      <c r="W134" s="170" t="str">
        <f t="shared" si="53"/>
        <v/>
      </c>
      <c r="X134" s="156" t="str">
        <f t="shared" si="54"/>
        <v/>
      </c>
    </row>
    <row r="135" spans="1:24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IF(A135="","",itens_Remanesc!B135)</f>
        <v/>
      </c>
      <c r="D135" s="174" t="str">
        <f>IF(A135="","",ROUND(SUMIFS(aditivos!$L$2:$L$200,aditivos!$A$2:$A$200,A135,aditivos!$C$2:$C$200,"C0"),2))</f>
        <v/>
      </c>
      <c r="E135" s="170" t="str">
        <f t="shared" si="44"/>
        <v/>
      </c>
      <c r="F135" s="170" t="str">
        <f>IF(A135="","",IF(itens_Remanesc!B135="","",itens_Remanesc!B135))</f>
        <v/>
      </c>
      <c r="G135" s="178" t="str">
        <f t="shared" si="45"/>
        <v/>
      </c>
      <c r="H135" s="180" t="str">
        <f>IF(A135="","",ROUND(SUMIFS(aditivos!$L$2:$L$200,aditivos!$A$2:$A$200,A135,aditivos!$C$2:$C$200,"C1"),2))</f>
        <v/>
      </c>
      <c r="I135" s="176" t="str">
        <f t="shared" si="46"/>
        <v/>
      </c>
      <c r="J135" s="176" t="str">
        <f>IF(A135="","",IF(itens_Remanesc!E135="","",itens_Remanesc!E135))</f>
        <v/>
      </c>
      <c r="K135" s="182" t="str">
        <f t="shared" si="47"/>
        <v/>
      </c>
      <c r="L135" s="174" t="str">
        <f>IF(A135="","",ROUND(SUMIFS(aditivos!$L$2:$L$200,aditivos!$A$2:$A$200,A135,aditivos!$C$2:$C$200,"C2"),2))</f>
        <v/>
      </c>
      <c r="M135" s="170" t="str">
        <f t="shared" si="48"/>
        <v/>
      </c>
      <c r="N135" s="170" t="str">
        <f>IF(A135="","",IF(itens_Remanesc!G135="","",itens_Remanesc!G135))</f>
        <v/>
      </c>
      <c r="O135" s="178" t="str">
        <f t="shared" si="49"/>
        <v/>
      </c>
      <c r="P135" s="180" t="str">
        <f>IF(A135="","",ROUND(SUMIFS(aditivos!$L$2:$L$200,aditivos!$A$2:$A$200,A135,aditivos!$C$2:$C$200,"C3"),2))</f>
        <v/>
      </c>
      <c r="Q135" s="176" t="str">
        <f t="shared" si="50"/>
        <v/>
      </c>
      <c r="R135" s="176" t="str">
        <f>IF(A135="","",IF(itens_Remanesc!I135="","",itens_Remanesc!I135))</f>
        <v/>
      </c>
      <c r="S135" s="182" t="str">
        <f t="shared" si="51"/>
        <v/>
      </c>
      <c r="T135" s="174" t="str">
        <f>IF(A135="","",ROUND(SUMIFS(aditivos!$L$2:$L$200,aditivos!$A$2:$A$200,A135,aditivos!$C$2:$C$200,"C4"),2))</f>
        <v/>
      </c>
      <c r="U135" s="170" t="str">
        <f t="shared" si="52"/>
        <v/>
      </c>
      <c r="V135" s="170" t="str">
        <f>IF(A135="","",IF(itens_Remanesc!K135="","",itens_Remanesc!K135))</f>
        <v/>
      </c>
      <c r="W135" s="170" t="str">
        <f t="shared" si="53"/>
        <v/>
      </c>
      <c r="X135" s="156" t="str">
        <f t="shared" si="54"/>
        <v/>
      </c>
    </row>
    <row r="136" spans="1:24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IF(A136="","",itens_Remanesc!B136)</f>
        <v/>
      </c>
      <c r="D136" s="174" t="str">
        <f>IF(A136="","",ROUND(SUMIFS(aditivos!$L$2:$L$200,aditivos!$A$2:$A$200,A136,aditivos!$C$2:$C$200,"C0"),2))</f>
        <v/>
      </c>
      <c r="E136" s="170" t="str">
        <f t="shared" si="44"/>
        <v/>
      </c>
      <c r="F136" s="170" t="str">
        <f>IF(A136="","",IF(itens_Remanesc!B136="","",itens_Remanesc!B136))</f>
        <v/>
      </c>
      <c r="G136" s="178" t="str">
        <f t="shared" si="45"/>
        <v/>
      </c>
      <c r="H136" s="180" t="str">
        <f>IF(A136="","",ROUND(SUMIFS(aditivos!$L$2:$L$200,aditivos!$A$2:$A$200,A136,aditivos!$C$2:$C$200,"C1"),2))</f>
        <v/>
      </c>
      <c r="I136" s="176" t="str">
        <f t="shared" si="46"/>
        <v/>
      </c>
      <c r="J136" s="176" t="str">
        <f>IF(A136="","",IF(itens_Remanesc!E136="","",itens_Remanesc!E136))</f>
        <v/>
      </c>
      <c r="K136" s="182" t="str">
        <f t="shared" si="47"/>
        <v/>
      </c>
      <c r="L136" s="174" t="str">
        <f>IF(A136="","",ROUND(SUMIFS(aditivos!$L$2:$L$200,aditivos!$A$2:$A$200,A136,aditivos!$C$2:$C$200,"C2"),2))</f>
        <v/>
      </c>
      <c r="M136" s="170" t="str">
        <f t="shared" si="48"/>
        <v/>
      </c>
      <c r="N136" s="170" t="str">
        <f>IF(A136="","",IF(itens_Remanesc!G136="","",itens_Remanesc!G136))</f>
        <v/>
      </c>
      <c r="O136" s="178" t="str">
        <f t="shared" si="49"/>
        <v/>
      </c>
      <c r="P136" s="180" t="str">
        <f>IF(A136="","",ROUND(SUMIFS(aditivos!$L$2:$L$200,aditivos!$A$2:$A$200,A136,aditivos!$C$2:$C$200,"C3"),2))</f>
        <v/>
      </c>
      <c r="Q136" s="176" t="str">
        <f t="shared" si="50"/>
        <v/>
      </c>
      <c r="R136" s="176" t="str">
        <f>IF(A136="","",IF(itens_Remanesc!I136="","",itens_Remanesc!I136))</f>
        <v/>
      </c>
      <c r="S136" s="182" t="str">
        <f t="shared" si="51"/>
        <v/>
      </c>
      <c r="T136" s="174" t="str">
        <f>IF(A136="","",ROUND(SUMIFS(aditivos!$L$2:$L$200,aditivos!$A$2:$A$200,A136,aditivos!$C$2:$C$200,"C4"),2))</f>
        <v/>
      </c>
      <c r="U136" s="170" t="str">
        <f t="shared" si="52"/>
        <v/>
      </c>
      <c r="V136" s="170" t="str">
        <f>IF(A136="","",IF(itens_Remanesc!K136="","",itens_Remanesc!K136))</f>
        <v/>
      </c>
      <c r="W136" s="170" t="str">
        <f t="shared" si="53"/>
        <v/>
      </c>
      <c r="X136" s="156" t="str">
        <f t="shared" si="54"/>
        <v/>
      </c>
    </row>
    <row r="137" spans="1:24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IF(A137="","",itens_Remanesc!B137)</f>
        <v/>
      </c>
      <c r="D137" s="174" t="str">
        <f>IF(A137="","",ROUND(SUMIFS(aditivos!$L$2:$L$200,aditivos!$A$2:$A$200,A137,aditivos!$C$2:$C$200,"C0"),2))</f>
        <v/>
      </c>
      <c r="E137" s="170" t="str">
        <f t="shared" si="44"/>
        <v/>
      </c>
      <c r="F137" s="170" t="str">
        <f>IF(A137="","",IF(itens_Remanesc!B137="","",itens_Remanesc!B137))</f>
        <v/>
      </c>
      <c r="G137" s="178" t="str">
        <f t="shared" si="45"/>
        <v/>
      </c>
      <c r="H137" s="180" t="str">
        <f>IF(A137="","",ROUND(SUMIFS(aditivos!$L$2:$L$200,aditivos!$A$2:$A$200,A137,aditivos!$C$2:$C$200,"C1"),2))</f>
        <v/>
      </c>
      <c r="I137" s="176" t="str">
        <f t="shared" si="46"/>
        <v/>
      </c>
      <c r="J137" s="176" t="str">
        <f>IF(A137="","",IF(itens_Remanesc!E137="","",itens_Remanesc!E137))</f>
        <v/>
      </c>
      <c r="K137" s="182" t="str">
        <f t="shared" si="47"/>
        <v/>
      </c>
      <c r="L137" s="174" t="str">
        <f>IF(A137="","",ROUND(SUMIFS(aditivos!$L$2:$L$200,aditivos!$A$2:$A$200,A137,aditivos!$C$2:$C$200,"C2"),2))</f>
        <v/>
      </c>
      <c r="M137" s="170" t="str">
        <f t="shared" si="48"/>
        <v/>
      </c>
      <c r="N137" s="170" t="str">
        <f>IF(A137="","",IF(itens_Remanesc!G137="","",itens_Remanesc!G137))</f>
        <v/>
      </c>
      <c r="O137" s="178" t="str">
        <f t="shared" si="49"/>
        <v/>
      </c>
      <c r="P137" s="180" t="str">
        <f>IF(A137="","",ROUND(SUMIFS(aditivos!$L$2:$L$200,aditivos!$A$2:$A$200,A137,aditivos!$C$2:$C$200,"C3"),2))</f>
        <v/>
      </c>
      <c r="Q137" s="176" t="str">
        <f t="shared" si="50"/>
        <v/>
      </c>
      <c r="R137" s="176" t="str">
        <f>IF(A137="","",IF(itens_Remanesc!I137="","",itens_Remanesc!I137))</f>
        <v/>
      </c>
      <c r="S137" s="182" t="str">
        <f t="shared" si="51"/>
        <v/>
      </c>
      <c r="T137" s="174" t="str">
        <f>IF(A137="","",ROUND(SUMIFS(aditivos!$L$2:$L$200,aditivos!$A$2:$A$200,A137,aditivos!$C$2:$C$200,"C4"),2))</f>
        <v/>
      </c>
      <c r="U137" s="170" t="str">
        <f t="shared" si="52"/>
        <v/>
      </c>
      <c r="V137" s="170" t="str">
        <f>IF(A137="","",IF(itens_Remanesc!K137="","",itens_Remanesc!K137))</f>
        <v/>
      </c>
      <c r="W137" s="170" t="str">
        <f t="shared" si="53"/>
        <v/>
      </c>
      <c r="X137" s="156" t="str">
        <f t="shared" si="54"/>
        <v/>
      </c>
    </row>
    <row r="138" spans="1:24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IF(A138="","",itens_Remanesc!B138)</f>
        <v/>
      </c>
      <c r="D138" s="174" t="str">
        <f>IF(A138="","",ROUND(SUMIFS(aditivos!$L$2:$L$200,aditivos!$A$2:$A$200,A138,aditivos!$C$2:$C$200,"C0"),2))</f>
        <v/>
      </c>
      <c r="E138" s="170" t="str">
        <f t="shared" si="44"/>
        <v/>
      </c>
      <c r="F138" s="170" t="str">
        <f>IF(A138="","",IF(itens_Remanesc!B138="","",itens_Remanesc!B138))</f>
        <v/>
      </c>
      <c r="G138" s="178" t="str">
        <f t="shared" si="45"/>
        <v/>
      </c>
      <c r="H138" s="180" t="str">
        <f>IF(A138="","",ROUND(SUMIFS(aditivos!$L$2:$L$200,aditivos!$A$2:$A$200,A138,aditivos!$C$2:$C$200,"C1"),2))</f>
        <v/>
      </c>
      <c r="I138" s="176" t="str">
        <f t="shared" si="46"/>
        <v/>
      </c>
      <c r="J138" s="176" t="str">
        <f>IF(A138="","",IF(itens_Remanesc!E138="","",itens_Remanesc!E138))</f>
        <v/>
      </c>
      <c r="K138" s="182" t="str">
        <f t="shared" si="47"/>
        <v/>
      </c>
      <c r="L138" s="174" t="str">
        <f>IF(A138="","",ROUND(SUMIFS(aditivos!$L$2:$L$200,aditivos!$A$2:$A$200,A138,aditivos!$C$2:$C$200,"C2"),2))</f>
        <v/>
      </c>
      <c r="M138" s="170" t="str">
        <f t="shared" si="48"/>
        <v/>
      </c>
      <c r="N138" s="170" t="str">
        <f>IF(A138="","",IF(itens_Remanesc!G138="","",itens_Remanesc!G138))</f>
        <v/>
      </c>
      <c r="O138" s="178" t="str">
        <f t="shared" si="49"/>
        <v/>
      </c>
      <c r="P138" s="180" t="str">
        <f>IF(A138="","",ROUND(SUMIFS(aditivos!$L$2:$L$200,aditivos!$A$2:$A$200,A138,aditivos!$C$2:$C$200,"C3"),2))</f>
        <v/>
      </c>
      <c r="Q138" s="176" t="str">
        <f t="shared" si="50"/>
        <v/>
      </c>
      <c r="R138" s="176" t="str">
        <f>IF(A138="","",IF(itens_Remanesc!I138="","",itens_Remanesc!I138))</f>
        <v/>
      </c>
      <c r="S138" s="182" t="str">
        <f t="shared" si="51"/>
        <v/>
      </c>
      <c r="T138" s="174" t="str">
        <f>IF(A138="","",ROUND(SUMIFS(aditivos!$L$2:$L$200,aditivos!$A$2:$A$200,A138,aditivos!$C$2:$C$200,"C4"),2))</f>
        <v/>
      </c>
      <c r="U138" s="170" t="str">
        <f t="shared" si="52"/>
        <v/>
      </c>
      <c r="V138" s="170" t="str">
        <f>IF(A138="","",IF(itens_Remanesc!K138="","",itens_Remanesc!K138))</f>
        <v/>
      </c>
      <c r="W138" s="170" t="str">
        <f t="shared" si="53"/>
        <v/>
      </c>
      <c r="X138" s="156" t="str">
        <f t="shared" si="54"/>
        <v/>
      </c>
    </row>
    <row r="139" spans="1:24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IF(A139="","",itens_Remanesc!B139)</f>
        <v/>
      </c>
      <c r="D139" s="174" t="str">
        <f>IF(A139="","",ROUND(SUMIFS(aditivos!$L$2:$L$200,aditivos!$A$2:$A$200,A139,aditivos!$C$2:$C$200,"C0"),2))</f>
        <v/>
      </c>
      <c r="E139" s="170" t="str">
        <f t="shared" si="44"/>
        <v/>
      </c>
      <c r="F139" s="170" t="str">
        <f>IF(A139="","",IF(itens_Remanesc!B139="","",itens_Remanesc!B139))</f>
        <v/>
      </c>
      <c r="G139" s="178" t="str">
        <f t="shared" si="45"/>
        <v/>
      </c>
      <c r="H139" s="180" t="str">
        <f>IF(A139="","",ROUND(SUMIFS(aditivos!$L$2:$L$200,aditivos!$A$2:$A$200,A139,aditivos!$C$2:$C$200,"C1"),2))</f>
        <v/>
      </c>
      <c r="I139" s="176" t="str">
        <f t="shared" si="46"/>
        <v/>
      </c>
      <c r="J139" s="176" t="str">
        <f>IF(A139="","",IF(itens_Remanesc!E139="","",itens_Remanesc!E139))</f>
        <v/>
      </c>
      <c r="K139" s="182" t="str">
        <f t="shared" si="47"/>
        <v/>
      </c>
      <c r="L139" s="174" t="str">
        <f>IF(A139="","",ROUND(SUMIFS(aditivos!$L$2:$L$200,aditivos!$A$2:$A$200,A139,aditivos!$C$2:$C$200,"C2"),2))</f>
        <v/>
      </c>
      <c r="M139" s="170" t="str">
        <f t="shared" si="48"/>
        <v/>
      </c>
      <c r="N139" s="170" t="str">
        <f>IF(A139="","",IF(itens_Remanesc!G139="","",itens_Remanesc!G139))</f>
        <v/>
      </c>
      <c r="O139" s="178" t="str">
        <f t="shared" si="49"/>
        <v/>
      </c>
      <c r="P139" s="180" t="str">
        <f>IF(A139="","",ROUND(SUMIFS(aditivos!$L$2:$L$200,aditivos!$A$2:$A$200,A139,aditivos!$C$2:$C$200,"C3"),2))</f>
        <v/>
      </c>
      <c r="Q139" s="176" t="str">
        <f t="shared" si="50"/>
        <v/>
      </c>
      <c r="R139" s="176" t="str">
        <f>IF(A139="","",IF(itens_Remanesc!I139="","",itens_Remanesc!I139))</f>
        <v/>
      </c>
      <c r="S139" s="182" t="str">
        <f t="shared" si="51"/>
        <v/>
      </c>
      <c r="T139" s="174" t="str">
        <f>IF(A139="","",ROUND(SUMIFS(aditivos!$L$2:$L$200,aditivos!$A$2:$A$200,A139,aditivos!$C$2:$C$200,"C4"),2))</f>
        <v/>
      </c>
      <c r="U139" s="170" t="str">
        <f t="shared" si="52"/>
        <v/>
      </c>
      <c r="V139" s="170" t="str">
        <f>IF(A139="","",IF(itens_Remanesc!K139="","",itens_Remanesc!K139))</f>
        <v/>
      </c>
      <c r="W139" s="170" t="str">
        <f t="shared" si="53"/>
        <v/>
      </c>
      <c r="X139" s="156" t="str">
        <f t="shared" si="54"/>
        <v/>
      </c>
    </row>
    <row r="140" spans="1:24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IF(A140="","",itens_Remanesc!B140)</f>
        <v/>
      </c>
      <c r="D140" s="174" t="str">
        <f>IF(A140="","",ROUND(SUMIFS(aditivos!$L$2:$L$200,aditivos!$A$2:$A$200,A140,aditivos!$C$2:$C$200,"C0"),2))</f>
        <v/>
      </c>
      <c r="E140" s="170" t="str">
        <f t="shared" si="44"/>
        <v/>
      </c>
      <c r="F140" s="170" t="str">
        <f>IF(A140="","",IF(itens_Remanesc!B140="","",itens_Remanesc!B140))</f>
        <v/>
      </c>
      <c r="G140" s="178" t="str">
        <f t="shared" si="45"/>
        <v/>
      </c>
      <c r="H140" s="180" t="str">
        <f>IF(A140="","",ROUND(SUMIFS(aditivos!$L$2:$L$200,aditivos!$A$2:$A$200,A140,aditivos!$C$2:$C$200,"C1"),2))</f>
        <v/>
      </c>
      <c r="I140" s="176" t="str">
        <f t="shared" si="46"/>
        <v/>
      </c>
      <c r="J140" s="176" t="str">
        <f>IF(A140="","",IF(itens_Remanesc!E140="","",itens_Remanesc!E140))</f>
        <v/>
      </c>
      <c r="K140" s="182" t="str">
        <f t="shared" si="47"/>
        <v/>
      </c>
      <c r="L140" s="174" t="str">
        <f>IF(A140="","",ROUND(SUMIFS(aditivos!$L$2:$L$200,aditivos!$A$2:$A$200,A140,aditivos!$C$2:$C$200,"C2"),2))</f>
        <v/>
      </c>
      <c r="M140" s="170" t="str">
        <f t="shared" si="48"/>
        <v/>
      </c>
      <c r="N140" s="170" t="str">
        <f>IF(A140="","",IF(itens_Remanesc!G140="","",itens_Remanesc!G140))</f>
        <v/>
      </c>
      <c r="O140" s="178" t="str">
        <f t="shared" si="49"/>
        <v/>
      </c>
      <c r="P140" s="180" t="str">
        <f>IF(A140="","",ROUND(SUMIFS(aditivos!$L$2:$L$200,aditivos!$A$2:$A$200,A140,aditivos!$C$2:$C$200,"C3"),2))</f>
        <v/>
      </c>
      <c r="Q140" s="176" t="str">
        <f t="shared" si="50"/>
        <v/>
      </c>
      <c r="R140" s="176" t="str">
        <f>IF(A140="","",IF(itens_Remanesc!I140="","",itens_Remanesc!I140))</f>
        <v/>
      </c>
      <c r="S140" s="182" t="str">
        <f t="shared" si="51"/>
        <v/>
      </c>
      <c r="T140" s="174" t="str">
        <f>IF(A140="","",ROUND(SUMIFS(aditivos!$L$2:$L$200,aditivos!$A$2:$A$200,A140,aditivos!$C$2:$C$200,"C4"),2))</f>
        <v/>
      </c>
      <c r="U140" s="170" t="str">
        <f t="shared" si="52"/>
        <v/>
      </c>
      <c r="V140" s="170" t="str">
        <f>IF(A140="","",IF(itens_Remanesc!K140="","",itens_Remanesc!K140))</f>
        <v/>
      </c>
      <c r="W140" s="170" t="str">
        <f t="shared" si="53"/>
        <v/>
      </c>
      <c r="X140" s="156" t="str">
        <f t="shared" si="54"/>
        <v/>
      </c>
    </row>
    <row r="141" spans="1:24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IF(A141="","",itens_Remanesc!B141)</f>
        <v/>
      </c>
      <c r="D141" s="174" t="str">
        <f>IF(A141="","",ROUND(SUMIFS(aditivos!$L$2:$L$200,aditivos!$A$2:$A$200,A141,aditivos!$C$2:$C$200,"C0"),2))</f>
        <v/>
      </c>
      <c r="E141" s="170" t="str">
        <f t="shared" si="44"/>
        <v/>
      </c>
      <c r="F141" s="170" t="str">
        <f>IF(A141="","",IF(itens_Remanesc!B141="","",itens_Remanesc!B141))</f>
        <v/>
      </c>
      <c r="G141" s="178" t="str">
        <f t="shared" si="45"/>
        <v/>
      </c>
      <c r="H141" s="180" t="str">
        <f>IF(A141="","",ROUND(SUMIFS(aditivos!$L$2:$L$200,aditivos!$A$2:$A$200,A141,aditivos!$C$2:$C$200,"C1"),2))</f>
        <v/>
      </c>
      <c r="I141" s="176" t="str">
        <f t="shared" si="46"/>
        <v/>
      </c>
      <c r="J141" s="176" t="str">
        <f>IF(A141="","",IF(itens_Remanesc!E141="","",itens_Remanesc!E141))</f>
        <v/>
      </c>
      <c r="K141" s="182" t="str">
        <f t="shared" si="47"/>
        <v/>
      </c>
      <c r="L141" s="174" t="str">
        <f>IF(A141="","",ROUND(SUMIFS(aditivos!$L$2:$L$200,aditivos!$A$2:$A$200,A141,aditivos!$C$2:$C$200,"C2"),2))</f>
        <v/>
      </c>
      <c r="M141" s="170" t="str">
        <f t="shared" si="48"/>
        <v/>
      </c>
      <c r="N141" s="170" t="str">
        <f>IF(A141="","",IF(itens_Remanesc!G141="","",itens_Remanesc!G141))</f>
        <v/>
      </c>
      <c r="O141" s="178" t="str">
        <f t="shared" si="49"/>
        <v/>
      </c>
      <c r="P141" s="180" t="str">
        <f>IF(A141="","",ROUND(SUMIFS(aditivos!$L$2:$L$200,aditivos!$A$2:$A$200,A141,aditivos!$C$2:$C$200,"C3"),2))</f>
        <v/>
      </c>
      <c r="Q141" s="176" t="str">
        <f t="shared" si="50"/>
        <v/>
      </c>
      <c r="R141" s="176" t="str">
        <f>IF(A141="","",IF(itens_Remanesc!I141="","",itens_Remanesc!I141))</f>
        <v/>
      </c>
      <c r="S141" s="182" t="str">
        <f t="shared" si="51"/>
        <v/>
      </c>
      <c r="T141" s="174" t="str">
        <f>IF(A141="","",ROUND(SUMIFS(aditivos!$L$2:$L$200,aditivos!$A$2:$A$200,A141,aditivos!$C$2:$C$200,"C4"),2))</f>
        <v/>
      </c>
      <c r="U141" s="170" t="str">
        <f t="shared" si="52"/>
        <v/>
      </c>
      <c r="V141" s="170" t="str">
        <f>IF(A141="","",IF(itens_Remanesc!K141="","",itens_Remanesc!K141))</f>
        <v/>
      </c>
      <c r="W141" s="170" t="str">
        <f t="shared" si="53"/>
        <v/>
      </c>
      <c r="X141" s="156" t="str">
        <f t="shared" si="54"/>
        <v/>
      </c>
    </row>
    <row r="142" spans="1:24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IF(A142="","",itens_Remanesc!B142)</f>
        <v/>
      </c>
      <c r="D142" s="174" t="str">
        <f>IF(A142="","",ROUND(SUMIFS(aditivos!$L$2:$L$200,aditivos!$A$2:$A$200,A142,aditivos!$C$2:$C$200,"C0"),2))</f>
        <v/>
      </c>
      <c r="E142" s="170" t="str">
        <f t="shared" si="44"/>
        <v/>
      </c>
      <c r="F142" s="170" t="str">
        <f>IF(A142="","",IF(itens_Remanesc!B142="","",itens_Remanesc!B142))</f>
        <v/>
      </c>
      <c r="G142" s="178" t="str">
        <f t="shared" si="45"/>
        <v/>
      </c>
      <c r="H142" s="180" t="str">
        <f>IF(A142="","",ROUND(SUMIFS(aditivos!$L$2:$L$200,aditivos!$A$2:$A$200,A142,aditivos!$C$2:$C$200,"C1"),2))</f>
        <v/>
      </c>
      <c r="I142" s="176" t="str">
        <f t="shared" si="46"/>
        <v/>
      </c>
      <c r="J142" s="176" t="str">
        <f>IF(A142="","",IF(itens_Remanesc!E142="","",itens_Remanesc!E142))</f>
        <v/>
      </c>
      <c r="K142" s="182" t="str">
        <f t="shared" si="47"/>
        <v/>
      </c>
      <c r="L142" s="174" t="str">
        <f>IF(A142="","",ROUND(SUMIFS(aditivos!$L$2:$L$200,aditivos!$A$2:$A$200,A142,aditivos!$C$2:$C$200,"C2"),2))</f>
        <v/>
      </c>
      <c r="M142" s="170" t="str">
        <f t="shared" si="48"/>
        <v/>
      </c>
      <c r="N142" s="170" t="str">
        <f>IF(A142="","",IF(itens_Remanesc!G142="","",itens_Remanesc!G142))</f>
        <v/>
      </c>
      <c r="O142" s="178" t="str">
        <f t="shared" si="49"/>
        <v/>
      </c>
      <c r="P142" s="180" t="str">
        <f>IF(A142="","",ROUND(SUMIFS(aditivos!$L$2:$L$200,aditivos!$A$2:$A$200,A142,aditivos!$C$2:$C$200,"C3"),2))</f>
        <v/>
      </c>
      <c r="Q142" s="176" t="str">
        <f t="shared" si="50"/>
        <v/>
      </c>
      <c r="R142" s="176" t="str">
        <f>IF(A142="","",IF(itens_Remanesc!I142="","",itens_Remanesc!I142))</f>
        <v/>
      </c>
      <c r="S142" s="182" t="str">
        <f t="shared" si="51"/>
        <v/>
      </c>
      <c r="T142" s="174" t="str">
        <f>IF(A142="","",ROUND(SUMIFS(aditivos!$L$2:$L$200,aditivos!$A$2:$A$200,A142,aditivos!$C$2:$C$200,"C4"),2))</f>
        <v/>
      </c>
      <c r="U142" s="170" t="str">
        <f t="shared" si="52"/>
        <v/>
      </c>
      <c r="V142" s="170" t="str">
        <f>IF(A142="","",IF(itens_Remanesc!K142="","",itens_Remanesc!K142))</f>
        <v/>
      </c>
      <c r="W142" s="170" t="str">
        <f t="shared" si="53"/>
        <v/>
      </c>
      <c r="X142" s="156" t="str">
        <f t="shared" si="54"/>
        <v/>
      </c>
    </row>
    <row r="143" spans="1:24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IF(A143="","",itens_Remanesc!B143)</f>
        <v/>
      </c>
      <c r="D143" s="174" t="str">
        <f>IF(A143="","",ROUND(SUMIFS(aditivos!$L$2:$L$200,aditivos!$A$2:$A$200,A143,aditivos!$C$2:$C$200,"C0"),2))</f>
        <v/>
      </c>
      <c r="E143" s="170" t="str">
        <f t="shared" si="44"/>
        <v/>
      </c>
      <c r="F143" s="170" t="str">
        <f>IF(A143="","",IF(itens_Remanesc!B143="","",itens_Remanesc!B143))</f>
        <v/>
      </c>
      <c r="G143" s="178" t="str">
        <f t="shared" si="45"/>
        <v/>
      </c>
      <c r="H143" s="180" t="str">
        <f>IF(A143="","",ROUND(SUMIFS(aditivos!$L$2:$L$200,aditivos!$A$2:$A$200,A143,aditivos!$C$2:$C$200,"C1"),2))</f>
        <v/>
      </c>
      <c r="I143" s="176" t="str">
        <f t="shared" si="46"/>
        <v/>
      </c>
      <c r="J143" s="176" t="str">
        <f>IF(A143="","",IF(itens_Remanesc!E143="","",itens_Remanesc!E143))</f>
        <v/>
      </c>
      <c r="K143" s="182" t="str">
        <f t="shared" si="47"/>
        <v/>
      </c>
      <c r="L143" s="174" t="str">
        <f>IF(A143="","",ROUND(SUMIFS(aditivos!$L$2:$L$200,aditivos!$A$2:$A$200,A143,aditivos!$C$2:$C$200,"C2"),2))</f>
        <v/>
      </c>
      <c r="M143" s="170" t="str">
        <f t="shared" si="48"/>
        <v/>
      </c>
      <c r="N143" s="170" t="str">
        <f>IF(A143="","",IF(itens_Remanesc!G143="","",itens_Remanesc!G143))</f>
        <v/>
      </c>
      <c r="O143" s="178" t="str">
        <f t="shared" si="49"/>
        <v/>
      </c>
      <c r="P143" s="180" t="str">
        <f>IF(A143="","",ROUND(SUMIFS(aditivos!$L$2:$L$200,aditivos!$A$2:$A$200,A143,aditivos!$C$2:$C$200,"C3"),2))</f>
        <v/>
      </c>
      <c r="Q143" s="176" t="str">
        <f t="shared" si="50"/>
        <v/>
      </c>
      <c r="R143" s="176" t="str">
        <f>IF(A143="","",IF(itens_Remanesc!I143="","",itens_Remanesc!I143))</f>
        <v/>
      </c>
      <c r="S143" s="182" t="str">
        <f t="shared" si="51"/>
        <v/>
      </c>
      <c r="T143" s="174" t="str">
        <f>IF(A143="","",ROUND(SUMIFS(aditivos!$L$2:$L$200,aditivos!$A$2:$A$200,A143,aditivos!$C$2:$C$200,"C4"),2))</f>
        <v/>
      </c>
      <c r="U143" s="170" t="str">
        <f t="shared" si="52"/>
        <v/>
      </c>
      <c r="V143" s="170" t="str">
        <f>IF(A143="","",IF(itens_Remanesc!K143="","",itens_Remanesc!K143))</f>
        <v/>
      </c>
      <c r="W143" s="170" t="str">
        <f t="shared" si="53"/>
        <v/>
      </c>
      <c r="X143" s="156" t="str">
        <f t="shared" si="54"/>
        <v/>
      </c>
    </row>
    <row r="144" spans="1:24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IF(A144="","",itens_Remanesc!B144)</f>
        <v/>
      </c>
      <c r="D144" s="174" t="str">
        <f>IF(A144="","",ROUND(SUMIFS(aditivos!$L$2:$L$200,aditivos!$A$2:$A$200,A144,aditivos!$C$2:$C$200,"C0"),2))</f>
        <v/>
      </c>
      <c r="E144" s="170" t="str">
        <f t="shared" si="44"/>
        <v/>
      </c>
      <c r="F144" s="170" t="str">
        <f>IF(A144="","",IF(itens_Remanesc!B144="","",itens_Remanesc!B144))</f>
        <v/>
      </c>
      <c r="G144" s="178" t="str">
        <f t="shared" si="45"/>
        <v/>
      </c>
      <c r="H144" s="180" t="str">
        <f>IF(A144="","",ROUND(SUMIFS(aditivos!$L$2:$L$200,aditivos!$A$2:$A$200,A144,aditivos!$C$2:$C$200,"C1"),2))</f>
        <v/>
      </c>
      <c r="I144" s="176" t="str">
        <f t="shared" si="46"/>
        <v/>
      </c>
      <c r="J144" s="176" t="str">
        <f>IF(A144="","",IF(itens_Remanesc!E144="","",itens_Remanesc!E144))</f>
        <v/>
      </c>
      <c r="K144" s="182" t="str">
        <f t="shared" si="47"/>
        <v/>
      </c>
      <c r="L144" s="174" t="str">
        <f>IF(A144="","",ROUND(SUMIFS(aditivos!$L$2:$L$200,aditivos!$A$2:$A$200,A144,aditivos!$C$2:$C$200,"C2"),2))</f>
        <v/>
      </c>
      <c r="M144" s="170" t="str">
        <f t="shared" si="48"/>
        <v/>
      </c>
      <c r="N144" s="170" t="str">
        <f>IF(A144="","",IF(itens_Remanesc!G144="","",itens_Remanesc!G144))</f>
        <v/>
      </c>
      <c r="O144" s="178" t="str">
        <f t="shared" si="49"/>
        <v/>
      </c>
      <c r="P144" s="180" t="str">
        <f>IF(A144="","",ROUND(SUMIFS(aditivos!$L$2:$L$200,aditivos!$A$2:$A$200,A144,aditivos!$C$2:$C$200,"C3"),2))</f>
        <v/>
      </c>
      <c r="Q144" s="176" t="str">
        <f t="shared" si="50"/>
        <v/>
      </c>
      <c r="R144" s="176" t="str">
        <f>IF(A144="","",IF(itens_Remanesc!I144="","",itens_Remanesc!I144))</f>
        <v/>
      </c>
      <c r="S144" s="182" t="str">
        <f t="shared" si="51"/>
        <v/>
      </c>
      <c r="T144" s="174" t="str">
        <f>IF(A144="","",ROUND(SUMIFS(aditivos!$L$2:$L$200,aditivos!$A$2:$A$200,A144,aditivos!$C$2:$C$200,"C4"),2))</f>
        <v/>
      </c>
      <c r="U144" s="170" t="str">
        <f t="shared" si="52"/>
        <v/>
      </c>
      <c r="V144" s="170" t="str">
        <f>IF(A144="","",IF(itens_Remanesc!K144="","",itens_Remanesc!K144))</f>
        <v/>
      </c>
      <c r="W144" s="170" t="str">
        <f t="shared" si="53"/>
        <v/>
      </c>
      <c r="X144" s="156" t="str">
        <f t="shared" si="54"/>
        <v/>
      </c>
    </row>
    <row r="145" spans="1:24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IF(A145="","",itens_Remanesc!B145)</f>
        <v/>
      </c>
      <c r="D145" s="174" t="str">
        <f>IF(A145="","",ROUND(SUMIFS(aditivos!$L$2:$L$200,aditivos!$A$2:$A$200,A145,aditivos!$C$2:$C$200,"C0"),2))</f>
        <v/>
      </c>
      <c r="E145" s="170" t="str">
        <f t="shared" si="44"/>
        <v/>
      </c>
      <c r="F145" s="170" t="str">
        <f>IF(A145="","",IF(itens_Remanesc!B145="","",itens_Remanesc!B145))</f>
        <v/>
      </c>
      <c r="G145" s="178" t="str">
        <f t="shared" si="45"/>
        <v/>
      </c>
      <c r="H145" s="180" t="str">
        <f>IF(A145="","",ROUND(SUMIFS(aditivos!$L$2:$L$200,aditivos!$A$2:$A$200,A145,aditivos!$C$2:$C$200,"C1"),2))</f>
        <v/>
      </c>
      <c r="I145" s="176" t="str">
        <f t="shared" si="46"/>
        <v/>
      </c>
      <c r="J145" s="176" t="str">
        <f>IF(A145="","",IF(itens_Remanesc!E145="","",itens_Remanesc!E145))</f>
        <v/>
      </c>
      <c r="K145" s="182" t="str">
        <f t="shared" si="47"/>
        <v/>
      </c>
      <c r="L145" s="174" t="str">
        <f>IF(A145="","",ROUND(SUMIFS(aditivos!$L$2:$L$200,aditivos!$A$2:$A$200,A145,aditivos!$C$2:$C$200,"C2"),2))</f>
        <v/>
      </c>
      <c r="M145" s="170" t="str">
        <f t="shared" si="48"/>
        <v/>
      </c>
      <c r="N145" s="170" t="str">
        <f>IF(A145="","",IF(itens_Remanesc!G145="","",itens_Remanesc!G145))</f>
        <v/>
      </c>
      <c r="O145" s="178" t="str">
        <f t="shared" si="49"/>
        <v/>
      </c>
      <c r="P145" s="180" t="str">
        <f>IF(A145="","",ROUND(SUMIFS(aditivos!$L$2:$L$200,aditivos!$A$2:$A$200,A145,aditivos!$C$2:$C$200,"C3"),2))</f>
        <v/>
      </c>
      <c r="Q145" s="176" t="str">
        <f t="shared" si="50"/>
        <v/>
      </c>
      <c r="R145" s="176" t="str">
        <f>IF(A145="","",IF(itens_Remanesc!I145="","",itens_Remanesc!I145))</f>
        <v/>
      </c>
      <c r="S145" s="182" t="str">
        <f t="shared" si="51"/>
        <v/>
      </c>
      <c r="T145" s="174" t="str">
        <f>IF(A145="","",ROUND(SUMIFS(aditivos!$L$2:$L$200,aditivos!$A$2:$A$200,A145,aditivos!$C$2:$C$200,"C4"),2))</f>
        <v/>
      </c>
      <c r="U145" s="170" t="str">
        <f t="shared" si="52"/>
        <v/>
      </c>
      <c r="V145" s="170" t="str">
        <f>IF(A145="","",IF(itens_Remanesc!K145="","",itens_Remanesc!K145))</f>
        <v/>
      </c>
      <c r="W145" s="170" t="str">
        <f t="shared" si="53"/>
        <v/>
      </c>
      <c r="X145" s="156" t="str">
        <f t="shared" si="54"/>
        <v/>
      </c>
    </row>
    <row r="146" spans="1:24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IF(A146="","",itens_Remanesc!B146)</f>
        <v/>
      </c>
      <c r="D146" s="174" t="str">
        <f>IF(A146="","",ROUND(SUMIFS(aditivos!$L$2:$L$200,aditivos!$A$2:$A$200,A146,aditivos!$C$2:$C$200,"C0"),2))</f>
        <v/>
      </c>
      <c r="E146" s="170" t="str">
        <f t="shared" si="44"/>
        <v/>
      </c>
      <c r="F146" s="170" t="str">
        <f>IF(A146="","",IF(itens_Remanesc!B146="","",itens_Remanesc!B146))</f>
        <v/>
      </c>
      <c r="G146" s="178" t="str">
        <f t="shared" si="45"/>
        <v/>
      </c>
      <c r="H146" s="180" t="str">
        <f>IF(A146="","",ROUND(SUMIFS(aditivos!$L$2:$L$200,aditivos!$A$2:$A$200,A146,aditivos!$C$2:$C$200,"C1"),2))</f>
        <v/>
      </c>
      <c r="I146" s="176" t="str">
        <f t="shared" si="46"/>
        <v/>
      </c>
      <c r="J146" s="176" t="str">
        <f>IF(A146="","",IF(itens_Remanesc!E146="","",itens_Remanesc!E146))</f>
        <v/>
      </c>
      <c r="K146" s="182" t="str">
        <f t="shared" si="47"/>
        <v/>
      </c>
      <c r="L146" s="174" t="str">
        <f>IF(A146="","",ROUND(SUMIFS(aditivos!$L$2:$L$200,aditivos!$A$2:$A$200,A146,aditivos!$C$2:$C$200,"C2"),2))</f>
        <v/>
      </c>
      <c r="M146" s="170" t="str">
        <f t="shared" si="48"/>
        <v/>
      </c>
      <c r="N146" s="170" t="str">
        <f>IF(A146="","",IF(itens_Remanesc!G146="","",itens_Remanesc!G146))</f>
        <v/>
      </c>
      <c r="O146" s="178" t="str">
        <f t="shared" si="49"/>
        <v/>
      </c>
      <c r="P146" s="180" t="str">
        <f>IF(A146="","",ROUND(SUMIFS(aditivos!$L$2:$L$200,aditivos!$A$2:$A$200,A146,aditivos!$C$2:$C$200,"C3"),2))</f>
        <v/>
      </c>
      <c r="Q146" s="176" t="str">
        <f t="shared" si="50"/>
        <v/>
      </c>
      <c r="R146" s="176" t="str">
        <f>IF(A146="","",IF(itens_Remanesc!I146="","",itens_Remanesc!I146))</f>
        <v/>
      </c>
      <c r="S146" s="182" t="str">
        <f t="shared" si="51"/>
        <v/>
      </c>
      <c r="T146" s="174" t="str">
        <f>IF(A146="","",ROUND(SUMIFS(aditivos!$L$2:$L$200,aditivos!$A$2:$A$200,A146,aditivos!$C$2:$C$200,"C4"),2))</f>
        <v/>
      </c>
      <c r="U146" s="170" t="str">
        <f t="shared" si="52"/>
        <v/>
      </c>
      <c r="V146" s="170" t="str">
        <f>IF(A146="","",IF(itens_Remanesc!K146="","",itens_Remanesc!K146))</f>
        <v/>
      </c>
      <c r="W146" s="170" t="str">
        <f t="shared" si="53"/>
        <v/>
      </c>
      <c r="X146" s="156" t="str">
        <f t="shared" si="54"/>
        <v/>
      </c>
    </row>
    <row r="147" spans="1:24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IF(A147="","",itens_Remanesc!B147)</f>
        <v/>
      </c>
      <c r="D147" s="174" t="str">
        <f>IF(A147="","",ROUND(SUMIFS(aditivos!$L$2:$L$200,aditivos!$A$2:$A$200,A147,aditivos!$C$2:$C$200,"C0"),2))</f>
        <v/>
      </c>
      <c r="E147" s="170" t="str">
        <f t="shared" si="44"/>
        <v/>
      </c>
      <c r="F147" s="170" t="str">
        <f>IF(A147="","",IF(itens_Remanesc!B147="","",itens_Remanesc!B147))</f>
        <v/>
      </c>
      <c r="G147" s="178" t="str">
        <f t="shared" si="45"/>
        <v/>
      </c>
      <c r="H147" s="180" t="str">
        <f>IF(A147="","",ROUND(SUMIFS(aditivos!$L$2:$L$200,aditivos!$A$2:$A$200,A147,aditivos!$C$2:$C$200,"C1"),2))</f>
        <v/>
      </c>
      <c r="I147" s="176" t="str">
        <f t="shared" si="46"/>
        <v/>
      </c>
      <c r="J147" s="176" t="str">
        <f>IF(A147="","",IF(itens_Remanesc!E147="","",itens_Remanesc!E147))</f>
        <v/>
      </c>
      <c r="K147" s="182" t="str">
        <f t="shared" si="47"/>
        <v/>
      </c>
      <c r="L147" s="174" t="str">
        <f>IF(A147="","",ROUND(SUMIFS(aditivos!$L$2:$L$200,aditivos!$A$2:$A$200,A147,aditivos!$C$2:$C$200,"C2"),2))</f>
        <v/>
      </c>
      <c r="M147" s="170" t="str">
        <f t="shared" si="48"/>
        <v/>
      </c>
      <c r="N147" s="170" t="str">
        <f>IF(A147="","",IF(itens_Remanesc!G147="","",itens_Remanesc!G147))</f>
        <v/>
      </c>
      <c r="O147" s="178" t="str">
        <f t="shared" si="49"/>
        <v/>
      </c>
      <c r="P147" s="180" t="str">
        <f>IF(A147="","",ROUND(SUMIFS(aditivos!$L$2:$L$200,aditivos!$A$2:$A$200,A147,aditivos!$C$2:$C$200,"C3"),2))</f>
        <v/>
      </c>
      <c r="Q147" s="176" t="str">
        <f t="shared" si="50"/>
        <v/>
      </c>
      <c r="R147" s="176" t="str">
        <f>IF(A147="","",IF(itens_Remanesc!I147="","",itens_Remanesc!I147))</f>
        <v/>
      </c>
      <c r="S147" s="182" t="str">
        <f t="shared" si="51"/>
        <v/>
      </c>
      <c r="T147" s="174" t="str">
        <f>IF(A147="","",ROUND(SUMIFS(aditivos!$L$2:$L$200,aditivos!$A$2:$A$200,A147,aditivos!$C$2:$C$200,"C4"),2))</f>
        <v/>
      </c>
      <c r="U147" s="170" t="str">
        <f t="shared" si="52"/>
        <v/>
      </c>
      <c r="V147" s="170" t="str">
        <f>IF(A147="","",IF(itens_Remanesc!K147="","",itens_Remanesc!K147))</f>
        <v/>
      </c>
      <c r="W147" s="170" t="str">
        <f t="shared" si="53"/>
        <v/>
      </c>
      <c r="X147" s="156" t="str">
        <f t="shared" si="54"/>
        <v/>
      </c>
    </row>
    <row r="148" spans="1:24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IF(A148="","",itens_Remanesc!B148)</f>
        <v/>
      </c>
      <c r="D148" s="174" t="str">
        <f>IF(A148="","",ROUND(SUMIFS(aditivos!$L$2:$L$200,aditivos!$A$2:$A$200,A148,aditivos!$C$2:$C$200,"C0"),2))</f>
        <v/>
      </c>
      <c r="E148" s="170" t="str">
        <f t="shared" si="44"/>
        <v/>
      </c>
      <c r="F148" s="170" t="str">
        <f>IF(A148="","",IF(itens_Remanesc!B148="","",itens_Remanesc!B148))</f>
        <v/>
      </c>
      <c r="G148" s="178" t="str">
        <f t="shared" si="45"/>
        <v/>
      </c>
      <c r="H148" s="180" t="str">
        <f>IF(A148="","",ROUND(SUMIFS(aditivos!$L$2:$L$200,aditivos!$A$2:$A$200,A148,aditivos!$C$2:$C$200,"C1"),2))</f>
        <v/>
      </c>
      <c r="I148" s="176" t="str">
        <f t="shared" si="46"/>
        <v/>
      </c>
      <c r="J148" s="176" t="str">
        <f>IF(A148="","",IF(itens_Remanesc!E148="","",itens_Remanesc!E148))</f>
        <v/>
      </c>
      <c r="K148" s="182" t="str">
        <f t="shared" si="47"/>
        <v/>
      </c>
      <c r="L148" s="174" t="str">
        <f>IF(A148="","",ROUND(SUMIFS(aditivos!$L$2:$L$200,aditivos!$A$2:$A$200,A148,aditivos!$C$2:$C$200,"C2"),2))</f>
        <v/>
      </c>
      <c r="M148" s="170" t="str">
        <f t="shared" si="48"/>
        <v/>
      </c>
      <c r="N148" s="170" t="str">
        <f>IF(A148="","",IF(itens_Remanesc!G148="","",itens_Remanesc!G148))</f>
        <v/>
      </c>
      <c r="O148" s="178" t="str">
        <f t="shared" si="49"/>
        <v/>
      </c>
      <c r="P148" s="180" t="str">
        <f>IF(A148="","",ROUND(SUMIFS(aditivos!$L$2:$L$200,aditivos!$A$2:$A$200,A148,aditivos!$C$2:$C$200,"C3"),2))</f>
        <v/>
      </c>
      <c r="Q148" s="176" t="str">
        <f t="shared" si="50"/>
        <v/>
      </c>
      <c r="R148" s="176" t="str">
        <f>IF(A148="","",IF(itens_Remanesc!I148="","",itens_Remanesc!I148))</f>
        <v/>
      </c>
      <c r="S148" s="182" t="str">
        <f t="shared" si="51"/>
        <v/>
      </c>
      <c r="T148" s="174" t="str">
        <f>IF(A148="","",ROUND(SUMIFS(aditivos!$L$2:$L$200,aditivos!$A$2:$A$200,A148,aditivos!$C$2:$C$200,"C4"),2))</f>
        <v/>
      </c>
      <c r="U148" s="170" t="str">
        <f t="shared" si="52"/>
        <v/>
      </c>
      <c r="V148" s="170" t="str">
        <f>IF(A148="","",IF(itens_Remanesc!K148="","",itens_Remanesc!K148))</f>
        <v/>
      </c>
      <c r="W148" s="170" t="str">
        <f t="shared" si="53"/>
        <v/>
      </c>
      <c r="X148" s="156" t="str">
        <f t="shared" si="54"/>
        <v/>
      </c>
    </row>
    <row r="149" spans="1:24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IF(A149="","",itens_Remanesc!B149)</f>
        <v/>
      </c>
      <c r="D149" s="174" t="str">
        <f>IF(A149="","",ROUND(SUMIFS(aditivos!$L$2:$L$200,aditivos!$A$2:$A$200,A149,aditivos!$C$2:$C$200,"C0"),2))</f>
        <v/>
      </c>
      <c r="E149" s="170" t="str">
        <f t="shared" si="44"/>
        <v/>
      </c>
      <c r="F149" s="170" t="str">
        <f>IF(A149="","",IF(itens_Remanesc!B149="","",itens_Remanesc!B149))</f>
        <v/>
      </c>
      <c r="G149" s="178" t="str">
        <f t="shared" si="45"/>
        <v/>
      </c>
      <c r="H149" s="180" t="str">
        <f>IF(A149="","",ROUND(SUMIFS(aditivos!$L$2:$L$200,aditivos!$A$2:$A$200,A149,aditivos!$C$2:$C$200,"C1"),2))</f>
        <v/>
      </c>
      <c r="I149" s="176" t="str">
        <f t="shared" si="46"/>
        <v/>
      </c>
      <c r="J149" s="176" t="str">
        <f>IF(A149="","",IF(itens_Remanesc!E149="","",itens_Remanesc!E149))</f>
        <v/>
      </c>
      <c r="K149" s="182" t="str">
        <f t="shared" si="47"/>
        <v/>
      </c>
      <c r="L149" s="174" t="str">
        <f>IF(A149="","",ROUND(SUMIFS(aditivos!$L$2:$L$200,aditivos!$A$2:$A$200,A149,aditivos!$C$2:$C$200,"C2"),2))</f>
        <v/>
      </c>
      <c r="M149" s="170" t="str">
        <f t="shared" si="48"/>
        <v/>
      </c>
      <c r="N149" s="170" t="str">
        <f>IF(A149="","",IF(itens_Remanesc!G149="","",itens_Remanesc!G149))</f>
        <v/>
      </c>
      <c r="O149" s="178" t="str">
        <f t="shared" si="49"/>
        <v/>
      </c>
      <c r="P149" s="180" t="str">
        <f>IF(A149="","",ROUND(SUMIFS(aditivos!$L$2:$L$200,aditivos!$A$2:$A$200,A149,aditivos!$C$2:$C$200,"C3"),2))</f>
        <v/>
      </c>
      <c r="Q149" s="176" t="str">
        <f t="shared" si="50"/>
        <v/>
      </c>
      <c r="R149" s="176" t="str">
        <f>IF(A149="","",IF(itens_Remanesc!I149="","",itens_Remanesc!I149))</f>
        <v/>
      </c>
      <c r="S149" s="182" t="str">
        <f t="shared" si="51"/>
        <v/>
      </c>
      <c r="T149" s="174" t="str">
        <f>IF(A149="","",ROUND(SUMIFS(aditivos!$L$2:$L$200,aditivos!$A$2:$A$200,A149,aditivos!$C$2:$C$200,"C4"),2))</f>
        <v/>
      </c>
      <c r="U149" s="170" t="str">
        <f t="shared" si="52"/>
        <v/>
      </c>
      <c r="V149" s="170" t="str">
        <f>IF(A149="","",IF(itens_Remanesc!K149="","",itens_Remanesc!K149))</f>
        <v/>
      </c>
      <c r="W149" s="170" t="str">
        <f t="shared" si="53"/>
        <v/>
      </c>
      <c r="X149" s="156" t="str">
        <f t="shared" si="54"/>
        <v/>
      </c>
    </row>
    <row r="150" spans="1:24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IF(A150="","",itens_Remanesc!B150)</f>
        <v/>
      </c>
      <c r="D150" s="174" t="str">
        <f>IF(A150="","",ROUND(SUMIFS(aditivos!$L$2:$L$200,aditivos!$A$2:$A$200,A150,aditivos!$C$2:$C$200,"C0"),2))</f>
        <v/>
      </c>
      <c r="E150" s="170" t="str">
        <f t="shared" si="44"/>
        <v/>
      </c>
      <c r="F150" s="170" t="str">
        <f>IF(A150="","",IF(itens_Remanesc!B150="","",itens_Remanesc!B150))</f>
        <v/>
      </c>
      <c r="G150" s="178" t="str">
        <f t="shared" si="45"/>
        <v/>
      </c>
      <c r="H150" s="180" t="str">
        <f>IF(A150="","",ROUND(SUMIFS(aditivos!$L$2:$L$200,aditivos!$A$2:$A$200,A150,aditivos!$C$2:$C$200,"C1"),2))</f>
        <v/>
      </c>
      <c r="I150" s="176" t="str">
        <f t="shared" si="46"/>
        <v/>
      </c>
      <c r="J150" s="176" t="str">
        <f>IF(A150="","",IF(itens_Remanesc!E150="","",itens_Remanesc!E150))</f>
        <v/>
      </c>
      <c r="K150" s="182" t="str">
        <f t="shared" si="47"/>
        <v/>
      </c>
      <c r="L150" s="174" t="str">
        <f>IF(A150="","",ROUND(SUMIFS(aditivos!$L$2:$L$200,aditivos!$A$2:$A$200,A150,aditivos!$C$2:$C$200,"C2"),2))</f>
        <v/>
      </c>
      <c r="M150" s="170" t="str">
        <f t="shared" si="48"/>
        <v/>
      </c>
      <c r="N150" s="170" t="str">
        <f>IF(A150="","",IF(itens_Remanesc!G150="","",itens_Remanesc!G150))</f>
        <v/>
      </c>
      <c r="O150" s="178" t="str">
        <f t="shared" si="49"/>
        <v/>
      </c>
      <c r="P150" s="180" t="str">
        <f>IF(A150="","",ROUND(SUMIFS(aditivos!$L$2:$L$200,aditivos!$A$2:$A$200,A150,aditivos!$C$2:$C$200,"C3"),2))</f>
        <v/>
      </c>
      <c r="Q150" s="176" t="str">
        <f t="shared" si="50"/>
        <v/>
      </c>
      <c r="R150" s="176" t="str">
        <f>IF(A150="","",IF(itens_Remanesc!I150="","",itens_Remanesc!I150))</f>
        <v/>
      </c>
      <c r="S150" s="182" t="str">
        <f t="shared" si="51"/>
        <v/>
      </c>
      <c r="T150" s="174" t="str">
        <f>IF(A150="","",ROUND(SUMIFS(aditivos!$L$2:$L$200,aditivos!$A$2:$A$200,A150,aditivos!$C$2:$C$200,"C4"),2))</f>
        <v/>
      </c>
      <c r="U150" s="170" t="str">
        <f t="shared" si="52"/>
        <v/>
      </c>
      <c r="V150" s="170" t="str">
        <f>IF(A150="","",IF(itens_Remanesc!K150="","",itens_Remanesc!K150))</f>
        <v/>
      </c>
      <c r="W150" s="170" t="str">
        <f t="shared" si="53"/>
        <v/>
      </c>
      <c r="X150" s="156" t="str">
        <f t="shared" si="54"/>
        <v/>
      </c>
    </row>
    <row r="151" spans="1:24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IF(A151="","",itens_Remanesc!B151)</f>
        <v/>
      </c>
      <c r="D151" s="174" t="str">
        <f>IF(A151="","",ROUND(SUMIFS(aditivos!$L$2:$L$200,aditivos!$A$2:$A$200,A151,aditivos!$C$2:$C$200,"C0"),2))</f>
        <v/>
      </c>
      <c r="E151" s="170" t="str">
        <f t="shared" si="44"/>
        <v/>
      </c>
      <c r="F151" s="170" t="str">
        <f>IF(A151="","",IF(itens_Remanesc!B151="","",itens_Remanesc!B151))</f>
        <v/>
      </c>
      <c r="G151" s="178" t="str">
        <f t="shared" si="45"/>
        <v/>
      </c>
      <c r="H151" s="180" t="str">
        <f>IF(A151="","",ROUND(SUMIFS(aditivos!$L$2:$L$200,aditivos!$A$2:$A$200,A151,aditivos!$C$2:$C$200,"C1"),2))</f>
        <v/>
      </c>
      <c r="I151" s="176" t="str">
        <f t="shared" si="46"/>
        <v/>
      </c>
      <c r="J151" s="176" t="str">
        <f>IF(A151="","",IF(itens_Remanesc!E151="","",itens_Remanesc!E151))</f>
        <v/>
      </c>
      <c r="K151" s="182" t="str">
        <f t="shared" si="47"/>
        <v/>
      </c>
      <c r="L151" s="174" t="str">
        <f>IF(A151="","",ROUND(SUMIFS(aditivos!$L$2:$L$200,aditivos!$A$2:$A$200,A151,aditivos!$C$2:$C$200,"C2"),2))</f>
        <v/>
      </c>
      <c r="M151" s="170" t="str">
        <f t="shared" si="48"/>
        <v/>
      </c>
      <c r="N151" s="170" t="str">
        <f>IF(A151="","",IF(itens_Remanesc!G151="","",itens_Remanesc!G151))</f>
        <v/>
      </c>
      <c r="O151" s="178" t="str">
        <f t="shared" si="49"/>
        <v/>
      </c>
      <c r="P151" s="180" t="str">
        <f>IF(A151="","",ROUND(SUMIFS(aditivos!$L$2:$L$200,aditivos!$A$2:$A$200,A151,aditivos!$C$2:$C$200,"C3"),2))</f>
        <v/>
      </c>
      <c r="Q151" s="176" t="str">
        <f t="shared" si="50"/>
        <v/>
      </c>
      <c r="R151" s="176" t="str">
        <f>IF(A151="","",IF(itens_Remanesc!I151="","",itens_Remanesc!I151))</f>
        <v/>
      </c>
      <c r="S151" s="182" t="str">
        <f t="shared" si="51"/>
        <v/>
      </c>
      <c r="T151" s="174" t="str">
        <f>IF(A151="","",ROUND(SUMIFS(aditivos!$L$2:$L$200,aditivos!$A$2:$A$200,A151,aditivos!$C$2:$C$200,"C4"),2))</f>
        <v/>
      </c>
      <c r="U151" s="170" t="str">
        <f t="shared" si="52"/>
        <v/>
      </c>
      <c r="V151" s="170" t="str">
        <f>IF(A151="","",IF(itens_Remanesc!K151="","",itens_Remanesc!K151))</f>
        <v/>
      </c>
      <c r="W151" s="170" t="str">
        <f t="shared" si="53"/>
        <v/>
      </c>
      <c r="X151" s="156" t="str">
        <f t="shared" si="54"/>
        <v/>
      </c>
    </row>
    <row r="152" spans="1:24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IF(A152="","",itens_Remanesc!B152)</f>
        <v/>
      </c>
      <c r="D152" s="174" t="str">
        <f>IF(A152="","",ROUND(SUMIFS(aditivos!$L$2:$L$200,aditivos!$A$2:$A$200,A152,aditivos!$C$2:$C$200,"C0"),2))</f>
        <v/>
      </c>
      <c r="E152" s="170" t="str">
        <f t="shared" si="44"/>
        <v/>
      </c>
      <c r="F152" s="170" t="str">
        <f>IF(A152="","",IF(itens_Remanesc!B152="","",itens_Remanesc!B152))</f>
        <v/>
      </c>
      <c r="G152" s="178" t="str">
        <f t="shared" si="45"/>
        <v/>
      </c>
      <c r="H152" s="180" t="str">
        <f>IF(A152="","",ROUND(SUMIFS(aditivos!$L$2:$L$200,aditivos!$A$2:$A$200,A152,aditivos!$C$2:$C$200,"C1"),2))</f>
        <v/>
      </c>
      <c r="I152" s="176" t="str">
        <f t="shared" si="46"/>
        <v/>
      </c>
      <c r="J152" s="176" t="str">
        <f>IF(A152="","",IF(itens_Remanesc!E152="","",itens_Remanesc!E152))</f>
        <v/>
      </c>
      <c r="K152" s="182" t="str">
        <f t="shared" si="47"/>
        <v/>
      </c>
      <c r="L152" s="174" t="str">
        <f>IF(A152="","",ROUND(SUMIFS(aditivos!$L$2:$L$200,aditivos!$A$2:$A$200,A152,aditivos!$C$2:$C$200,"C2"),2))</f>
        <v/>
      </c>
      <c r="M152" s="170" t="str">
        <f t="shared" si="48"/>
        <v/>
      </c>
      <c r="N152" s="170" t="str">
        <f>IF(A152="","",IF(itens_Remanesc!G152="","",itens_Remanesc!G152))</f>
        <v/>
      </c>
      <c r="O152" s="178" t="str">
        <f t="shared" si="49"/>
        <v/>
      </c>
      <c r="P152" s="180" t="str">
        <f>IF(A152="","",ROUND(SUMIFS(aditivos!$L$2:$L$200,aditivos!$A$2:$A$200,A152,aditivos!$C$2:$C$200,"C3"),2))</f>
        <v/>
      </c>
      <c r="Q152" s="176" t="str">
        <f t="shared" si="50"/>
        <v/>
      </c>
      <c r="R152" s="176" t="str">
        <f>IF(A152="","",IF(itens_Remanesc!I152="","",itens_Remanesc!I152))</f>
        <v/>
      </c>
      <c r="S152" s="182" t="str">
        <f t="shared" si="51"/>
        <v/>
      </c>
      <c r="T152" s="174" t="str">
        <f>IF(A152="","",ROUND(SUMIFS(aditivos!$L$2:$L$200,aditivos!$A$2:$A$200,A152,aditivos!$C$2:$C$200,"C4"),2))</f>
        <v/>
      </c>
      <c r="U152" s="170" t="str">
        <f t="shared" si="52"/>
        <v/>
      </c>
      <c r="V152" s="170" t="str">
        <f>IF(A152="","",IF(itens_Remanesc!K152="","",itens_Remanesc!K152))</f>
        <v/>
      </c>
      <c r="W152" s="170" t="str">
        <f t="shared" si="53"/>
        <v/>
      </c>
      <c r="X152" s="156" t="str">
        <f t="shared" si="54"/>
        <v/>
      </c>
    </row>
    <row r="153" spans="1:24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IF(A153="","",itens_Remanesc!B153)</f>
        <v/>
      </c>
      <c r="D153" s="174" t="str">
        <f>IF(A153="","",ROUND(SUMIFS(aditivos!$L$2:$L$200,aditivos!$A$2:$A$200,A153,aditivos!$C$2:$C$200,"C0"),2))</f>
        <v/>
      </c>
      <c r="E153" s="170" t="str">
        <f t="shared" si="44"/>
        <v/>
      </c>
      <c r="F153" s="170" t="str">
        <f>IF(A153="","",IF(itens_Remanesc!B153="","",itens_Remanesc!B153))</f>
        <v/>
      </c>
      <c r="G153" s="178" t="str">
        <f t="shared" si="45"/>
        <v/>
      </c>
      <c r="H153" s="180" t="str">
        <f>IF(A153="","",ROUND(SUMIFS(aditivos!$L$2:$L$200,aditivos!$A$2:$A$200,A153,aditivos!$C$2:$C$200,"C1"),2))</f>
        <v/>
      </c>
      <c r="I153" s="176" t="str">
        <f t="shared" si="46"/>
        <v/>
      </c>
      <c r="J153" s="176" t="str">
        <f>IF(A153="","",IF(itens_Remanesc!E153="","",itens_Remanesc!E153))</f>
        <v/>
      </c>
      <c r="K153" s="182" t="str">
        <f t="shared" si="47"/>
        <v/>
      </c>
      <c r="L153" s="174" t="str">
        <f>IF(A153="","",ROUND(SUMIFS(aditivos!$L$2:$L$200,aditivos!$A$2:$A$200,A153,aditivos!$C$2:$C$200,"C2"),2))</f>
        <v/>
      </c>
      <c r="M153" s="170" t="str">
        <f t="shared" si="48"/>
        <v/>
      </c>
      <c r="N153" s="170" t="str">
        <f>IF(A153="","",IF(itens_Remanesc!G153="","",itens_Remanesc!G153))</f>
        <v/>
      </c>
      <c r="O153" s="178" t="str">
        <f t="shared" si="49"/>
        <v/>
      </c>
      <c r="P153" s="180" t="str">
        <f>IF(A153="","",ROUND(SUMIFS(aditivos!$L$2:$L$200,aditivos!$A$2:$A$200,A153,aditivos!$C$2:$C$200,"C3"),2))</f>
        <v/>
      </c>
      <c r="Q153" s="176" t="str">
        <f t="shared" si="50"/>
        <v/>
      </c>
      <c r="R153" s="176" t="str">
        <f>IF(A153="","",IF(itens_Remanesc!I153="","",itens_Remanesc!I153))</f>
        <v/>
      </c>
      <c r="S153" s="182" t="str">
        <f t="shared" si="51"/>
        <v/>
      </c>
      <c r="T153" s="174" t="str">
        <f>IF(A153="","",ROUND(SUMIFS(aditivos!$L$2:$L$200,aditivos!$A$2:$A$200,A153,aditivos!$C$2:$C$200,"C4"),2))</f>
        <v/>
      </c>
      <c r="U153" s="170" t="str">
        <f t="shared" si="52"/>
        <v/>
      </c>
      <c r="V153" s="170" t="str">
        <f>IF(A153="","",IF(itens_Remanesc!K153="","",itens_Remanesc!K153))</f>
        <v/>
      </c>
      <c r="W153" s="170" t="str">
        <f t="shared" si="53"/>
        <v/>
      </c>
      <c r="X153" s="156" t="str">
        <f t="shared" si="54"/>
        <v/>
      </c>
    </row>
    <row r="154" spans="1:24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IF(A154="","",itens_Remanesc!B154)</f>
        <v/>
      </c>
      <c r="D154" s="174" t="str">
        <f>IF(A154="","",ROUND(SUMIFS(aditivos!$L$2:$L$200,aditivos!$A$2:$A$200,A154,aditivos!$C$2:$C$200,"C0"),2))</f>
        <v/>
      </c>
      <c r="E154" s="170" t="str">
        <f t="shared" si="44"/>
        <v/>
      </c>
      <c r="F154" s="170" t="str">
        <f>IF(A154="","",IF(itens_Remanesc!B154="","",itens_Remanesc!B154))</f>
        <v/>
      </c>
      <c r="G154" s="178" t="str">
        <f t="shared" si="45"/>
        <v/>
      </c>
      <c r="H154" s="180" t="str">
        <f>IF(A154="","",ROUND(SUMIFS(aditivos!$L$2:$L$200,aditivos!$A$2:$A$200,A154,aditivos!$C$2:$C$200,"C1"),2))</f>
        <v/>
      </c>
      <c r="I154" s="176" t="str">
        <f t="shared" si="46"/>
        <v/>
      </c>
      <c r="J154" s="176" t="str">
        <f>IF(A154="","",IF(itens_Remanesc!E154="","",itens_Remanesc!E154))</f>
        <v/>
      </c>
      <c r="K154" s="182" t="str">
        <f t="shared" si="47"/>
        <v/>
      </c>
      <c r="L154" s="174" t="str">
        <f>IF(A154="","",ROUND(SUMIFS(aditivos!$L$2:$L$200,aditivos!$A$2:$A$200,A154,aditivos!$C$2:$C$200,"C2"),2))</f>
        <v/>
      </c>
      <c r="M154" s="170" t="str">
        <f t="shared" si="48"/>
        <v/>
      </c>
      <c r="N154" s="170" t="str">
        <f>IF(A154="","",IF(itens_Remanesc!G154="","",itens_Remanesc!G154))</f>
        <v/>
      </c>
      <c r="O154" s="178" t="str">
        <f t="shared" si="49"/>
        <v/>
      </c>
      <c r="P154" s="180" t="str">
        <f>IF(A154="","",ROUND(SUMIFS(aditivos!$L$2:$L$200,aditivos!$A$2:$A$200,A154,aditivos!$C$2:$C$200,"C3"),2))</f>
        <v/>
      </c>
      <c r="Q154" s="176" t="str">
        <f t="shared" si="50"/>
        <v/>
      </c>
      <c r="R154" s="176" t="str">
        <f>IF(A154="","",IF(itens_Remanesc!I154="","",itens_Remanesc!I154))</f>
        <v/>
      </c>
      <c r="S154" s="182" t="str">
        <f t="shared" si="51"/>
        <v/>
      </c>
      <c r="T154" s="174" t="str">
        <f>IF(A154="","",ROUND(SUMIFS(aditivos!$L$2:$L$200,aditivos!$A$2:$A$200,A154,aditivos!$C$2:$C$200,"C4"),2))</f>
        <v/>
      </c>
      <c r="U154" s="170" t="str">
        <f t="shared" si="52"/>
        <v/>
      </c>
      <c r="V154" s="170" t="str">
        <f>IF(A154="","",IF(itens_Remanesc!K154="","",itens_Remanesc!K154))</f>
        <v/>
      </c>
      <c r="W154" s="170" t="str">
        <f t="shared" si="53"/>
        <v/>
      </c>
      <c r="X154" s="156" t="str">
        <f t="shared" si="54"/>
        <v/>
      </c>
    </row>
    <row r="155" spans="1:24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IF(A155="","",itens_Remanesc!B155)</f>
        <v/>
      </c>
      <c r="D155" s="174" t="str">
        <f>IF(A155="","",ROUND(SUMIFS(aditivos!$L$2:$L$200,aditivos!$A$2:$A$200,A155,aditivos!$C$2:$C$200,"C0"),2))</f>
        <v/>
      </c>
      <c r="E155" s="170" t="str">
        <f t="shared" si="44"/>
        <v/>
      </c>
      <c r="F155" s="170" t="str">
        <f>IF(A155="","",IF(itens_Remanesc!B155="","",itens_Remanesc!B155))</f>
        <v/>
      </c>
      <c r="G155" s="178" t="str">
        <f t="shared" si="45"/>
        <v/>
      </c>
      <c r="H155" s="180" t="str">
        <f>IF(A155="","",ROUND(SUMIFS(aditivos!$L$2:$L$200,aditivos!$A$2:$A$200,A155,aditivos!$C$2:$C$200,"C1"),2))</f>
        <v/>
      </c>
      <c r="I155" s="176" t="str">
        <f t="shared" si="46"/>
        <v/>
      </c>
      <c r="J155" s="176" t="str">
        <f>IF(A155="","",IF(itens_Remanesc!E155="","",itens_Remanesc!E155))</f>
        <v/>
      </c>
      <c r="K155" s="182" t="str">
        <f t="shared" si="47"/>
        <v/>
      </c>
      <c r="L155" s="174" t="str">
        <f>IF(A155="","",ROUND(SUMIFS(aditivos!$L$2:$L$200,aditivos!$A$2:$A$200,A155,aditivos!$C$2:$C$200,"C2"),2))</f>
        <v/>
      </c>
      <c r="M155" s="170" t="str">
        <f t="shared" si="48"/>
        <v/>
      </c>
      <c r="N155" s="170" t="str">
        <f>IF(A155="","",IF(itens_Remanesc!G155="","",itens_Remanesc!G155))</f>
        <v/>
      </c>
      <c r="O155" s="178" t="str">
        <f t="shared" si="49"/>
        <v/>
      </c>
      <c r="P155" s="180" t="str">
        <f>IF(A155="","",ROUND(SUMIFS(aditivos!$L$2:$L$200,aditivos!$A$2:$A$200,A155,aditivos!$C$2:$C$200,"C3"),2))</f>
        <v/>
      </c>
      <c r="Q155" s="176" t="str">
        <f t="shared" si="50"/>
        <v/>
      </c>
      <c r="R155" s="176" t="str">
        <f>IF(A155="","",IF(itens_Remanesc!I155="","",itens_Remanesc!I155))</f>
        <v/>
      </c>
      <c r="S155" s="182" t="str">
        <f t="shared" si="51"/>
        <v/>
      </c>
      <c r="T155" s="174" t="str">
        <f>IF(A155="","",ROUND(SUMIFS(aditivos!$L$2:$L$200,aditivos!$A$2:$A$200,A155,aditivos!$C$2:$C$200,"C4"),2))</f>
        <v/>
      </c>
      <c r="U155" s="170" t="str">
        <f t="shared" si="52"/>
        <v/>
      </c>
      <c r="V155" s="170" t="str">
        <f>IF(A155="","",IF(itens_Remanesc!K155="","",itens_Remanesc!K155))</f>
        <v/>
      </c>
      <c r="W155" s="170" t="str">
        <f t="shared" si="53"/>
        <v/>
      </c>
      <c r="X155" s="156" t="str">
        <f t="shared" si="54"/>
        <v/>
      </c>
    </row>
    <row r="156" spans="1:24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IF(A156="","",itens_Remanesc!B156)</f>
        <v/>
      </c>
      <c r="D156" s="174" t="str">
        <f>IF(A156="","",ROUND(SUMIFS(aditivos!$L$2:$L$200,aditivos!$A$2:$A$200,A156,aditivos!$C$2:$C$200,"C0"),2))</f>
        <v/>
      </c>
      <c r="E156" s="170" t="str">
        <f t="shared" si="44"/>
        <v/>
      </c>
      <c r="F156" s="170" t="str">
        <f>IF(A156="","",IF(itens_Remanesc!B156="","",itens_Remanesc!B156))</f>
        <v/>
      </c>
      <c r="G156" s="178" t="str">
        <f t="shared" si="45"/>
        <v/>
      </c>
      <c r="H156" s="180" t="str">
        <f>IF(A156="","",ROUND(SUMIFS(aditivos!$L$2:$L$200,aditivos!$A$2:$A$200,A156,aditivos!$C$2:$C$200,"C1"),2))</f>
        <v/>
      </c>
      <c r="I156" s="176" t="str">
        <f t="shared" si="46"/>
        <v/>
      </c>
      <c r="J156" s="176" t="str">
        <f>IF(A156="","",IF(itens_Remanesc!E156="","",itens_Remanesc!E156))</f>
        <v/>
      </c>
      <c r="K156" s="182" t="str">
        <f t="shared" si="47"/>
        <v/>
      </c>
      <c r="L156" s="174" t="str">
        <f>IF(A156="","",ROUND(SUMIFS(aditivos!$L$2:$L$200,aditivos!$A$2:$A$200,A156,aditivos!$C$2:$C$200,"C2"),2))</f>
        <v/>
      </c>
      <c r="M156" s="170" t="str">
        <f t="shared" si="48"/>
        <v/>
      </c>
      <c r="N156" s="170" t="str">
        <f>IF(A156="","",IF(itens_Remanesc!G156="","",itens_Remanesc!G156))</f>
        <v/>
      </c>
      <c r="O156" s="178" t="str">
        <f t="shared" si="49"/>
        <v/>
      </c>
      <c r="P156" s="180" t="str">
        <f>IF(A156="","",ROUND(SUMIFS(aditivos!$L$2:$L$200,aditivos!$A$2:$A$200,A156,aditivos!$C$2:$C$200,"C3"),2))</f>
        <v/>
      </c>
      <c r="Q156" s="176" t="str">
        <f t="shared" si="50"/>
        <v/>
      </c>
      <c r="R156" s="176" t="str">
        <f>IF(A156="","",IF(itens_Remanesc!I156="","",itens_Remanesc!I156))</f>
        <v/>
      </c>
      <c r="S156" s="182" t="str">
        <f t="shared" si="51"/>
        <v/>
      </c>
      <c r="T156" s="174" t="str">
        <f>IF(A156="","",ROUND(SUMIFS(aditivos!$L$2:$L$200,aditivos!$A$2:$A$200,A156,aditivos!$C$2:$C$200,"C4"),2))</f>
        <v/>
      </c>
      <c r="U156" s="170" t="str">
        <f t="shared" si="52"/>
        <v/>
      </c>
      <c r="V156" s="170" t="str">
        <f>IF(A156="","",IF(itens_Remanesc!K156="","",itens_Remanesc!K156))</f>
        <v/>
      </c>
      <c r="W156" s="170" t="str">
        <f t="shared" si="53"/>
        <v/>
      </c>
      <c r="X156" s="156" t="str">
        <f t="shared" si="54"/>
        <v/>
      </c>
    </row>
    <row r="157" spans="1:24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IF(A157="","",itens_Remanesc!B157)</f>
        <v/>
      </c>
      <c r="D157" s="174" t="str">
        <f>IF(A157="","",ROUND(SUMIFS(aditivos!$L$2:$L$200,aditivos!$A$2:$A$200,A157,aditivos!$C$2:$C$200,"C0"),2))</f>
        <v/>
      </c>
      <c r="E157" s="170" t="str">
        <f t="shared" si="44"/>
        <v/>
      </c>
      <c r="F157" s="170" t="str">
        <f>IF(A157="","",IF(itens_Remanesc!B157="","",itens_Remanesc!B157))</f>
        <v/>
      </c>
      <c r="G157" s="178" t="str">
        <f t="shared" si="45"/>
        <v/>
      </c>
      <c r="H157" s="180" t="str">
        <f>IF(A157="","",ROUND(SUMIFS(aditivos!$L$2:$L$200,aditivos!$A$2:$A$200,A157,aditivos!$C$2:$C$200,"C1"),2))</f>
        <v/>
      </c>
      <c r="I157" s="176" t="str">
        <f t="shared" si="46"/>
        <v/>
      </c>
      <c r="J157" s="176" t="str">
        <f>IF(A157="","",IF(itens_Remanesc!E157="","",itens_Remanesc!E157))</f>
        <v/>
      </c>
      <c r="K157" s="182" t="str">
        <f t="shared" si="47"/>
        <v/>
      </c>
      <c r="L157" s="174" t="str">
        <f>IF(A157="","",ROUND(SUMIFS(aditivos!$L$2:$L$200,aditivos!$A$2:$A$200,A157,aditivos!$C$2:$C$200,"C2"),2))</f>
        <v/>
      </c>
      <c r="M157" s="170" t="str">
        <f t="shared" si="48"/>
        <v/>
      </c>
      <c r="N157" s="170" t="str">
        <f>IF(A157="","",IF(itens_Remanesc!G157="","",itens_Remanesc!G157))</f>
        <v/>
      </c>
      <c r="O157" s="178" t="str">
        <f t="shared" si="49"/>
        <v/>
      </c>
      <c r="P157" s="180" t="str">
        <f>IF(A157="","",ROUND(SUMIFS(aditivos!$L$2:$L$200,aditivos!$A$2:$A$200,A157,aditivos!$C$2:$C$200,"C3"),2))</f>
        <v/>
      </c>
      <c r="Q157" s="176" t="str">
        <f t="shared" si="50"/>
        <v/>
      </c>
      <c r="R157" s="176" t="str">
        <f>IF(A157="","",IF(itens_Remanesc!I157="","",itens_Remanesc!I157))</f>
        <v/>
      </c>
      <c r="S157" s="182" t="str">
        <f t="shared" si="51"/>
        <v/>
      </c>
      <c r="T157" s="174" t="str">
        <f>IF(A157="","",ROUND(SUMIFS(aditivos!$L$2:$L$200,aditivos!$A$2:$A$200,A157,aditivos!$C$2:$C$200,"C4"),2))</f>
        <v/>
      </c>
      <c r="U157" s="170" t="str">
        <f t="shared" si="52"/>
        <v/>
      </c>
      <c r="V157" s="170" t="str">
        <f>IF(A157="","",IF(itens_Remanesc!K157="","",itens_Remanesc!K157))</f>
        <v/>
      </c>
      <c r="W157" s="170" t="str">
        <f t="shared" si="53"/>
        <v/>
      </c>
      <c r="X157" s="156" t="str">
        <f t="shared" si="54"/>
        <v/>
      </c>
    </row>
    <row r="158" spans="1:24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IF(A158="","",itens_Remanesc!B158)</f>
        <v/>
      </c>
      <c r="D158" s="174" t="str">
        <f>IF(A158="","",ROUND(SUMIFS(aditivos!$L$2:$L$200,aditivos!$A$2:$A$200,A158,aditivos!$C$2:$C$200,"C0"),2))</f>
        <v/>
      </c>
      <c r="E158" s="170" t="str">
        <f t="shared" si="44"/>
        <v/>
      </c>
      <c r="F158" s="170" t="str">
        <f>IF(A158="","",IF(itens_Remanesc!B158="","",itens_Remanesc!B158))</f>
        <v/>
      </c>
      <c r="G158" s="178" t="str">
        <f t="shared" si="45"/>
        <v/>
      </c>
      <c r="H158" s="180" t="str">
        <f>IF(A158="","",ROUND(SUMIFS(aditivos!$L$2:$L$200,aditivos!$A$2:$A$200,A158,aditivos!$C$2:$C$200,"C1"),2))</f>
        <v/>
      </c>
      <c r="I158" s="176" t="str">
        <f t="shared" si="46"/>
        <v/>
      </c>
      <c r="J158" s="176" t="str">
        <f>IF(A158="","",IF(itens_Remanesc!E158="","",itens_Remanesc!E158))</f>
        <v/>
      </c>
      <c r="K158" s="182" t="str">
        <f t="shared" si="47"/>
        <v/>
      </c>
      <c r="L158" s="174" t="str">
        <f>IF(A158="","",ROUND(SUMIFS(aditivos!$L$2:$L$200,aditivos!$A$2:$A$200,A158,aditivos!$C$2:$C$200,"C2"),2))</f>
        <v/>
      </c>
      <c r="M158" s="170" t="str">
        <f t="shared" si="48"/>
        <v/>
      </c>
      <c r="N158" s="170" t="str">
        <f>IF(A158="","",IF(itens_Remanesc!G158="","",itens_Remanesc!G158))</f>
        <v/>
      </c>
      <c r="O158" s="178" t="str">
        <f t="shared" si="49"/>
        <v/>
      </c>
      <c r="P158" s="180" t="str">
        <f>IF(A158="","",ROUND(SUMIFS(aditivos!$L$2:$L$200,aditivos!$A$2:$A$200,A158,aditivos!$C$2:$C$200,"C3"),2))</f>
        <v/>
      </c>
      <c r="Q158" s="176" t="str">
        <f t="shared" si="50"/>
        <v/>
      </c>
      <c r="R158" s="176" t="str">
        <f>IF(A158="","",IF(itens_Remanesc!I158="","",itens_Remanesc!I158))</f>
        <v/>
      </c>
      <c r="S158" s="182" t="str">
        <f t="shared" si="51"/>
        <v/>
      </c>
      <c r="T158" s="174" t="str">
        <f>IF(A158="","",ROUND(SUMIFS(aditivos!$L$2:$L$200,aditivos!$A$2:$A$200,A158,aditivos!$C$2:$C$200,"C4"),2))</f>
        <v/>
      </c>
      <c r="U158" s="170" t="str">
        <f t="shared" si="52"/>
        <v/>
      </c>
      <c r="V158" s="170" t="str">
        <f>IF(A158="","",IF(itens_Remanesc!K158="","",itens_Remanesc!K158))</f>
        <v/>
      </c>
      <c r="W158" s="170" t="str">
        <f t="shared" si="53"/>
        <v/>
      </c>
      <c r="X158" s="156" t="str">
        <f t="shared" si="54"/>
        <v/>
      </c>
    </row>
    <row r="159" spans="1:24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IF(A159="","",itens_Remanesc!B159)</f>
        <v/>
      </c>
      <c r="D159" s="174" t="str">
        <f>IF(A159="","",ROUND(SUMIFS(aditivos!$L$2:$L$200,aditivos!$A$2:$A$200,A159,aditivos!$C$2:$C$200,"C0"),2))</f>
        <v/>
      </c>
      <c r="E159" s="170" t="str">
        <f t="shared" si="44"/>
        <v/>
      </c>
      <c r="F159" s="170" t="str">
        <f>IF(A159="","",IF(itens_Remanesc!B159="","",itens_Remanesc!B159))</f>
        <v/>
      </c>
      <c r="G159" s="178" t="str">
        <f t="shared" si="45"/>
        <v/>
      </c>
      <c r="H159" s="180" t="str">
        <f>IF(A159="","",ROUND(SUMIFS(aditivos!$L$2:$L$200,aditivos!$A$2:$A$200,A159,aditivos!$C$2:$C$200,"C1"),2))</f>
        <v/>
      </c>
      <c r="I159" s="176" t="str">
        <f t="shared" si="46"/>
        <v/>
      </c>
      <c r="J159" s="176" t="str">
        <f>IF(A159="","",IF(itens_Remanesc!E159="","",itens_Remanesc!E159))</f>
        <v/>
      </c>
      <c r="K159" s="182" t="str">
        <f t="shared" si="47"/>
        <v/>
      </c>
      <c r="L159" s="174" t="str">
        <f>IF(A159="","",ROUND(SUMIFS(aditivos!$L$2:$L$200,aditivos!$A$2:$A$200,A159,aditivos!$C$2:$C$200,"C2"),2))</f>
        <v/>
      </c>
      <c r="M159" s="170" t="str">
        <f t="shared" si="48"/>
        <v/>
      </c>
      <c r="N159" s="170" t="str">
        <f>IF(A159="","",IF(itens_Remanesc!G159="","",itens_Remanesc!G159))</f>
        <v/>
      </c>
      <c r="O159" s="178" t="str">
        <f t="shared" si="49"/>
        <v/>
      </c>
      <c r="P159" s="180" t="str">
        <f>IF(A159="","",ROUND(SUMIFS(aditivos!$L$2:$L$200,aditivos!$A$2:$A$200,A159,aditivos!$C$2:$C$200,"C3"),2))</f>
        <v/>
      </c>
      <c r="Q159" s="176" t="str">
        <f t="shared" si="50"/>
        <v/>
      </c>
      <c r="R159" s="176" t="str">
        <f>IF(A159="","",IF(itens_Remanesc!I159="","",itens_Remanesc!I159))</f>
        <v/>
      </c>
      <c r="S159" s="182" t="str">
        <f t="shared" si="51"/>
        <v/>
      </c>
      <c r="T159" s="174" t="str">
        <f>IF(A159="","",ROUND(SUMIFS(aditivos!$L$2:$L$200,aditivos!$A$2:$A$200,A159,aditivos!$C$2:$C$200,"C4"),2))</f>
        <v/>
      </c>
      <c r="U159" s="170" t="str">
        <f t="shared" si="52"/>
        <v/>
      </c>
      <c r="V159" s="170" t="str">
        <f>IF(A159="","",IF(itens_Remanesc!K159="","",itens_Remanesc!K159))</f>
        <v/>
      </c>
      <c r="W159" s="170" t="str">
        <f t="shared" si="53"/>
        <v/>
      </c>
      <c r="X159" s="156" t="str">
        <f t="shared" si="54"/>
        <v/>
      </c>
    </row>
    <row r="160" spans="1:24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IF(A160="","",itens_Remanesc!B160)</f>
        <v/>
      </c>
      <c r="D160" s="174" t="str">
        <f>IF(A160="","",ROUND(SUMIFS(aditivos!$L$2:$L$200,aditivos!$A$2:$A$200,A160,aditivos!$C$2:$C$200,"C0"),2))</f>
        <v/>
      </c>
      <c r="E160" s="170" t="str">
        <f t="shared" si="44"/>
        <v/>
      </c>
      <c r="F160" s="170" t="str">
        <f>IF(A160="","",IF(itens_Remanesc!B160="","",itens_Remanesc!B160))</f>
        <v/>
      </c>
      <c r="G160" s="178" t="str">
        <f t="shared" si="45"/>
        <v/>
      </c>
      <c r="H160" s="180" t="str">
        <f>IF(A160="","",ROUND(SUMIFS(aditivos!$L$2:$L$200,aditivos!$A$2:$A$200,A160,aditivos!$C$2:$C$200,"C1"),2))</f>
        <v/>
      </c>
      <c r="I160" s="176" t="str">
        <f t="shared" si="46"/>
        <v/>
      </c>
      <c r="J160" s="176" t="str">
        <f>IF(A160="","",IF(itens_Remanesc!E160="","",itens_Remanesc!E160))</f>
        <v/>
      </c>
      <c r="K160" s="182" t="str">
        <f t="shared" si="47"/>
        <v/>
      </c>
      <c r="L160" s="174" t="str">
        <f>IF(A160="","",ROUND(SUMIFS(aditivos!$L$2:$L$200,aditivos!$A$2:$A$200,A160,aditivos!$C$2:$C$200,"C2"),2))</f>
        <v/>
      </c>
      <c r="M160" s="170" t="str">
        <f t="shared" si="48"/>
        <v/>
      </c>
      <c r="N160" s="170" t="str">
        <f>IF(A160="","",IF(itens_Remanesc!G160="","",itens_Remanesc!G160))</f>
        <v/>
      </c>
      <c r="O160" s="178" t="str">
        <f t="shared" si="49"/>
        <v/>
      </c>
      <c r="P160" s="180" t="str">
        <f>IF(A160="","",ROUND(SUMIFS(aditivos!$L$2:$L$200,aditivos!$A$2:$A$200,A160,aditivos!$C$2:$C$200,"C3"),2))</f>
        <v/>
      </c>
      <c r="Q160" s="176" t="str">
        <f t="shared" si="50"/>
        <v/>
      </c>
      <c r="R160" s="176" t="str">
        <f>IF(A160="","",IF(itens_Remanesc!I160="","",itens_Remanesc!I160))</f>
        <v/>
      </c>
      <c r="S160" s="182" t="str">
        <f t="shared" si="51"/>
        <v/>
      </c>
      <c r="T160" s="174" t="str">
        <f>IF(A160="","",ROUND(SUMIFS(aditivos!$L$2:$L$200,aditivos!$A$2:$A$200,A160,aditivos!$C$2:$C$200,"C4"),2))</f>
        <v/>
      </c>
      <c r="U160" s="170" t="str">
        <f t="shared" si="52"/>
        <v/>
      </c>
      <c r="V160" s="170" t="str">
        <f>IF(A160="","",IF(itens_Remanesc!K160="","",itens_Remanesc!K160))</f>
        <v/>
      </c>
      <c r="W160" s="170" t="str">
        <f t="shared" si="53"/>
        <v/>
      </c>
      <c r="X160" s="156" t="str">
        <f t="shared" si="54"/>
        <v/>
      </c>
    </row>
    <row r="161" spans="1:24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IF(A161="","",itens_Remanesc!B161)</f>
        <v/>
      </c>
      <c r="D161" s="174" t="str">
        <f>IF(A161="","",ROUND(SUMIFS(aditivos!$L$2:$L$200,aditivos!$A$2:$A$200,A161,aditivos!$C$2:$C$200,"C0"),2))</f>
        <v/>
      </c>
      <c r="E161" s="170" t="str">
        <f t="shared" si="44"/>
        <v/>
      </c>
      <c r="F161" s="170" t="str">
        <f>IF(A161="","",IF(itens_Remanesc!B161="","",itens_Remanesc!B161))</f>
        <v/>
      </c>
      <c r="G161" s="178" t="str">
        <f t="shared" si="45"/>
        <v/>
      </c>
      <c r="H161" s="180" t="str">
        <f>IF(A161="","",ROUND(SUMIFS(aditivos!$L$2:$L$200,aditivos!$A$2:$A$200,A161,aditivos!$C$2:$C$200,"C1"),2))</f>
        <v/>
      </c>
      <c r="I161" s="176" t="str">
        <f t="shared" si="46"/>
        <v/>
      </c>
      <c r="J161" s="176" t="str">
        <f>IF(A161="","",IF(itens_Remanesc!E161="","",itens_Remanesc!E161))</f>
        <v/>
      </c>
      <c r="K161" s="182" t="str">
        <f t="shared" si="47"/>
        <v/>
      </c>
      <c r="L161" s="174" t="str">
        <f>IF(A161="","",ROUND(SUMIFS(aditivos!$L$2:$L$200,aditivos!$A$2:$A$200,A161,aditivos!$C$2:$C$200,"C2"),2))</f>
        <v/>
      </c>
      <c r="M161" s="170" t="str">
        <f t="shared" si="48"/>
        <v/>
      </c>
      <c r="N161" s="170" t="str">
        <f>IF(A161="","",IF(itens_Remanesc!G161="","",itens_Remanesc!G161))</f>
        <v/>
      </c>
      <c r="O161" s="178" t="str">
        <f t="shared" si="49"/>
        <v/>
      </c>
      <c r="P161" s="180" t="str">
        <f>IF(A161="","",ROUND(SUMIFS(aditivos!$L$2:$L$200,aditivos!$A$2:$A$200,A161,aditivos!$C$2:$C$200,"C3"),2))</f>
        <v/>
      </c>
      <c r="Q161" s="176" t="str">
        <f t="shared" si="50"/>
        <v/>
      </c>
      <c r="R161" s="176" t="str">
        <f>IF(A161="","",IF(itens_Remanesc!I161="","",itens_Remanesc!I161))</f>
        <v/>
      </c>
      <c r="S161" s="182" t="str">
        <f t="shared" si="51"/>
        <v/>
      </c>
      <c r="T161" s="174" t="str">
        <f>IF(A161="","",ROUND(SUMIFS(aditivos!$L$2:$L$200,aditivos!$A$2:$A$200,A161,aditivos!$C$2:$C$200,"C4"),2))</f>
        <v/>
      </c>
      <c r="U161" s="170" t="str">
        <f t="shared" si="52"/>
        <v/>
      </c>
      <c r="V161" s="170" t="str">
        <f>IF(A161="","",IF(itens_Remanesc!K161="","",itens_Remanesc!K161))</f>
        <v/>
      </c>
      <c r="W161" s="170" t="str">
        <f t="shared" si="53"/>
        <v/>
      </c>
      <c r="X161" s="156" t="str">
        <f t="shared" si="54"/>
        <v/>
      </c>
    </row>
    <row r="162" spans="1:24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IF(A162="","",itens_Remanesc!B162)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55">IF(A162="","",ROUND(C162+D162,2))</f>
        <v/>
      </c>
      <c r="F162" s="170" t="str">
        <f>IF(A162="","",IF(itens_Remanesc!B162="","",itens_Remanesc!B162))</f>
        <v/>
      </c>
      <c r="G162" s="178" t="str">
        <f t="shared" ref="G162:G193" si="56">IF(A162="","",E162)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57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58">IF(OR(A162="",J162=""),"",ROUND(J162,2))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59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0">IF(OR(A162="",N162=""),"",ROUND(N162,2))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1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2">IF(OR(A162="",R162=""),"",ROUND(R162,2))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3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4">IF(OR(A162="",V162=""),"",ROUND(V162,2))</f>
        <v/>
      </c>
      <c r="X162" s="156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IF(A163="","",itens_Remanesc!B163)</f>
        <v/>
      </c>
      <c r="D163" s="174" t="str">
        <f>IF(A163="","",ROUND(SUMIFS(aditivos!$L$2:$L$200,aditivos!$A$2:$A$200,A163,aditivos!$C$2:$C$200,"C0"),2))</f>
        <v/>
      </c>
      <c r="E163" s="170" t="str">
        <f t="shared" si="55"/>
        <v/>
      </c>
      <c r="F163" s="170" t="str">
        <f>IF(A163="","",IF(itens_Remanesc!B163="","",itens_Remanesc!B163))</f>
        <v/>
      </c>
      <c r="G163" s="178" t="str">
        <f t="shared" si="56"/>
        <v/>
      </c>
      <c r="H163" s="180" t="str">
        <f>IF(A163="","",ROUND(SUMIFS(aditivos!$L$2:$L$200,aditivos!$A$2:$A$200,A163,aditivos!$C$2:$C$200,"C1"),2))</f>
        <v/>
      </c>
      <c r="I163" s="176" t="str">
        <f t="shared" si="57"/>
        <v/>
      </c>
      <c r="J163" s="176" t="str">
        <f>IF(A163="","",IF(itens_Remanesc!E163="","",itens_Remanesc!E163))</f>
        <v/>
      </c>
      <c r="K163" s="182" t="str">
        <f t="shared" si="58"/>
        <v/>
      </c>
      <c r="L163" s="174" t="str">
        <f>IF(A163="","",ROUND(SUMIFS(aditivos!$L$2:$L$200,aditivos!$A$2:$A$200,A163,aditivos!$C$2:$C$200,"C2"),2))</f>
        <v/>
      </c>
      <c r="M163" s="170" t="str">
        <f t="shared" si="59"/>
        <v/>
      </c>
      <c r="N163" s="170" t="str">
        <f>IF(A163="","",IF(itens_Remanesc!G163="","",itens_Remanesc!G163))</f>
        <v/>
      </c>
      <c r="O163" s="178" t="str">
        <f t="shared" si="60"/>
        <v/>
      </c>
      <c r="P163" s="180" t="str">
        <f>IF(A163="","",ROUND(SUMIFS(aditivos!$L$2:$L$200,aditivos!$A$2:$A$200,A163,aditivos!$C$2:$C$200,"C3"),2))</f>
        <v/>
      </c>
      <c r="Q163" s="176" t="str">
        <f t="shared" si="61"/>
        <v/>
      </c>
      <c r="R163" s="176" t="str">
        <f>IF(A163="","",IF(itens_Remanesc!I163="","",itens_Remanesc!I163))</f>
        <v/>
      </c>
      <c r="S163" s="182" t="str">
        <f t="shared" si="62"/>
        <v/>
      </c>
      <c r="T163" s="174" t="str">
        <f>IF(A163="","",ROUND(SUMIFS(aditivos!$L$2:$L$200,aditivos!$A$2:$A$200,A163,aditivos!$C$2:$C$200,"C4"),2))</f>
        <v/>
      </c>
      <c r="U163" s="170" t="str">
        <f t="shared" si="63"/>
        <v/>
      </c>
      <c r="V163" s="170" t="str">
        <f>IF(A163="","",IF(itens_Remanesc!K163="","",itens_Remanesc!K163))</f>
        <v/>
      </c>
      <c r="W163" s="170" t="str">
        <f t="shared" si="64"/>
        <v/>
      </c>
      <c r="X163" s="156" t="str">
        <f t="shared" si="65"/>
        <v/>
      </c>
    </row>
    <row r="164" spans="1:24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IF(A164="","",itens_Remanesc!B164)</f>
        <v/>
      </c>
      <c r="D164" s="174" t="str">
        <f>IF(A164="","",ROUND(SUMIFS(aditivos!$L$2:$L$200,aditivos!$A$2:$A$200,A164,aditivos!$C$2:$C$200,"C0"),2))</f>
        <v/>
      </c>
      <c r="E164" s="170" t="str">
        <f t="shared" si="55"/>
        <v/>
      </c>
      <c r="F164" s="170" t="str">
        <f>IF(A164="","",IF(itens_Remanesc!B164="","",itens_Remanesc!B164))</f>
        <v/>
      </c>
      <c r="G164" s="178" t="str">
        <f t="shared" si="56"/>
        <v/>
      </c>
      <c r="H164" s="180" t="str">
        <f>IF(A164="","",ROUND(SUMIFS(aditivos!$L$2:$L$200,aditivos!$A$2:$A$200,A164,aditivos!$C$2:$C$200,"C1"),2))</f>
        <v/>
      </c>
      <c r="I164" s="176" t="str">
        <f t="shared" si="57"/>
        <v/>
      </c>
      <c r="J164" s="176" t="str">
        <f>IF(A164="","",IF(itens_Remanesc!E164="","",itens_Remanesc!E164))</f>
        <v/>
      </c>
      <c r="K164" s="182" t="str">
        <f t="shared" si="58"/>
        <v/>
      </c>
      <c r="L164" s="174" t="str">
        <f>IF(A164="","",ROUND(SUMIFS(aditivos!$L$2:$L$200,aditivos!$A$2:$A$200,A164,aditivos!$C$2:$C$200,"C2"),2))</f>
        <v/>
      </c>
      <c r="M164" s="170" t="str">
        <f t="shared" si="59"/>
        <v/>
      </c>
      <c r="N164" s="170" t="str">
        <f>IF(A164="","",IF(itens_Remanesc!G164="","",itens_Remanesc!G164))</f>
        <v/>
      </c>
      <c r="O164" s="178" t="str">
        <f t="shared" si="60"/>
        <v/>
      </c>
      <c r="P164" s="180" t="str">
        <f>IF(A164="","",ROUND(SUMIFS(aditivos!$L$2:$L$200,aditivos!$A$2:$A$200,A164,aditivos!$C$2:$C$200,"C3"),2))</f>
        <v/>
      </c>
      <c r="Q164" s="176" t="str">
        <f t="shared" si="61"/>
        <v/>
      </c>
      <c r="R164" s="176" t="str">
        <f>IF(A164="","",IF(itens_Remanesc!I164="","",itens_Remanesc!I164))</f>
        <v/>
      </c>
      <c r="S164" s="182" t="str">
        <f t="shared" si="62"/>
        <v/>
      </c>
      <c r="T164" s="174" t="str">
        <f>IF(A164="","",ROUND(SUMIFS(aditivos!$L$2:$L$200,aditivos!$A$2:$A$200,A164,aditivos!$C$2:$C$200,"C4"),2))</f>
        <v/>
      </c>
      <c r="U164" s="170" t="str">
        <f t="shared" si="63"/>
        <v/>
      </c>
      <c r="V164" s="170" t="str">
        <f>IF(A164="","",IF(itens_Remanesc!K164="","",itens_Remanesc!K164))</f>
        <v/>
      </c>
      <c r="W164" s="170" t="str">
        <f t="shared" si="64"/>
        <v/>
      </c>
      <c r="X164" s="156" t="str">
        <f t="shared" si="65"/>
        <v/>
      </c>
    </row>
    <row r="165" spans="1:24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IF(A165="","",itens_Remanesc!B165)</f>
        <v/>
      </c>
      <c r="D165" s="174" t="str">
        <f>IF(A165="","",ROUND(SUMIFS(aditivos!$L$2:$L$200,aditivos!$A$2:$A$200,A165,aditivos!$C$2:$C$200,"C0"),2))</f>
        <v/>
      </c>
      <c r="E165" s="170" t="str">
        <f t="shared" si="55"/>
        <v/>
      </c>
      <c r="F165" s="170" t="str">
        <f>IF(A165="","",IF(itens_Remanesc!B165="","",itens_Remanesc!B165))</f>
        <v/>
      </c>
      <c r="G165" s="178" t="str">
        <f t="shared" si="56"/>
        <v/>
      </c>
      <c r="H165" s="180" t="str">
        <f>IF(A165="","",ROUND(SUMIFS(aditivos!$L$2:$L$200,aditivos!$A$2:$A$200,A165,aditivos!$C$2:$C$200,"C1"),2))</f>
        <v/>
      </c>
      <c r="I165" s="176" t="str">
        <f t="shared" si="57"/>
        <v/>
      </c>
      <c r="J165" s="176" t="str">
        <f>IF(A165="","",IF(itens_Remanesc!E165="","",itens_Remanesc!E165))</f>
        <v/>
      </c>
      <c r="K165" s="182" t="str">
        <f t="shared" si="58"/>
        <v/>
      </c>
      <c r="L165" s="174" t="str">
        <f>IF(A165="","",ROUND(SUMIFS(aditivos!$L$2:$L$200,aditivos!$A$2:$A$200,A165,aditivos!$C$2:$C$200,"C2"),2))</f>
        <v/>
      </c>
      <c r="M165" s="170" t="str">
        <f t="shared" si="59"/>
        <v/>
      </c>
      <c r="N165" s="170" t="str">
        <f>IF(A165="","",IF(itens_Remanesc!G165="","",itens_Remanesc!G165))</f>
        <v/>
      </c>
      <c r="O165" s="178" t="str">
        <f t="shared" si="60"/>
        <v/>
      </c>
      <c r="P165" s="180" t="str">
        <f>IF(A165="","",ROUND(SUMIFS(aditivos!$L$2:$L$200,aditivos!$A$2:$A$200,A165,aditivos!$C$2:$C$200,"C3"),2))</f>
        <v/>
      </c>
      <c r="Q165" s="176" t="str">
        <f t="shared" si="61"/>
        <v/>
      </c>
      <c r="R165" s="176" t="str">
        <f>IF(A165="","",IF(itens_Remanesc!I165="","",itens_Remanesc!I165))</f>
        <v/>
      </c>
      <c r="S165" s="182" t="str">
        <f t="shared" si="62"/>
        <v/>
      </c>
      <c r="T165" s="174" t="str">
        <f>IF(A165="","",ROUND(SUMIFS(aditivos!$L$2:$L$200,aditivos!$A$2:$A$200,A165,aditivos!$C$2:$C$200,"C4"),2))</f>
        <v/>
      </c>
      <c r="U165" s="170" t="str">
        <f t="shared" si="63"/>
        <v/>
      </c>
      <c r="V165" s="170" t="str">
        <f>IF(A165="","",IF(itens_Remanesc!K165="","",itens_Remanesc!K165))</f>
        <v/>
      </c>
      <c r="W165" s="170" t="str">
        <f t="shared" si="64"/>
        <v/>
      </c>
      <c r="X165" s="156" t="str">
        <f t="shared" si="65"/>
        <v/>
      </c>
    </row>
    <row r="166" spans="1:24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IF(A166="","",itens_Remanesc!B166)</f>
        <v/>
      </c>
      <c r="D166" s="174" t="str">
        <f>IF(A166="","",ROUND(SUMIFS(aditivos!$L$2:$L$200,aditivos!$A$2:$A$200,A166,aditivos!$C$2:$C$200,"C0"),2))</f>
        <v/>
      </c>
      <c r="E166" s="170" t="str">
        <f t="shared" si="55"/>
        <v/>
      </c>
      <c r="F166" s="170" t="str">
        <f>IF(A166="","",IF(itens_Remanesc!B166="","",itens_Remanesc!B166))</f>
        <v/>
      </c>
      <c r="G166" s="178" t="str">
        <f t="shared" si="56"/>
        <v/>
      </c>
      <c r="H166" s="180" t="str">
        <f>IF(A166="","",ROUND(SUMIFS(aditivos!$L$2:$L$200,aditivos!$A$2:$A$200,A166,aditivos!$C$2:$C$200,"C1"),2))</f>
        <v/>
      </c>
      <c r="I166" s="176" t="str">
        <f t="shared" si="57"/>
        <v/>
      </c>
      <c r="J166" s="176" t="str">
        <f>IF(A166="","",IF(itens_Remanesc!E166="","",itens_Remanesc!E166))</f>
        <v/>
      </c>
      <c r="K166" s="182" t="str">
        <f t="shared" si="58"/>
        <v/>
      </c>
      <c r="L166" s="174" t="str">
        <f>IF(A166="","",ROUND(SUMIFS(aditivos!$L$2:$L$200,aditivos!$A$2:$A$200,A166,aditivos!$C$2:$C$200,"C2"),2))</f>
        <v/>
      </c>
      <c r="M166" s="170" t="str">
        <f t="shared" si="59"/>
        <v/>
      </c>
      <c r="N166" s="170" t="str">
        <f>IF(A166="","",IF(itens_Remanesc!G166="","",itens_Remanesc!G166))</f>
        <v/>
      </c>
      <c r="O166" s="178" t="str">
        <f t="shared" si="60"/>
        <v/>
      </c>
      <c r="P166" s="180" t="str">
        <f>IF(A166="","",ROUND(SUMIFS(aditivos!$L$2:$L$200,aditivos!$A$2:$A$200,A166,aditivos!$C$2:$C$200,"C3"),2))</f>
        <v/>
      </c>
      <c r="Q166" s="176" t="str">
        <f t="shared" si="61"/>
        <v/>
      </c>
      <c r="R166" s="176" t="str">
        <f>IF(A166="","",IF(itens_Remanesc!I166="","",itens_Remanesc!I166))</f>
        <v/>
      </c>
      <c r="S166" s="182" t="str">
        <f t="shared" si="62"/>
        <v/>
      </c>
      <c r="T166" s="174" t="str">
        <f>IF(A166="","",ROUND(SUMIFS(aditivos!$L$2:$L$200,aditivos!$A$2:$A$200,A166,aditivos!$C$2:$C$200,"C4"),2))</f>
        <v/>
      </c>
      <c r="U166" s="170" t="str">
        <f t="shared" si="63"/>
        <v/>
      </c>
      <c r="V166" s="170" t="str">
        <f>IF(A166="","",IF(itens_Remanesc!K166="","",itens_Remanesc!K166))</f>
        <v/>
      </c>
      <c r="W166" s="170" t="str">
        <f t="shared" si="64"/>
        <v/>
      </c>
      <c r="X166" s="156" t="str">
        <f t="shared" si="65"/>
        <v/>
      </c>
    </row>
    <row r="167" spans="1:24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IF(A167="","",itens_Remanesc!B167)</f>
        <v/>
      </c>
      <c r="D167" s="174" t="str">
        <f>IF(A167="","",ROUND(SUMIFS(aditivos!$L$2:$L$200,aditivos!$A$2:$A$200,A167,aditivos!$C$2:$C$200,"C0"),2))</f>
        <v/>
      </c>
      <c r="E167" s="170" t="str">
        <f t="shared" si="55"/>
        <v/>
      </c>
      <c r="F167" s="170" t="str">
        <f>IF(A167="","",IF(itens_Remanesc!B167="","",itens_Remanesc!B167))</f>
        <v/>
      </c>
      <c r="G167" s="178" t="str">
        <f t="shared" si="56"/>
        <v/>
      </c>
      <c r="H167" s="180" t="str">
        <f>IF(A167="","",ROUND(SUMIFS(aditivos!$L$2:$L$200,aditivos!$A$2:$A$200,A167,aditivos!$C$2:$C$200,"C1"),2))</f>
        <v/>
      </c>
      <c r="I167" s="176" t="str">
        <f t="shared" si="57"/>
        <v/>
      </c>
      <c r="J167" s="176" t="str">
        <f>IF(A167="","",IF(itens_Remanesc!E167="","",itens_Remanesc!E167))</f>
        <v/>
      </c>
      <c r="K167" s="182" t="str">
        <f t="shared" si="58"/>
        <v/>
      </c>
      <c r="L167" s="174" t="str">
        <f>IF(A167="","",ROUND(SUMIFS(aditivos!$L$2:$L$200,aditivos!$A$2:$A$200,A167,aditivos!$C$2:$C$200,"C2"),2))</f>
        <v/>
      </c>
      <c r="M167" s="170" t="str">
        <f t="shared" si="59"/>
        <v/>
      </c>
      <c r="N167" s="170" t="str">
        <f>IF(A167="","",IF(itens_Remanesc!G167="","",itens_Remanesc!G167))</f>
        <v/>
      </c>
      <c r="O167" s="178" t="str">
        <f t="shared" si="60"/>
        <v/>
      </c>
      <c r="P167" s="180" t="str">
        <f>IF(A167="","",ROUND(SUMIFS(aditivos!$L$2:$L$200,aditivos!$A$2:$A$200,A167,aditivos!$C$2:$C$200,"C3"),2))</f>
        <v/>
      </c>
      <c r="Q167" s="176" t="str">
        <f t="shared" si="61"/>
        <v/>
      </c>
      <c r="R167" s="176" t="str">
        <f>IF(A167="","",IF(itens_Remanesc!I167="","",itens_Remanesc!I167))</f>
        <v/>
      </c>
      <c r="S167" s="182" t="str">
        <f t="shared" si="62"/>
        <v/>
      </c>
      <c r="T167" s="174" t="str">
        <f>IF(A167="","",ROUND(SUMIFS(aditivos!$L$2:$L$200,aditivos!$A$2:$A$200,A167,aditivos!$C$2:$C$200,"C4"),2))</f>
        <v/>
      </c>
      <c r="U167" s="170" t="str">
        <f t="shared" si="63"/>
        <v/>
      </c>
      <c r="V167" s="170" t="str">
        <f>IF(A167="","",IF(itens_Remanesc!K167="","",itens_Remanesc!K167))</f>
        <v/>
      </c>
      <c r="W167" s="170" t="str">
        <f t="shared" si="64"/>
        <v/>
      </c>
      <c r="X167" s="156" t="str">
        <f t="shared" si="65"/>
        <v/>
      </c>
    </row>
    <row r="168" spans="1:24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IF(A168="","",itens_Remanesc!B168)</f>
        <v/>
      </c>
      <c r="D168" s="174" t="str">
        <f>IF(A168="","",ROUND(SUMIFS(aditivos!$L$2:$L$200,aditivos!$A$2:$A$200,A168,aditivos!$C$2:$C$200,"C0"),2))</f>
        <v/>
      </c>
      <c r="E168" s="170" t="str">
        <f t="shared" si="55"/>
        <v/>
      </c>
      <c r="F168" s="170" t="str">
        <f>IF(A168="","",IF(itens_Remanesc!B168="","",itens_Remanesc!B168))</f>
        <v/>
      </c>
      <c r="G168" s="178" t="str">
        <f t="shared" si="56"/>
        <v/>
      </c>
      <c r="H168" s="180" t="str">
        <f>IF(A168="","",ROUND(SUMIFS(aditivos!$L$2:$L$200,aditivos!$A$2:$A$200,A168,aditivos!$C$2:$C$200,"C1"),2))</f>
        <v/>
      </c>
      <c r="I168" s="176" t="str">
        <f t="shared" si="57"/>
        <v/>
      </c>
      <c r="J168" s="176" t="str">
        <f>IF(A168="","",IF(itens_Remanesc!E168="","",itens_Remanesc!E168))</f>
        <v/>
      </c>
      <c r="K168" s="182" t="str">
        <f t="shared" si="58"/>
        <v/>
      </c>
      <c r="L168" s="174" t="str">
        <f>IF(A168="","",ROUND(SUMIFS(aditivos!$L$2:$L$200,aditivos!$A$2:$A$200,A168,aditivos!$C$2:$C$200,"C2"),2))</f>
        <v/>
      </c>
      <c r="M168" s="170" t="str">
        <f t="shared" si="59"/>
        <v/>
      </c>
      <c r="N168" s="170" t="str">
        <f>IF(A168="","",IF(itens_Remanesc!G168="","",itens_Remanesc!G168))</f>
        <v/>
      </c>
      <c r="O168" s="178" t="str">
        <f t="shared" si="60"/>
        <v/>
      </c>
      <c r="P168" s="180" t="str">
        <f>IF(A168="","",ROUND(SUMIFS(aditivos!$L$2:$L$200,aditivos!$A$2:$A$200,A168,aditivos!$C$2:$C$200,"C3"),2))</f>
        <v/>
      </c>
      <c r="Q168" s="176" t="str">
        <f t="shared" si="61"/>
        <v/>
      </c>
      <c r="R168" s="176" t="str">
        <f>IF(A168="","",IF(itens_Remanesc!I168="","",itens_Remanesc!I168))</f>
        <v/>
      </c>
      <c r="S168" s="182" t="str">
        <f t="shared" si="62"/>
        <v/>
      </c>
      <c r="T168" s="174" t="str">
        <f>IF(A168="","",ROUND(SUMIFS(aditivos!$L$2:$L$200,aditivos!$A$2:$A$200,A168,aditivos!$C$2:$C$200,"C4"),2))</f>
        <v/>
      </c>
      <c r="U168" s="170" t="str">
        <f t="shared" si="63"/>
        <v/>
      </c>
      <c r="V168" s="170" t="str">
        <f>IF(A168="","",IF(itens_Remanesc!K168="","",itens_Remanesc!K168))</f>
        <v/>
      </c>
      <c r="W168" s="170" t="str">
        <f t="shared" si="64"/>
        <v/>
      </c>
      <c r="X168" s="156" t="str">
        <f t="shared" si="65"/>
        <v/>
      </c>
    </row>
    <row r="169" spans="1:24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IF(A169="","",itens_Remanesc!B169)</f>
        <v/>
      </c>
      <c r="D169" s="174" t="str">
        <f>IF(A169="","",ROUND(SUMIFS(aditivos!$L$2:$L$200,aditivos!$A$2:$A$200,A169,aditivos!$C$2:$C$200,"C0"),2))</f>
        <v/>
      </c>
      <c r="E169" s="170" t="str">
        <f t="shared" si="55"/>
        <v/>
      </c>
      <c r="F169" s="170" t="str">
        <f>IF(A169="","",IF(itens_Remanesc!B169="","",itens_Remanesc!B169))</f>
        <v/>
      </c>
      <c r="G169" s="178" t="str">
        <f t="shared" si="56"/>
        <v/>
      </c>
      <c r="H169" s="180" t="str">
        <f>IF(A169="","",ROUND(SUMIFS(aditivos!$L$2:$L$200,aditivos!$A$2:$A$200,A169,aditivos!$C$2:$C$200,"C1"),2))</f>
        <v/>
      </c>
      <c r="I169" s="176" t="str">
        <f t="shared" si="57"/>
        <v/>
      </c>
      <c r="J169" s="176" t="str">
        <f>IF(A169="","",IF(itens_Remanesc!E169="","",itens_Remanesc!E169))</f>
        <v/>
      </c>
      <c r="K169" s="182" t="str">
        <f t="shared" si="58"/>
        <v/>
      </c>
      <c r="L169" s="174" t="str">
        <f>IF(A169="","",ROUND(SUMIFS(aditivos!$L$2:$L$200,aditivos!$A$2:$A$200,A169,aditivos!$C$2:$C$200,"C2"),2))</f>
        <v/>
      </c>
      <c r="M169" s="170" t="str">
        <f t="shared" si="59"/>
        <v/>
      </c>
      <c r="N169" s="170" t="str">
        <f>IF(A169="","",IF(itens_Remanesc!G169="","",itens_Remanesc!G169))</f>
        <v/>
      </c>
      <c r="O169" s="178" t="str">
        <f t="shared" si="60"/>
        <v/>
      </c>
      <c r="P169" s="180" t="str">
        <f>IF(A169="","",ROUND(SUMIFS(aditivos!$L$2:$L$200,aditivos!$A$2:$A$200,A169,aditivos!$C$2:$C$200,"C3"),2))</f>
        <v/>
      </c>
      <c r="Q169" s="176" t="str">
        <f t="shared" si="61"/>
        <v/>
      </c>
      <c r="R169" s="176" t="str">
        <f>IF(A169="","",IF(itens_Remanesc!I169="","",itens_Remanesc!I169))</f>
        <v/>
      </c>
      <c r="S169" s="182" t="str">
        <f t="shared" si="62"/>
        <v/>
      </c>
      <c r="T169" s="174" t="str">
        <f>IF(A169="","",ROUND(SUMIFS(aditivos!$L$2:$L$200,aditivos!$A$2:$A$200,A169,aditivos!$C$2:$C$200,"C4"),2))</f>
        <v/>
      </c>
      <c r="U169" s="170" t="str">
        <f t="shared" si="63"/>
        <v/>
      </c>
      <c r="V169" s="170" t="str">
        <f>IF(A169="","",IF(itens_Remanesc!K169="","",itens_Remanesc!K169))</f>
        <v/>
      </c>
      <c r="W169" s="170" t="str">
        <f t="shared" si="64"/>
        <v/>
      </c>
      <c r="X169" s="156" t="str">
        <f t="shared" si="65"/>
        <v/>
      </c>
    </row>
    <row r="170" spans="1:24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IF(A170="","",itens_Remanesc!B170)</f>
        <v/>
      </c>
      <c r="D170" s="174" t="str">
        <f>IF(A170="","",ROUND(SUMIFS(aditivos!$L$2:$L$200,aditivos!$A$2:$A$200,A170,aditivos!$C$2:$C$200,"C0"),2))</f>
        <v/>
      </c>
      <c r="E170" s="170" t="str">
        <f t="shared" si="55"/>
        <v/>
      </c>
      <c r="F170" s="170" t="str">
        <f>IF(A170="","",IF(itens_Remanesc!B170="","",itens_Remanesc!B170))</f>
        <v/>
      </c>
      <c r="G170" s="178" t="str">
        <f t="shared" si="56"/>
        <v/>
      </c>
      <c r="H170" s="180" t="str">
        <f>IF(A170="","",ROUND(SUMIFS(aditivos!$L$2:$L$200,aditivos!$A$2:$A$200,A170,aditivos!$C$2:$C$200,"C1"),2))</f>
        <v/>
      </c>
      <c r="I170" s="176" t="str">
        <f t="shared" si="57"/>
        <v/>
      </c>
      <c r="J170" s="176" t="str">
        <f>IF(A170="","",IF(itens_Remanesc!E170="","",itens_Remanesc!E170))</f>
        <v/>
      </c>
      <c r="K170" s="182" t="str">
        <f t="shared" si="58"/>
        <v/>
      </c>
      <c r="L170" s="174" t="str">
        <f>IF(A170="","",ROUND(SUMIFS(aditivos!$L$2:$L$200,aditivos!$A$2:$A$200,A170,aditivos!$C$2:$C$200,"C2"),2))</f>
        <v/>
      </c>
      <c r="M170" s="170" t="str">
        <f t="shared" si="59"/>
        <v/>
      </c>
      <c r="N170" s="170" t="str">
        <f>IF(A170="","",IF(itens_Remanesc!G170="","",itens_Remanesc!G170))</f>
        <v/>
      </c>
      <c r="O170" s="178" t="str">
        <f t="shared" si="60"/>
        <v/>
      </c>
      <c r="P170" s="180" t="str">
        <f>IF(A170="","",ROUND(SUMIFS(aditivos!$L$2:$L$200,aditivos!$A$2:$A$200,A170,aditivos!$C$2:$C$200,"C3"),2))</f>
        <v/>
      </c>
      <c r="Q170" s="176" t="str">
        <f t="shared" si="61"/>
        <v/>
      </c>
      <c r="R170" s="176" t="str">
        <f>IF(A170="","",IF(itens_Remanesc!I170="","",itens_Remanesc!I170))</f>
        <v/>
      </c>
      <c r="S170" s="182" t="str">
        <f t="shared" si="62"/>
        <v/>
      </c>
      <c r="T170" s="174" t="str">
        <f>IF(A170="","",ROUND(SUMIFS(aditivos!$L$2:$L$200,aditivos!$A$2:$A$200,A170,aditivos!$C$2:$C$200,"C4"),2))</f>
        <v/>
      </c>
      <c r="U170" s="170" t="str">
        <f t="shared" si="63"/>
        <v/>
      </c>
      <c r="V170" s="170" t="str">
        <f>IF(A170="","",IF(itens_Remanesc!K170="","",itens_Remanesc!K170))</f>
        <v/>
      </c>
      <c r="W170" s="170" t="str">
        <f t="shared" si="64"/>
        <v/>
      </c>
      <c r="X170" s="156" t="str">
        <f t="shared" si="65"/>
        <v/>
      </c>
    </row>
    <row r="171" spans="1:24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IF(A171="","",itens_Remanesc!B171)</f>
        <v/>
      </c>
      <c r="D171" s="174" t="str">
        <f>IF(A171="","",ROUND(SUMIFS(aditivos!$L$2:$L$200,aditivos!$A$2:$A$200,A171,aditivos!$C$2:$C$200,"C0"),2))</f>
        <v/>
      </c>
      <c r="E171" s="170" t="str">
        <f t="shared" si="55"/>
        <v/>
      </c>
      <c r="F171" s="170" t="str">
        <f>IF(A171="","",IF(itens_Remanesc!B171="","",itens_Remanesc!B171))</f>
        <v/>
      </c>
      <c r="G171" s="178" t="str">
        <f t="shared" si="56"/>
        <v/>
      </c>
      <c r="H171" s="180" t="str">
        <f>IF(A171="","",ROUND(SUMIFS(aditivos!$L$2:$L$200,aditivos!$A$2:$A$200,A171,aditivos!$C$2:$C$200,"C1"),2))</f>
        <v/>
      </c>
      <c r="I171" s="176" t="str">
        <f t="shared" si="57"/>
        <v/>
      </c>
      <c r="J171" s="176" t="str">
        <f>IF(A171="","",IF(itens_Remanesc!E171="","",itens_Remanesc!E171))</f>
        <v/>
      </c>
      <c r="K171" s="182" t="str">
        <f t="shared" si="58"/>
        <v/>
      </c>
      <c r="L171" s="174" t="str">
        <f>IF(A171="","",ROUND(SUMIFS(aditivos!$L$2:$L$200,aditivos!$A$2:$A$200,A171,aditivos!$C$2:$C$200,"C2"),2))</f>
        <v/>
      </c>
      <c r="M171" s="170" t="str">
        <f t="shared" si="59"/>
        <v/>
      </c>
      <c r="N171" s="170" t="str">
        <f>IF(A171="","",IF(itens_Remanesc!G171="","",itens_Remanesc!G171))</f>
        <v/>
      </c>
      <c r="O171" s="178" t="str">
        <f t="shared" si="60"/>
        <v/>
      </c>
      <c r="P171" s="180" t="str">
        <f>IF(A171="","",ROUND(SUMIFS(aditivos!$L$2:$L$200,aditivos!$A$2:$A$200,A171,aditivos!$C$2:$C$200,"C3"),2))</f>
        <v/>
      </c>
      <c r="Q171" s="176" t="str">
        <f t="shared" si="61"/>
        <v/>
      </c>
      <c r="R171" s="176" t="str">
        <f>IF(A171="","",IF(itens_Remanesc!I171="","",itens_Remanesc!I171))</f>
        <v/>
      </c>
      <c r="S171" s="182" t="str">
        <f t="shared" si="62"/>
        <v/>
      </c>
      <c r="T171" s="174" t="str">
        <f>IF(A171="","",ROUND(SUMIFS(aditivos!$L$2:$L$200,aditivos!$A$2:$A$200,A171,aditivos!$C$2:$C$200,"C4"),2))</f>
        <v/>
      </c>
      <c r="U171" s="170" t="str">
        <f t="shared" si="63"/>
        <v/>
      </c>
      <c r="V171" s="170" t="str">
        <f>IF(A171="","",IF(itens_Remanesc!K171="","",itens_Remanesc!K171))</f>
        <v/>
      </c>
      <c r="W171" s="170" t="str">
        <f t="shared" si="64"/>
        <v/>
      </c>
      <c r="X171" s="156" t="str">
        <f t="shared" si="65"/>
        <v/>
      </c>
    </row>
    <row r="172" spans="1:24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IF(A172="","",itens_Remanesc!B172)</f>
        <v/>
      </c>
      <c r="D172" s="174" t="str">
        <f>IF(A172="","",ROUND(SUMIFS(aditivos!$L$2:$L$200,aditivos!$A$2:$A$200,A172,aditivos!$C$2:$C$200,"C0"),2))</f>
        <v/>
      </c>
      <c r="E172" s="170" t="str">
        <f t="shared" si="55"/>
        <v/>
      </c>
      <c r="F172" s="170" t="str">
        <f>IF(A172="","",IF(itens_Remanesc!B172="","",itens_Remanesc!B172))</f>
        <v/>
      </c>
      <c r="G172" s="178" t="str">
        <f t="shared" si="56"/>
        <v/>
      </c>
      <c r="H172" s="180" t="str">
        <f>IF(A172="","",ROUND(SUMIFS(aditivos!$L$2:$L$200,aditivos!$A$2:$A$200,A172,aditivos!$C$2:$C$200,"C1"),2))</f>
        <v/>
      </c>
      <c r="I172" s="176" t="str">
        <f t="shared" si="57"/>
        <v/>
      </c>
      <c r="J172" s="176" t="str">
        <f>IF(A172="","",IF(itens_Remanesc!E172="","",itens_Remanesc!E172))</f>
        <v/>
      </c>
      <c r="K172" s="182" t="str">
        <f t="shared" si="58"/>
        <v/>
      </c>
      <c r="L172" s="174" t="str">
        <f>IF(A172="","",ROUND(SUMIFS(aditivos!$L$2:$L$200,aditivos!$A$2:$A$200,A172,aditivos!$C$2:$C$200,"C2"),2))</f>
        <v/>
      </c>
      <c r="M172" s="170" t="str">
        <f t="shared" si="59"/>
        <v/>
      </c>
      <c r="N172" s="170" t="str">
        <f>IF(A172="","",IF(itens_Remanesc!G172="","",itens_Remanesc!G172))</f>
        <v/>
      </c>
      <c r="O172" s="178" t="str">
        <f t="shared" si="60"/>
        <v/>
      </c>
      <c r="P172" s="180" t="str">
        <f>IF(A172="","",ROUND(SUMIFS(aditivos!$L$2:$L$200,aditivos!$A$2:$A$200,A172,aditivos!$C$2:$C$200,"C3"),2))</f>
        <v/>
      </c>
      <c r="Q172" s="176" t="str">
        <f t="shared" si="61"/>
        <v/>
      </c>
      <c r="R172" s="176" t="str">
        <f>IF(A172="","",IF(itens_Remanesc!I172="","",itens_Remanesc!I172))</f>
        <v/>
      </c>
      <c r="S172" s="182" t="str">
        <f t="shared" si="62"/>
        <v/>
      </c>
      <c r="T172" s="174" t="str">
        <f>IF(A172="","",ROUND(SUMIFS(aditivos!$L$2:$L$200,aditivos!$A$2:$A$200,A172,aditivos!$C$2:$C$200,"C4"),2))</f>
        <v/>
      </c>
      <c r="U172" s="170" t="str">
        <f t="shared" si="63"/>
        <v/>
      </c>
      <c r="V172" s="170" t="str">
        <f>IF(A172="","",IF(itens_Remanesc!K172="","",itens_Remanesc!K172))</f>
        <v/>
      </c>
      <c r="W172" s="170" t="str">
        <f t="shared" si="64"/>
        <v/>
      </c>
      <c r="X172" s="156" t="str">
        <f t="shared" si="65"/>
        <v/>
      </c>
    </row>
    <row r="173" spans="1:24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IF(A173="","",itens_Remanesc!B173)</f>
        <v/>
      </c>
      <c r="D173" s="174" t="str">
        <f>IF(A173="","",ROUND(SUMIFS(aditivos!$L$2:$L$200,aditivos!$A$2:$A$200,A173,aditivos!$C$2:$C$200,"C0"),2))</f>
        <v/>
      </c>
      <c r="E173" s="170" t="str">
        <f t="shared" si="55"/>
        <v/>
      </c>
      <c r="F173" s="170" t="str">
        <f>IF(A173="","",IF(itens_Remanesc!B173="","",itens_Remanesc!B173))</f>
        <v/>
      </c>
      <c r="G173" s="178" t="str">
        <f t="shared" si="56"/>
        <v/>
      </c>
      <c r="H173" s="180" t="str">
        <f>IF(A173="","",ROUND(SUMIFS(aditivos!$L$2:$L$200,aditivos!$A$2:$A$200,A173,aditivos!$C$2:$C$200,"C1"),2))</f>
        <v/>
      </c>
      <c r="I173" s="176" t="str">
        <f t="shared" si="57"/>
        <v/>
      </c>
      <c r="J173" s="176" t="str">
        <f>IF(A173="","",IF(itens_Remanesc!E173="","",itens_Remanesc!E173))</f>
        <v/>
      </c>
      <c r="K173" s="182" t="str">
        <f t="shared" si="58"/>
        <v/>
      </c>
      <c r="L173" s="174" t="str">
        <f>IF(A173="","",ROUND(SUMIFS(aditivos!$L$2:$L$200,aditivos!$A$2:$A$200,A173,aditivos!$C$2:$C$200,"C2"),2))</f>
        <v/>
      </c>
      <c r="M173" s="170" t="str">
        <f t="shared" si="59"/>
        <v/>
      </c>
      <c r="N173" s="170" t="str">
        <f>IF(A173="","",IF(itens_Remanesc!G173="","",itens_Remanesc!G173))</f>
        <v/>
      </c>
      <c r="O173" s="178" t="str">
        <f t="shared" si="60"/>
        <v/>
      </c>
      <c r="P173" s="180" t="str">
        <f>IF(A173="","",ROUND(SUMIFS(aditivos!$L$2:$L$200,aditivos!$A$2:$A$200,A173,aditivos!$C$2:$C$200,"C3"),2))</f>
        <v/>
      </c>
      <c r="Q173" s="176" t="str">
        <f t="shared" si="61"/>
        <v/>
      </c>
      <c r="R173" s="176" t="str">
        <f>IF(A173="","",IF(itens_Remanesc!I173="","",itens_Remanesc!I173))</f>
        <v/>
      </c>
      <c r="S173" s="182" t="str">
        <f t="shared" si="62"/>
        <v/>
      </c>
      <c r="T173" s="174" t="str">
        <f>IF(A173="","",ROUND(SUMIFS(aditivos!$L$2:$L$200,aditivos!$A$2:$A$200,A173,aditivos!$C$2:$C$200,"C4"),2))</f>
        <v/>
      </c>
      <c r="U173" s="170" t="str">
        <f t="shared" si="63"/>
        <v/>
      </c>
      <c r="V173" s="170" t="str">
        <f>IF(A173="","",IF(itens_Remanesc!K173="","",itens_Remanesc!K173))</f>
        <v/>
      </c>
      <c r="W173" s="170" t="str">
        <f t="shared" si="64"/>
        <v/>
      </c>
      <c r="X173" s="156" t="str">
        <f t="shared" si="65"/>
        <v/>
      </c>
    </row>
    <row r="174" spans="1:24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IF(A174="","",itens_Remanesc!B174)</f>
        <v/>
      </c>
      <c r="D174" s="174" t="str">
        <f>IF(A174="","",ROUND(SUMIFS(aditivos!$L$2:$L$200,aditivos!$A$2:$A$200,A174,aditivos!$C$2:$C$200,"C0"),2))</f>
        <v/>
      </c>
      <c r="E174" s="170" t="str">
        <f t="shared" si="55"/>
        <v/>
      </c>
      <c r="F174" s="170" t="str">
        <f>IF(A174="","",IF(itens_Remanesc!B174="","",itens_Remanesc!B174))</f>
        <v/>
      </c>
      <c r="G174" s="178" t="str">
        <f t="shared" si="56"/>
        <v/>
      </c>
      <c r="H174" s="180" t="str">
        <f>IF(A174="","",ROUND(SUMIFS(aditivos!$L$2:$L$200,aditivos!$A$2:$A$200,A174,aditivos!$C$2:$C$200,"C1"),2))</f>
        <v/>
      </c>
      <c r="I174" s="176" t="str">
        <f t="shared" si="57"/>
        <v/>
      </c>
      <c r="J174" s="176" t="str">
        <f>IF(A174="","",IF(itens_Remanesc!E174="","",itens_Remanesc!E174))</f>
        <v/>
      </c>
      <c r="K174" s="182" t="str">
        <f t="shared" si="58"/>
        <v/>
      </c>
      <c r="L174" s="174" t="str">
        <f>IF(A174="","",ROUND(SUMIFS(aditivos!$L$2:$L$200,aditivos!$A$2:$A$200,A174,aditivos!$C$2:$C$200,"C2"),2))</f>
        <v/>
      </c>
      <c r="M174" s="170" t="str">
        <f t="shared" si="59"/>
        <v/>
      </c>
      <c r="N174" s="170" t="str">
        <f>IF(A174="","",IF(itens_Remanesc!G174="","",itens_Remanesc!G174))</f>
        <v/>
      </c>
      <c r="O174" s="178" t="str">
        <f t="shared" si="60"/>
        <v/>
      </c>
      <c r="P174" s="180" t="str">
        <f>IF(A174="","",ROUND(SUMIFS(aditivos!$L$2:$L$200,aditivos!$A$2:$A$200,A174,aditivos!$C$2:$C$200,"C3"),2))</f>
        <v/>
      </c>
      <c r="Q174" s="176" t="str">
        <f t="shared" si="61"/>
        <v/>
      </c>
      <c r="R174" s="176" t="str">
        <f>IF(A174="","",IF(itens_Remanesc!I174="","",itens_Remanesc!I174))</f>
        <v/>
      </c>
      <c r="S174" s="182" t="str">
        <f t="shared" si="62"/>
        <v/>
      </c>
      <c r="T174" s="174" t="str">
        <f>IF(A174="","",ROUND(SUMIFS(aditivos!$L$2:$L$200,aditivos!$A$2:$A$200,A174,aditivos!$C$2:$C$200,"C4"),2))</f>
        <v/>
      </c>
      <c r="U174" s="170" t="str">
        <f t="shared" si="63"/>
        <v/>
      </c>
      <c r="V174" s="170" t="str">
        <f>IF(A174="","",IF(itens_Remanesc!K174="","",itens_Remanesc!K174))</f>
        <v/>
      </c>
      <c r="W174" s="170" t="str">
        <f t="shared" si="64"/>
        <v/>
      </c>
      <c r="X174" s="156" t="str">
        <f t="shared" si="65"/>
        <v/>
      </c>
    </row>
    <row r="175" spans="1:24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IF(A175="","",itens_Remanesc!B175)</f>
        <v/>
      </c>
      <c r="D175" s="174" t="str">
        <f>IF(A175="","",ROUND(SUMIFS(aditivos!$L$2:$L$200,aditivos!$A$2:$A$200,A175,aditivos!$C$2:$C$200,"C0"),2))</f>
        <v/>
      </c>
      <c r="E175" s="170" t="str">
        <f t="shared" si="55"/>
        <v/>
      </c>
      <c r="F175" s="170" t="str">
        <f>IF(A175="","",IF(itens_Remanesc!B175="","",itens_Remanesc!B175))</f>
        <v/>
      </c>
      <c r="G175" s="178" t="str">
        <f t="shared" si="56"/>
        <v/>
      </c>
      <c r="H175" s="180" t="str">
        <f>IF(A175="","",ROUND(SUMIFS(aditivos!$L$2:$L$200,aditivos!$A$2:$A$200,A175,aditivos!$C$2:$C$200,"C1"),2))</f>
        <v/>
      </c>
      <c r="I175" s="176" t="str">
        <f t="shared" si="57"/>
        <v/>
      </c>
      <c r="J175" s="176" t="str">
        <f>IF(A175="","",IF(itens_Remanesc!E175="","",itens_Remanesc!E175))</f>
        <v/>
      </c>
      <c r="K175" s="182" t="str">
        <f t="shared" si="58"/>
        <v/>
      </c>
      <c r="L175" s="174" t="str">
        <f>IF(A175="","",ROUND(SUMIFS(aditivos!$L$2:$L$200,aditivos!$A$2:$A$200,A175,aditivos!$C$2:$C$200,"C2"),2))</f>
        <v/>
      </c>
      <c r="M175" s="170" t="str">
        <f t="shared" si="59"/>
        <v/>
      </c>
      <c r="N175" s="170" t="str">
        <f>IF(A175="","",IF(itens_Remanesc!G175="","",itens_Remanesc!G175))</f>
        <v/>
      </c>
      <c r="O175" s="178" t="str">
        <f t="shared" si="60"/>
        <v/>
      </c>
      <c r="P175" s="180" t="str">
        <f>IF(A175="","",ROUND(SUMIFS(aditivos!$L$2:$L$200,aditivos!$A$2:$A$200,A175,aditivos!$C$2:$C$200,"C3"),2))</f>
        <v/>
      </c>
      <c r="Q175" s="176" t="str">
        <f t="shared" si="61"/>
        <v/>
      </c>
      <c r="R175" s="176" t="str">
        <f>IF(A175="","",IF(itens_Remanesc!I175="","",itens_Remanesc!I175))</f>
        <v/>
      </c>
      <c r="S175" s="182" t="str">
        <f t="shared" si="62"/>
        <v/>
      </c>
      <c r="T175" s="174" t="str">
        <f>IF(A175="","",ROUND(SUMIFS(aditivos!$L$2:$L$200,aditivos!$A$2:$A$200,A175,aditivos!$C$2:$C$200,"C4"),2))</f>
        <v/>
      </c>
      <c r="U175" s="170" t="str">
        <f t="shared" si="63"/>
        <v/>
      </c>
      <c r="V175" s="170" t="str">
        <f>IF(A175="","",IF(itens_Remanesc!K175="","",itens_Remanesc!K175))</f>
        <v/>
      </c>
      <c r="W175" s="170" t="str">
        <f t="shared" si="64"/>
        <v/>
      </c>
      <c r="X175" s="156" t="str">
        <f t="shared" si="65"/>
        <v/>
      </c>
    </row>
    <row r="176" spans="1:24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IF(A176="","",itens_Remanesc!B176)</f>
        <v/>
      </c>
      <c r="D176" s="174" t="str">
        <f>IF(A176="","",ROUND(SUMIFS(aditivos!$L$2:$L$200,aditivos!$A$2:$A$200,A176,aditivos!$C$2:$C$200,"C0"),2))</f>
        <v/>
      </c>
      <c r="E176" s="170" t="str">
        <f t="shared" si="55"/>
        <v/>
      </c>
      <c r="F176" s="170" t="str">
        <f>IF(A176="","",IF(itens_Remanesc!B176="","",itens_Remanesc!B176))</f>
        <v/>
      </c>
      <c r="G176" s="178" t="str">
        <f t="shared" si="56"/>
        <v/>
      </c>
      <c r="H176" s="180" t="str">
        <f>IF(A176="","",ROUND(SUMIFS(aditivos!$L$2:$L$200,aditivos!$A$2:$A$200,A176,aditivos!$C$2:$C$200,"C1"),2))</f>
        <v/>
      </c>
      <c r="I176" s="176" t="str">
        <f t="shared" si="57"/>
        <v/>
      </c>
      <c r="J176" s="176" t="str">
        <f>IF(A176="","",IF(itens_Remanesc!E176="","",itens_Remanesc!E176))</f>
        <v/>
      </c>
      <c r="K176" s="182" t="str">
        <f t="shared" si="58"/>
        <v/>
      </c>
      <c r="L176" s="174" t="str">
        <f>IF(A176="","",ROUND(SUMIFS(aditivos!$L$2:$L$200,aditivos!$A$2:$A$200,A176,aditivos!$C$2:$C$200,"C2"),2))</f>
        <v/>
      </c>
      <c r="M176" s="170" t="str">
        <f t="shared" si="59"/>
        <v/>
      </c>
      <c r="N176" s="170" t="str">
        <f>IF(A176="","",IF(itens_Remanesc!G176="","",itens_Remanesc!G176))</f>
        <v/>
      </c>
      <c r="O176" s="178" t="str">
        <f t="shared" si="60"/>
        <v/>
      </c>
      <c r="P176" s="180" t="str">
        <f>IF(A176="","",ROUND(SUMIFS(aditivos!$L$2:$L$200,aditivos!$A$2:$A$200,A176,aditivos!$C$2:$C$200,"C3"),2))</f>
        <v/>
      </c>
      <c r="Q176" s="176" t="str">
        <f t="shared" si="61"/>
        <v/>
      </c>
      <c r="R176" s="176" t="str">
        <f>IF(A176="","",IF(itens_Remanesc!I176="","",itens_Remanesc!I176))</f>
        <v/>
      </c>
      <c r="S176" s="182" t="str">
        <f t="shared" si="62"/>
        <v/>
      </c>
      <c r="T176" s="174" t="str">
        <f>IF(A176="","",ROUND(SUMIFS(aditivos!$L$2:$L$200,aditivos!$A$2:$A$200,A176,aditivos!$C$2:$C$200,"C4"),2))</f>
        <v/>
      </c>
      <c r="U176" s="170" t="str">
        <f t="shared" si="63"/>
        <v/>
      </c>
      <c r="V176" s="170" t="str">
        <f>IF(A176="","",IF(itens_Remanesc!K176="","",itens_Remanesc!K176))</f>
        <v/>
      </c>
      <c r="W176" s="170" t="str">
        <f t="shared" si="64"/>
        <v/>
      </c>
      <c r="X176" s="156" t="str">
        <f t="shared" si="65"/>
        <v/>
      </c>
    </row>
    <row r="177" spans="1:24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IF(A177="","",itens_Remanesc!B177)</f>
        <v/>
      </c>
      <c r="D177" s="174" t="str">
        <f>IF(A177="","",ROUND(SUMIFS(aditivos!$L$2:$L$200,aditivos!$A$2:$A$200,A177,aditivos!$C$2:$C$200,"C0"),2))</f>
        <v/>
      </c>
      <c r="E177" s="170" t="str">
        <f t="shared" si="55"/>
        <v/>
      </c>
      <c r="F177" s="170" t="str">
        <f>IF(A177="","",IF(itens_Remanesc!B177="","",itens_Remanesc!B177))</f>
        <v/>
      </c>
      <c r="G177" s="178" t="str">
        <f t="shared" si="56"/>
        <v/>
      </c>
      <c r="H177" s="180" t="str">
        <f>IF(A177="","",ROUND(SUMIFS(aditivos!$L$2:$L$200,aditivos!$A$2:$A$200,A177,aditivos!$C$2:$C$200,"C1"),2))</f>
        <v/>
      </c>
      <c r="I177" s="176" t="str">
        <f t="shared" si="57"/>
        <v/>
      </c>
      <c r="J177" s="176" t="str">
        <f>IF(A177="","",IF(itens_Remanesc!E177="","",itens_Remanesc!E177))</f>
        <v/>
      </c>
      <c r="K177" s="182" t="str">
        <f t="shared" si="58"/>
        <v/>
      </c>
      <c r="L177" s="174" t="str">
        <f>IF(A177="","",ROUND(SUMIFS(aditivos!$L$2:$L$200,aditivos!$A$2:$A$200,A177,aditivos!$C$2:$C$200,"C2"),2))</f>
        <v/>
      </c>
      <c r="M177" s="170" t="str">
        <f t="shared" si="59"/>
        <v/>
      </c>
      <c r="N177" s="170" t="str">
        <f>IF(A177="","",IF(itens_Remanesc!G177="","",itens_Remanesc!G177))</f>
        <v/>
      </c>
      <c r="O177" s="178" t="str">
        <f t="shared" si="60"/>
        <v/>
      </c>
      <c r="P177" s="180" t="str">
        <f>IF(A177="","",ROUND(SUMIFS(aditivos!$L$2:$L$200,aditivos!$A$2:$A$200,A177,aditivos!$C$2:$C$200,"C3"),2))</f>
        <v/>
      </c>
      <c r="Q177" s="176" t="str">
        <f t="shared" si="61"/>
        <v/>
      </c>
      <c r="R177" s="176" t="str">
        <f>IF(A177="","",IF(itens_Remanesc!I177="","",itens_Remanesc!I177))</f>
        <v/>
      </c>
      <c r="S177" s="182" t="str">
        <f t="shared" si="62"/>
        <v/>
      </c>
      <c r="T177" s="174" t="str">
        <f>IF(A177="","",ROUND(SUMIFS(aditivos!$L$2:$L$200,aditivos!$A$2:$A$200,A177,aditivos!$C$2:$C$200,"C4"),2))</f>
        <v/>
      </c>
      <c r="U177" s="170" t="str">
        <f t="shared" si="63"/>
        <v/>
      </c>
      <c r="V177" s="170" t="str">
        <f>IF(A177="","",IF(itens_Remanesc!K177="","",itens_Remanesc!K177))</f>
        <v/>
      </c>
      <c r="W177" s="170" t="str">
        <f t="shared" si="64"/>
        <v/>
      </c>
      <c r="X177" s="156" t="str">
        <f t="shared" si="65"/>
        <v/>
      </c>
    </row>
    <row r="178" spans="1:24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IF(A178="","",itens_Remanesc!B178)</f>
        <v/>
      </c>
      <c r="D178" s="174" t="str">
        <f>IF(A178="","",ROUND(SUMIFS(aditivos!$L$2:$L$200,aditivos!$A$2:$A$200,A178,aditivos!$C$2:$C$200,"C0"),2))</f>
        <v/>
      </c>
      <c r="E178" s="170" t="str">
        <f t="shared" si="55"/>
        <v/>
      </c>
      <c r="F178" s="170" t="str">
        <f>IF(A178="","",IF(itens_Remanesc!B178="","",itens_Remanesc!B178))</f>
        <v/>
      </c>
      <c r="G178" s="178" t="str">
        <f t="shared" si="56"/>
        <v/>
      </c>
      <c r="H178" s="180" t="str">
        <f>IF(A178="","",ROUND(SUMIFS(aditivos!$L$2:$L$200,aditivos!$A$2:$A$200,A178,aditivos!$C$2:$C$200,"C1"),2))</f>
        <v/>
      </c>
      <c r="I178" s="176" t="str">
        <f t="shared" si="57"/>
        <v/>
      </c>
      <c r="J178" s="176" t="str">
        <f>IF(A178="","",IF(itens_Remanesc!E178="","",itens_Remanesc!E178))</f>
        <v/>
      </c>
      <c r="K178" s="182" t="str">
        <f t="shared" si="58"/>
        <v/>
      </c>
      <c r="L178" s="174" t="str">
        <f>IF(A178="","",ROUND(SUMIFS(aditivos!$L$2:$L$200,aditivos!$A$2:$A$200,A178,aditivos!$C$2:$C$200,"C2"),2))</f>
        <v/>
      </c>
      <c r="M178" s="170" t="str">
        <f t="shared" si="59"/>
        <v/>
      </c>
      <c r="N178" s="170" t="str">
        <f>IF(A178="","",IF(itens_Remanesc!G178="","",itens_Remanesc!G178))</f>
        <v/>
      </c>
      <c r="O178" s="178" t="str">
        <f t="shared" si="60"/>
        <v/>
      </c>
      <c r="P178" s="180" t="str">
        <f>IF(A178="","",ROUND(SUMIFS(aditivos!$L$2:$L$200,aditivos!$A$2:$A$200,A178,aditivos!$C$2:$C$200,"C3"),2))</f>
        <v/>
      </c>
      <c r="Q178" s="176" t="str">
        <f t="shared" si="61"/>
        <v/>
      </c>
      <c r="R178" s="176" t="str">
        <f>IF(A178="","",IF(itens_Remanesc!I178="","",itens_Remanesc!I178))</f>
        <v/>
      </c>
      <c r="S178" s="182" t="str">
        <f t="shared" si="62"/>
        <v/>
      </c>
      <c r="T178" s="174" t="str">
        <f>IF(A178="","",ROUND(SUMIFS(aditivos!$L$2:$L$200,aditivos!$A$2:$A$200,A178,aditivos!$C$2:$C$200,"C4"),2))</f>
        <v/>
      </c>
      <c r="U178" s="170" t="str">
        <f t="shared" si="63"/>
        <v/>
      </c>
      <c r="V178" s="170" t="str">
        <f>IF(A178="","",IF(itens_Remanesc!K178="","",itens_Remanesc!K178))</f>
        <v/>
      </c>
      <c r="W178" s="170" t="str">
        <f t="shared" si="64"/>
        <v/>
      </c>
      <c r="X178" s="156" t="str">
        <f t="shared" si="65"/>
        <v/>
      </c>
    </row>
    <row r="179" spans="1:24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IF(A179="","",itens_Remanesc!B179)</f>
        <v/>
      </c>
      <c r="D179" s="174" t="str">
        <f>IF(A179="","",ROUND(SUMIFS(aditivos!$L$2:$L$200,aditivos!$A$2:$A$200,A179,aditivos!$C$2:$C$200,"C0"),2))</f>
        <v/>
      </c>
      <c r="E179" s="170" t="str">
        <f t="shared" si="55"/>
        <v/>
      </c>
      <c r="F179" s="170" t="str">
        <f>IF(A179="","",IF(itens_Remanesc!B179="","",itens_Remanesc!B179))</f>
        <v/>
      </c>
      <c r="G179" s="178" t="str">
        <f t="shared" si="56"/>
        <v/>
      </c>
      <c r="H179" s="180" t="str">
        <f>IF(A179="","",ROUND(SUMIFS(aditivos!$L$2:$L$200,aditivos!$A$2:$A$200,A179,aditivos!$C$2:$C$200,"C1"),2))</f>
        <v/>
      </c>
      <c r="I179" s="176" t="str">
        <f t="shared" si="57"/>
        <v/>
      </c>
      <c r="J179" s="176" t="str">
        <f>IF(A179="","",IF(itens_Remanesc!E179="","",itens_Remanesc!E179))</f>
        <v/>
      </c>
      <c r="K179" s="182" t="str">
        <f t="shared" si="58"/>
        <v/>
      </c>
      <c r="L179" s="174" t="str">
        <f>IF(A179="","",ROUND(SUMIFS(aditivos!$L$2:$L$200,aditivos!$A$2:$A$200,A179,aditivos!$C$2:$C$200,"C2"),2))</f>
        <v/>
      </c>
      <c r="M179" s="170" t="str">
        <f t="shared" si="59"/>
        <v/>
      </c>
      <c r="N179" s="170" t="str">
        <f>IF(A179="","",IF(itens_Remanesc!G179="","",itens_Remanesc!G179))</f>
        <v/>
      </c>
      <c r="O179" s="178" t="str">
        <f t="shared" si="60"/>
        <v/>
      </c>
      <c r="P179" s="180" t="str">
        <f>IF(A179="","",ROUND(SUMIFS(aditivos!$L$2:$L$200,aditivos!$A$2:$A$200,A179,aditivos!$C$2:$C$200,"C3"),2))</f>
        <v/>
      </c>
      <c r="Q179" s="176" t="str">
        <f t="shared" si="61"/>
        <v/>
      </c>
      <c r="R179" s="176" t="str">
        <f>IF(A179="","",IF(itens_Remanesc!I179="","",itens_Remanesc!I179))</f>
        <v/>
      </c>
      <c r="S179" s="182" t="str">
        <f t="shared" si="62"/>
        <v/>
      </c>
      <c r="T179" s="174" t="str">
        <f>IF(A179="","",ROUND(SUMIFS(aditivos!$L$2:$L$200,aditivos!$A$2:$A$200,A179,aditivos!$C$2:$C$200,"C4"),2))</f>
        <v/>
      </c>
      <c r="U179" s="170" t="str">
        <f t="shared" si="63"/>
        <v/>
      </c>
      <c r="V179" s="170" t="str">
        <f>IF(A179="","",IF(itens_Remanesc!K179="","",itens_Remanesc!K179))</f>
        <v/>
      </c>
      <c r="W179" s="170" t="str">
        <f t="shared" si="64"/>
        <v/>
      </c>
      <c r="X179" s="156" t="str">
        <f t="shared" si="65"/>
        <v/>
      </c>
    </row>
    <row r="180" spans="1:24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IF(A180="","",itens_Remanesc!B180)</f>
        <v/>
      </c>
      <c r="D180" s="174" t="str">
        <f>IF(A180="","",ROUND(SUMIFS(aditivos!$L$2:$L$200,aditivos!$A$2:$A$200,A180,aditivos!$C$2:$C$200,"C0"),2))</f>
        <v/>
      </c>
      <c r="E180" s="170" t="str">
        <f t="shared" si="55"/>
        <v/>
      </c>
      <c r="F180" s="170" t="str">
        <f>IF(A180="","",IF(itens_Remanesc!B180="","",itens_Remanesc!B180))</f>
        <v/>
      </c>
      <c r="G180" s="178" t="str">
        <f t="shared" si="56"/>
        <v/>
      </c>
      <c r="H180" s="180" t="str">
        <f>IF(A180="","",ROUND(SUMIFS(aditivos!$L$2:$L$200,aditivos!$A$2:$A$200,A180,aditivos!$C$2:$C$200,"C1"),2))</f>
        <v/>
      </c>
      <c r="I180" s="176" t="str">
        <f t="shared" si="57"/>
        <v/>
      </c>
      <c r="J180" s="176" t="str">
        <f>IF(A180="","",IF(itens_Remanesc!E180="","",itens_Remanesc!E180))</f>
        <v/>
      </c>
      <c r="K180" s="182" t="str">
        <f t="shared" si="58"/>
        <v/>
      </c>
      <c r="L180" s="174" t="str">
        <f>IF(A180="","",ROUND(SUMIFS(aditivos!$L$2:$L$200,aditivos!$A$2:$A$200,A180,aditivos!$C$2:$C$200,"C2"),2))</f>
        <v/>
      </c>
      <c r="M180" s="170" t="str">
        <f t="shared" si="59"/>
        <v/>
      </c>
      <c r="N180" s="170" t="str">
        <f>IF(A180="","",IF(itens_Remanesc!G180="","",itens_Remanesc!G180))</f>
        <v/>
      </c>
      <c r="O180" s="178" t="str">
        <f t="shared" si="60"/>
        <v/>
      </c>
      <c r="P180" s="180" t="str">
        <f>IF(A180="","",ROUND(SUMIFS(aditivos!$L$2:$L$200,aditivos!$A$2:$A$200,A180,aditivos!$C$2:$C$200,"C3"),2))</f>
        <v/>
      </c>
      <c r="Q180" s="176" t="str">
        <f t="shared" si="61"/>
        <v/>
      </c>
      <c r="R180" s="176" t="str">
        <f>IF(A180="","",IF(itens_Remanesc!I180="","",itens_Remanesc!I180))</f>
        <v/>
      </c>
      <c r="S180" s="182" t="str">
        <f t="shared" si="62"/>
        <v/>
      </c>
      <c r="T180" s="174" t="str">
        <f>IF(A180="","",ROUND(SUMIFS(aditivos!$L$2:$L$200,aditivos!$A$2:$A$200,A180,aditivos!$C$2:$C$200,"C4"),2))</f>
        <v/>
      </c>
      <c r="U180" s="170" t="str">
        <f t="shared" si="63"/>
        <v/>
      </c>
      <c r="V180" s="170" t="str">
        <f>IF(A180="","",IF(itens_Remanesc!K180="","",itens_Remanesc!K180))</f>
        <v/>
      </c>
      <c r="W180" s="170" t="str">
        <f t="shared" si="64"/>
        <v/>
      </c>
      <c r="X180" s="156" t="str">
        <f t="shared" si="65"/>
        <v/>
      </c>
    </row>
    <row r="181" spans="1:24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IF(A181="","",itens_Remanesc!B181)</f>
        <v/>
      </c>
      <c r="D181" s="174" t="str">
        <f>IF(A181="","",ROUND(SUMIFS(aditivos!$L$2:$L$200,aditivos!$A$2:$A$200,A181,aditivos!$C$2:$C$200,"C0"),2))</f>
        <v/>
      </c>
      <c r="E181" s="170" t="str">
        <f t="shared" si="55"/>
        <v/>
      </c>
      <c r="F181" s="170" t="str">
        <f>IF(A181="","",IF(itens_Remanesc!B181="","",itens_Remanesc!B181))</f>
        <v/>
      </c>
      <c r="G181" s="178" t="str">
        <f t="shared" si="56"/>
        <v/>
      </c>
      <c r="H181" s="180" t="str">
        <f>IF(A181="","",ROUND(SUMIFS(aditivos!$L$2:$L$200,aditivos!$A$2:$A$200,A181,aditivos!$C$2:$C$200,"C1"),2))</f>
        <v/>
      </c>
      <c r="I181" s="176" t="str">
        <f t="shared" si="57"/>
        <v/>
      </c>
      <c r="J181" s="176" t="str">
        <f>IF(A181="","",IF(itens_Remanesc!E181="","",itens_Remanesc!E181))</f>
        <v/>
      </c>
      <c r="K181" s="182" t="str">
        <f t="shared" si="58"/>
        <v/>
      </c>
      <c r="L181" s="174" t="str">
        <f>IF(A181="","",ROUND(SUMIFS(aditivos!$L$2:$L$200,aditivos!$A$2:$A$200,A181,aditivos!$C$2:$C$200,"C2"),2))</f>
        <v/>
      </c>
      <c r="M181" s="170" t="str">
        <f t="shared" si="59"/>
        <v/>
      </c>
      <c r="N181" s="170" t="str">
        <f>IF(A181="","",IF(itens_Remanesc!G181="","",itens_Remanesc!G181))</f>
        <v/>
      </c>
      <c r="O181" s="178" t="str">
        <f t="shared" si="60"/>
        <v/>
      </c>
      <c r="P181" s="180" t="str">
        <f>IF(A181="","",ROUND(SUMIFS(aditivos!$L$2:$L$200,aditivos!$A$2:$A$200,A181,aditivos!$C$2:$C$200,"C3"),2))</f>
        <v/>
      </c>
      <c r="Q181" s="176" t="str">
        <f t="shared" si="61"/>
        <v/>
      </c>
      <c r="R181" s="176" t="str">
        <f>IF(A181="","",IF(itens_Remanesc!I181="","",itens_Remanesc!I181))</f>
        <v/>
      </c>
      <c r="S181" s="182" t="str">
        <f t="shared" si="62"/>
        <v/>
      </c>
      <c r="T181" s="174" t="str">
        <f>IF(A181="","",ROUND(SUMIFS(aditivos!$L$2:$L$200,aditivos!$A$2:$A$200,A181,aditivos!$C$2:$C$200,"C4"),2))</f>
        <v/>
      </c>
      <c r="U181" s="170" t="str">
        <f t="shared" si="63"/>
        <v/>
      </c>
      <c r="V181" s="170" t="str">
        <f>IF(A181="","",IF(itens_Remanesc!K181="","",itens_Remanesc!K181))</f>
        <v/>
      </c>
      <c r="W181" s="170" t="str">
        <f t="shared" si="64"/>
        <v/>
      </c>
      <c r="X181" s="156" t="str">
        <f t="shared" si="65"/>
        <v/>
      </c>
    </row>
    <row r="182" spans="1:24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IF(A182="","",itens_Remanesc!B182)</f>
        <v/>
      </c>
      <c r="D182" s="174" t="str">
        <f>IF(A182="","",ROUND(SUMIFS(aditivos!$L$2:$L$200,aditivos!$A$2:$A$200,A182,aditivos!$C$2:$C$200,"C0"),2))</f>
        <v/>
      </c>
      <c r="E182" s="170" t="str">
        <f t="shared" si="55"/>
        <v/>
      </c>
      <c r="F182" s="170" t="str">
        <f>IF(A182="","",IF(itens_Remanesc!B182="","",itens_Remanesc!B182))</f>
        <v/>
      </c>
      <c r="G182" s="178" t="str">
        <f t="shared" si="56"/>
        <v/>
      </c>
      <c r="H182" s="180" t="str">
        <f>IF(A182="","",ROUND(SUMIFS(aditivos!$L$2:$L$200,aditivos!$A$2:$A$200,A182,aditivos!$C$2:$C$200,"C1"),2))</f>
        <v/>
      </c>
      <c r="I182" s="176" t="str">
        <f t="shared" si="57"/>
        <v/>
      </c>
      <c r="J182" s="176" t="str">
        <f>IF(A182="","",IF(itens_Remanesc!E182="","",itens_Remanesc!E182))</f>
        <v/>
      </c>
      <c r="K182" s="182" t="str">
        <f t="shared" si="58"/>
        <v/>
      </c>
      <c r="L182" s="174" t="str">
        <f>IF(A182="","",ROUND(SUMIFS(aditivos!$L$2:$L$200,aditivos!$A$2:$A$200,A182,aditivos!$C$2:$C$200,"C2"),2))</f>
        <v/>
      </c>
      <c r="M182" s="170" t="str">
        <f t="shared" si="59"/>
        <v/>
      </c>
      <c r="N182" s="170" t="str">
        <f>IF(A182="","",IF(itens_Remanesc!G182="","",itens_Remanesc!G182))</f>
        <v/>
      </c>
      <c r="O182" s="178" t="str">
        <f t="shared" si="60"/>
        <v/>
      </c>
      <c r="P182" s="180" t="str">
        <f>IF(A182="","",ROUND(SUMIFS(aditivos!$L$2:$L$200,aditivos!$A$2:$A$200,A182,aditivos!$C$2:$C$200,"C3"),2))</f>
        <v/>
      </c>
      <c r="Q182" s="176" t="str">
        <f t="shared" si="61"/>
        <v/>
      </c>
      <c r="R182" s="176" t="str">
        <f>IF(A182="","",IF(itens_Remanesc!I182="","",itens_Remanesc!I182))</f>
        <v/>
      </c>
      <c r="S182" s="182" t="str">
        <f t="shared" si="62"/>
        <v/>
      </c>
      <c r="T182" s="174" t="str">
        <f>IF(A182="","",ROUND(SUMIFS(aditivos!$L$2:$L$200,aditivos!$A$2:$A$200,A182,aditivos!$C$2:$C$200,"C4"),2))</f>
        <v/>
      </c>
      <c r="U182" s="170" t="str">
        <f t="shared" si="63"/>
        <v/>
      </c>
      <c r="V182" s="170" t="str">
        <f>IF(A182="","",IF(itens_Remanesc!K182="","",itens_Remanesc!K182))</f>
        <v/>
      </c>
      <c r="W182" s="170" t="str">
        <f t="shared" si="64"/>
        <v/>
      </c>
      <c r="X182" s="156" t="str">
        <f t="shared" si="65"/>
        <v/>
      </c>
    </row>
    <row r="183" spans="1:24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IF(A183="","",itens_Remanesc!B183)</f>
        <v/>
      </c>
      <c r="D183" s="174" t="str">
        <f>IF(A183="","",ROUND(SUMIFS(aditivos!$L$2:$L$200,aditivos!$A$2:$A$200,A183,aditivos!$C$2:$C$200,"C0"),2))</f>
        <v/>
      </c>
      <c r="E183" s="170" t="str">
        <f t="shared" si="55"/>
        <v/>
      </c>
      <c r="F183" s="170" t="str">
        <f>IF(A183="","",IF(itens_Remanesc!B183="","",itens_Remanesc!B183))</f>
        <v/>
      </c>
      <c r="G183" s="178" t="str">
        <f t="shared" si="56"/>
        <v/>
      </c>
      <c r="H183" s="180" t="str">
        <f>IF(A183="","",ROUND(SUMIFS(aditivos!$L$2:$L$200,aditivos!$A$2:$A$200,A183,aditivos!$C$2:$C$200,"C1"),2))</f>
        <v/>
      </c>
      <c r="I183" s="176" t="str">
        <f t="shared" si="57"/>
        <v/>
      </c>
      <c r="J183" s="176" t="str">
        <f>IF(A183="","",IF(itens_Remanesc!E183="","",itens_Remanesc!E183))</f>
        <v/>
      </c>
      <c r="K183" s="182" t="str">
        <f t="shared" si="58"/>
        <v/>
      </c>
      <c r="L183" s="174" t="str">
        <f>IF(A183="","",ROUND(SUMIFS(aditivos!$L$2:$L$200,aditivos!$A$2:$A$200,A183,aditivos!$C$2:$C$200,"C2"),2))</f>
        <v/>
      </c>
      <c r="M183" s="170" t="str">
        <f t="shared" si="59"/>
        <v/>
      </c>
      <c r="N183" s="170" t="str">
        <f>IF(A183="","",IF(itens_Remanesc!G183="","",itens_Remanesc!G183))</f>
        <v/>
      </c>
      <c r="O183" s="178" t="str">
        <f t="shared" si="60"/>
        <v/>
      </c>
      <c r="P183" s="180" t="str">
        <f>IF(A183="","",ROUND(SUMIFS(aditivos!$L$2:$L$200,aditivos!$A$2:$A$200,A183,aditivos!$C$2:$C$200,"C3"),2))</f>
        <v/>
      </c>
      <c r="Q183" s="176" t="str">
        <f t="shared" si="61"/>
        <v/>
      </c>
      <c r="R183" s="176" t="str">
        <f>IF(A183="","",IF(itens_Remanesc!I183="","",itens_Remanesc!I183))</f>
        <v/>
      </c>
      <c r="S183" s="182" t="str">
        <f t="shared" si="62"/>
        <v/>
      </c>
      <c r="T183" s="174" t="str">
        <f>IF(A183="","",ROUND(SUMIFS(aditivos!$L$2:$L$200,aditivos!$A$2:$A$200,A183,aditivos!$C$2:$C$200,"C4"),2))</f>
        <v/>
      </c>
      <c r="U183" s="170" t="str">
        <f t="shared" si="63"/>
        <v/>
      </c>
      <c r="V183" s="170" t="str">
        <f>IF(A183="","",IF(itens_Remanesc!K183="","",itens_Remanesc!K183))</f>
        <v/>
      </c>
      <c r="W183" s="170" t="str">
        <f t="shared" si="64"/>
        <v/>
      </c>
      <c r="X183" s="156" t="str">
        <f t="shared" si="65"/>
        <v/>
      </c>
    </row>
    <row r="184" spans="1:24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IF(A184="","",itens_Remanesc!B184)</f>
        <v/>
      </c>
      <c r="D184" s="174" t="str">
        <f>IF(A184="","",ROUND(SUMIFS(aditivos!$L$2:$L$200,aditivos!$A$2:$A$200,A184,aditivos!$C$2:$C$200,"C0"),2))</f>
        <v/>
      </c>
      <c r="E184" s="170" t="str">
        <f t="shared" si="55"/>
        <v/>
      </c>
      <c r="F184" s="170" t="str">
        <f>IF(A184="","",IF(itens_Remanesc!B184="","",itens_Remanesc!B184))</f>
        <v/>
      </c>
      <c r="G184" s="178" t="str">
        <f t="shared" si="56"/>
        <v/>
      </c>
      <c r="H184" s="180" t="str">
        <f>IF(A184="","",ROUND(SUMIFS(aditivos!$L$2:$L$200,aditivos!$A$2:$A$200,A184,aditivos!$C$2:$C$200,"C1"),2))</f>
        <v/>
      </c>
      <c r="I184" s="176" t="str">
        <f t="shared" si="57"/>
        <v/>
      </c>
      <c r="J184" s="176" t="str">
        <f>IF(A184="","",IF(itens_Remanesc!E184="","",itens_Remanesc!E184))</f>
        <v/>
      </c>
      <c r="K184" s="182" t="str">
        <f t="shared" si="58"/>
        <v/>
      </c>
      <c r="L184" s="174" t="str">
        <f>IF(A184="","",ROUND(SUMIFS(aditivos!$L$2:$L$200,aditivos!$A$2:$A$200,A184,aditivos!$C$2:$C$200,"C2"),2))</f>
        <v/>
      </c>
      <c r="M184" s="170" t="str">
        <f t="shared" si="59"/>
        <v/>
      </c>
      <c r="N184" s="170" t="str">
        <f>IF(A184="","",IF(itens_Remanesc!G184="","",itens_Remanesc!G184))</f>
        <v/>
      </c>
      <c r="O184" s="178" t="str">
        <f t="shared" si="60"/>
        <v/>
      </c>
      <c r="P184" s="180" t="str">
        <f>IF(A184="","",ROUND(SUMIFS(aditivos!$L$2:$L$200,aditivos!$A$2:$A$200,A184,aditivos!$C$2:$C$200,"C3"),2))</f>
        <v/>
      </c>
      <c r="Q184" s="176" t="str">
        <f t="shared" si="61"/>
        <v/>
      </c>
      <c r="R184" s="176" t="str">
        <f>IF(A184="","",IF(itens_Remanesc!I184="","",itens_Remanesc!I184))</f>
        <v/>
      </c>
      <c r="S184" s="182" t="str">
        <f t="shared" si="62"/>
        <v/>
      </c>
      <c r="T184" s="174" t="str">
        <f>IF(A184="","",ROUND(SUMIFS(aditivos!$L$2:$L$200,aditivos!$A$2:$A$200,A184,aditivos!$C$2:$C$200,"C4"),2))</f>
        <v/>
      </c>
      <c r="U184" s="170" t="str">
        <f t="shared" si="63"/>
        <v/>
      </c>
      <c r="V184" s="170" t="str">
        <f>IF(A184="","",IF(itens_Remanesc!K184="","",itens_Remanesc!K184))</f>
        <v/>
      </c>
      <c r="W184" s="170" t="str">
        <f t="shared" si="64"/>
        <v/>
      </c>
      <c r="X184" s="156" t="str">
        <f t="shared" si="65"/>
        <v/>
      </c>
    </row>
    <row r="185" spans="1:24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IF(A185="","",itens_Remanesc!B185)</f>
        <v/>
      </c>
      <c r="D185" s="174" t="str">
        <f>IF(A185="","",ROUND(SUMIFS(aditivos!$L$2:$L$200,aditivos!$A$2:$A$200,A185,aditivos!$C$2:$C$200,"C0"),2))</f>
        <v/>
      </c>
      <c r="E185" s="170" t="str">
        <f t="shared" si="55"/>
        <v/>
      </c>
      <c r="F185" s="170" t="str">
        <f>IF(A185="","",IF(itens_Remanesc!B185="","",itens_Remanesc!B185))</f>
        <v/>
      </c>
      <c r="G185" s="178" t="str">
        <f t="shared" si="56"/>
        <v/>
      </c>
      <c r="H185" s="180" t="str">
        <f>IF(A185="","",ROUND(SUMIFS(aditivos!$L$2:$L$200,aditivos!$A$2:$A$200,A185,aditivos!$C$2:$C$200,"C1"),2))</f>
        <v/>
      </c>
      <c r="I185" s="176" t="str">
        <f t="shared" si="57"/>
        <v/>
      </c>
      <c r="J185" s="176" t="str">
        <f>IF(A185="","",IF(itens_Remanesc!E185="","",itens_Remanesc!E185))</f>
        <v/>
      </c>
      <c r="K185" s="182" t="str">
        <f t="shared" si="58"/>
        <v/>
      </c>
      <c r="L185" s="174" t="str">
        <f>IF(A185="","",ROUND(SUMIFS(aditivos!$L$2:$L$200,aditivos!$A$2:$A$200,A185,aditivos!$C$2:$C$200,"C2"),2))</f>
        <v/>
      </c>
      <c r="M185" s="170" t="str">
        <f t="shared" si="59"/>
        <v/>
      </c>
      <c r="N185" s="170" t="str">
        <f>IF(A185="","",IF(itens_Remanesc!G185="","",itens_Remanesc!G185))</f>
        <v/>
      </c>
      <c r="O185" s="178" t="str">
        <f t="shared" si="60"/>
        <v/>
      </c>
      <c r="P185" s="180" t="str">
        <f>IF(A185="","",ROUND(SUMIFS(aditivos!$L$2:$L$200,aditivos!$A$2:$A$200,A185,aditivos!$C$2:$C$200,"C3"),2))</f>
        <v/>
      </c>
      <c r="Q185" s="176" t="str">
        <f t="shared" si="61"/>
        <v/>
      </c>
      <c r="R185" s="176" t="str">
        <f>IF(A185="","",IF(itens_Remanesc!I185="","",itens_Remanesc!I185))</f>
        <v/>
      </c>
      <c r="S185" s="182" t="str">
        <f t="shared" si="62"/>
        <v/>
      </c>
      <c r="T185" s="174" t="str">
        <f>IF(A185="","",ROUND(SUMIFS(aditivos!$L$2:$L$200,aditivos!$A$2:$A$200,A185,aditivos!$C$2:$C$200,"C4"),2))</f>
        <v/>
      </c>
      <c r="U185" s="170" t="str">
        <f t="shared" si="63"/>
        <v/>
      </c>
      <c r="V185" s="170" t="str">
        <f>IF(A185="","",IF(itens_Remanesc!K185="","",itens_Remanesc!K185))</f>
        <v/>
      </c>
      <c r="W185" s="170" t="str">
        <f t="shared" si="64"/>
        <v/>
      </c>
      <c r="X185" s="156" t="str">
        <f t="shared" si="65"/>
        <v/>
      </c>
    </row>
    <row r="186" spans="1:24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IF(A186="","",itens_Remanesc!B186)</f>
        <v/>
      </c>
      <c r="D186" s="174" t="str">
        <f>IF(A186="","",ROUND(SUMIFS(aditivos!$L$2:$L$200,aditivos!$A$2:$A$200,A186,aditivos!$C$2:$C$200,"C0"),2))</f>
        <v/>
      </c>
      <c r="E186" s="170" t="str">
        <f t="shared" si="55"/>
        <v/>
      </c>
      <c r="F186" s="170" t="str">
        <f>IF(A186="","",IF(itens_Remanesc!B186="","",itens_Remanesc!B186))</f>
        <v/>
      </c>
      <c r="G186" s="178" t="str">
        <f t="shared" si="56"/>
        <v/>
      </c>
      <c r="H186" s="180" t="str">
        <f>IF(A186="","",ROUND(SUMIFS(aditivos!$L$2:$L$200,aditivos!$A$2:$A$200,A186,aditivos!$C$2:$C$200,"C1"),2))</f>
        <v/>
      </c>
      <c r="I186" s="176" t="str">
        <f t="shared" si="57"/>
        <v/>
      </c>
      <c r="J186" s="176" t="str">
        <f>IF(A186="","",IF(itens_Remanesc!E186="","",itens_Remanesc!E186))</f>
        <v/>
      </c>
      <c r="K186" s="182" t="str">
        <f t="shared" si="58"/>
        <v/>
      </c>
      <c r="L186" s="174" t="str">
        <f>IF(A186="","",ROUND(SUMIFS(aditivos!$L$2:$L$200,aditivos!$A$2:$A$200,A186,aditivos!$C$2:$C$200,"C2"),2))</f>
        <v/>
      </c>
      <c r="M186" s="170" t="str">
        <f t="shared" si="59"/>
        <v/>
      </c>
      <c r="N186" s="170" t="str">
        <f>IF(A186="","",IF(itens_Remanesc!G186="","",itens_Remanesc!G186))</f>
        <v/>
      </c>
      <c r="O186" s="178" t="str">
        <f t="shared" si="60"/>
        <v/>
      </c>
      <c r="P186" s="180" t="str">
        <f>IF(A186="","",ROUND(SUMIFS(aditivos!$L$2:$L$200,aditivos!$A$2:$A$200,A186,aditivos!$C$2:$C$200,"C3"),2))</f>
        <v/>
      </c>
      <c r="Q186" s="176" t="str">
        <f t="shared" si="61"/>
        <v/>
      </c>
      <c r="R186" s="176" t="str">
        <f>IF(A186="","",IF(itens_Remanesc!I186="","",itens_Remanesc!I186))</f>
        <v/>
      </c>
      <c r="S186" s="182" t="str">
        <f t="shared" si="62"/>
        <v/>
      </c>
      <c r="T186" s="174" t="str">
        <f>IF(A186="","",ROUND(SUMIFS(aditivos!$L$2:$L$200,aditivos!$A$2:$A$200,A186,aditivos!$C$2:$C$200,"C4"),2))</f>
        <v/>
      </c>
      <c r="U186" s="170" t="str">
        <f t="shared" si="63"/>
        <v/>
      </c>
      <c r="V186" s="170" t="str">
        <f>IF(A186="","",IF(itens_Remanesc!K186="","",itens_Remanesc!K186))</f>
        <v/>
      </c>
      <c r="W186" s="170" t="str">
        <f t="shared" si="64"/>
        <v/>
      </c>
      <c r="X186" s="156" t="str">
        <f t="shared" si="65"/>
        <v/>
      </c>
    </row>
    <row r="187" spans="1:24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IF(A187="","",itens_Remanesc!B187)</f>
        <v/>
      </c>
      <c r="D187" s="174" t="str">
        <f>IF(A187="","",ROUND(SUMIFS(aditivos!$L$2:$L$200,aditivos!$A$2:$A$200,A187,aditivos!$C$2:$C$200,"C0"),2))</f>
        <v/>
      </c>
      <c r="E187" s="170" t="str">
        <f t="shared" si="55"/>
        <v/>
      </c>
      <c r="F187" s="170" t="str">
        <f>IF(A187="","",IF(itens_Remanesc!B187="","",itens_Remanesc!B187))</f>
        <v/>
      </c>
      <c r="G187" s="178" t="str">
        <f t="shared" si="56"/>
        <v/>
      </c>
      <c r="H187" s="180" t="str">
        <f>IF(A187="","",ROUND(SUMIFS(aditivos!$L$2:$L$200,aditivos!$A$2:$A$200,A187,aditivos!$C$2:$C$200,"C1"),2))</f>
        <v/>
      </c>
      <c r="I187" s="176" t="str">
        <f t="shared" si="57"/>
        <v/>
      </c>
      <c r="J187" s="176" t="str">
        <f>IF(A187="","",IF(itens_Remanesc!E187="","",itens_Remanesc!E187))</f>
        <v/>
      </c>
      <c r="K187" s="182" t="str">
        <f t="shared" si="58"/>
        <v/>
      </c>
      <c r="L187" s="174" t="str">
        <f>IF(A187="","",ROUND(SUMIFS(aditivos!$L$2:$L$200,aditivos!$A$2:$A$200,A187,aditivos!$C$2:$C$200,"C2"),2))</f>
        <v/>
      </c>
      <c r="M187" s="170" t="str">
        <f t="shared" si="59"/>
        <v/>
      </c>
      <c r="N187" s="170" t="str">
        <f>IF(A187="","",IF(itens_Remanesc!G187="","",itens_Remanesc!G187))</f>
        <v/>
      </c>
      <c r="O187" s="178" t="str">
        <f t="shared" si="60"/>
        <v/>
      </c>
      <c r="P187" s="180" t="str">
        <f>IF(A187="","",ROUND(SUMIFS(aditivos!$L$2:$L$200,aditivos!$A$2:$A$200,A187,aditivos!$C$2:$C$200,"C3"),2))</f>
        <v/>
      </c>
      <c r="Q187" s="176" t="str">
        <f t="shared" si="61"/>
        <v/>
      </c>
      <c r="R187" s="176" t="str">
        <f>IF(A187="","",IF(itens_Remanesc!I187="","",itens_Remanesc!I187))</f>
        <v/>
      </c>
      <c r="S187" s="182" t="str">
        <f t="shared" si="62"/>
        <v/>
      </c>
      <c r="T187" s="174" t="str">
        <f>IF(A187="","",ROUND(SUMIFS(aditivos!$L$2:$L$200,aditivos!$A$2:$A$200,A187,aditivos!$C$2:$C$200,"C4"),2))</f>
        <v/>
      </c>
      <c r="U187" s="170" t="str">
        <f t="shared" si="63"/>
        <v/>
      </c>
      <c r="V187" s="170" t="str">
        <f>IF(A187="","",IF(itens_Remanesc!K187="","",itens_Remanesc!K187))</f>
        <v/>
      </c>
      <c r="W187" s="170" t="str">
        <f t="shared" si="64"/>
        <v/>
      </c>
      <c r="X187" s="156" t="str">
        <f t="shared" si="65"/>
        <v/>
      </c>
    </row>
    <row r="188" spans="1:24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IF(A188="","",itens_Remanesc!B188)</f>
        <v/>
      </c>
      <c r="D188" s="174" t="str">
        <f>IF(A188="","",ROUND(SUMIFS(aditivos!$L$2:$L$200,aditivos!$A$2:$A$200,A188,aditivos!$C$2:$C$200,"C0"),2))</f>
        <v/>
      </c>
      <c r="E188" s="170" t="str">
        <f t="shared" si="55"/>
        <v/>
      </c>
      <c r="F188" s="170" t="str">
        <f>IF(A188="","",IF(itens_Remanesc!B188="","",itens_Remanesc!B188))</f>
        <v/>
      </c>
      <c r="G188" s="178" t="str">
        <f t="shared" si="56"/>
        <v/>
      </c>
      <c r="H188" s="180" t="str">
        <f>IF(A188="","",ROUND(SUMIFS(aditivos!$L$2:$L$200,aditivos!$A$2:$A$200,A188,aditivos!$C$2:$C$200,"C1"),2))</f>
        <v/>
      </c>
      <c r="I188" s="176" t="str">
        <f t="shared" si="57"/>
        <v/>
      </c>
      <c r="J188" s="176" t="str">
        <f>IF(A188="","",IF(itens_Remanesc!E188="","",itens_Remanesc!E188))</f>
        <v/>
      </c>
      <c r="K188" s="182" t="str">
        <f t="shared" si="58"/>
        <v/>
      </c>
      <c r="L188" s="174" t="str">
        <f>IF(A188="","",ROUND(SUMIFS(aditivos!$L$2:$L$200,aditivos!$A$2:$A$200,A188,aditivos!$C$2:$C$200,"C2"),2))</f>
        <v/>
      </c>
      <c r="M188" s="170" t="str">
        <f t="shared" si="59"/>
        <v/>
      </c>
      <c r="N188" s="170" t="str">
        <f>IF(A188="","",IF(itens_Remanesc!G188="","",itens_Remanesc!G188))</f>
        <v/>
      </c>
      <c r="O188" s="178" t="str">
        <f t="shared" si="60"/>
        <v/>
      </c>
      <c r="P188" s="180" t="str">
        <f>IF(A188="","",ROUND(SUMIFS(aditivos!$L$2:$L$200,aditivos!$A$2:$A$200,A188,aditivos!$C$2:$C$200,"C3"),2))</f>
        <v/>
      </c>
      <c r="Q188" s="176" t="str">
        <f t="shared" si="61"/>
        <v/>
      </c>
      <c r="R188" s="176" t="str">
        <f>IF(A188="","",IF(itens_Remanesc!I188="","",itens_Remanesc!I188))</f>
        <v/>
      </c>
      <c r="S188" s="182" t="str">
        <f t="shared" si="62"/>
        <v/>
      </c>
      <c r="T188" s="174" t="str">
        <f>IF(A188="","",ROUND(SUMIFS(aditivos!$L$2:$L$200,aditivos!$A$2:$A$200,A188,aditivos!$C$2:$C$200,"C4"),2))</f>
        <v/>
      </c>
      <c r="U188" s="170" t="str">
        <f t="shared" si="63"/>
        <v/>
      </c>
      <c r="V188" s="170" t="str">
        <f>IF(A188="","",IF(itens_Remanesc!K188="","",itens_Remanesc!K188))</f>
        <v/>
      </c>
      <c r="W188" s="170" t="str">
        <f t="shared" si="64"/>
        <v/>
      </c>
      <c r="X188" s="156" t="str">
        <f t="shared" si="65"/>
        <v/>
      </c>
    </row>
    <row r="189" spans="1:24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IF(A189="","",itens_Remanesc!B189)</f>
        <v/>
      </c>
      <c r="D189" s="174" t="str">
        <f>IF(A189="","",ROUND(SUMIFS(aditivos!$L$2:$L$200,aditivos!$A$2:$A$200,A189,aditivos!$C$2:$C$200,"C0"),2))</f>
        <v/>
      </c>
      <c r="E189" s="170" t="str">
        <f t="shared" si="55"/>
        <v/>
      </c>
      <c r="F189" s="170" t="str">
        <f>IF(A189="","",IF(itens_Remanesc!B189="","",itens_Remanesc!B189))</f>
        <v/>
      </c>
      <c r="G189" s="178" t="str">
        <f t="shared" si="56"/>
        <v/>
      </c>
      <c r="H189" s="180" t="str">
        <f>IF(A189="","",ROUND(SUMIFS(aditivos!$L$2:$L$200,aditivos!$A$2:$A$200,A189,aditivos!$C$2:$C$200,"C1"),2))</f>
        <v/>
      </c>
      <c r="I189" s="176" t="str">
        <f t="shared" si="57"/>
        <v/>
      </c>
      <c r="J189" s="176" t="str">
        <f>IF(A189="","",IF(itens_Remanesc!E189="","",itens_Remanesc!E189))</f>
        <v/>
      </c>
      <c r="K189" s="182" t="str">
        <f t="shared" si="58"/>
        <v/>
      </c>
      <c r="L189" s="174" t="str">
        <f>IF(A189="","",ROUND(SUMIFS(aditivos!$L$2:$L$200,aditivos!$A$2:$A$200,A189,aditivos!$C$2:$C$200,"C2"),2))</f>
        <v/>
      </c>
      <c r="M189" s="170" t="str">
        <f t="shared" si="59"/>
        <v/>
      </c>
      <c r="N189" s="170" t="str">
        <f>IF(A189="","",IF(itens_Remanesc!G189="","",itens_Remanesc!G189))</f>
        <v/>
      </c>
      <c r="O189" s="178" t="str">
        <f t="shared" si="60"/>
        <v/>
      </c>
      <c r="P189" s="180" t="str">
        <f>IF(A189="","",ROUND(SUMIFS(aditivos!$L$2:$L$200,aditivos!$A$2:$A$200,A189,aditivos!$C$2:$C$200,"C3"),2))</f>
        <v/>
      </c>
      <c r="Q189" s="176" t="str">
        <f t="shared" si="61"/>
        <v/>
      </c>
      <c r="R189" s="176" t="str">
        <f>IF(A189="","",IF(itens_Remanesc!I189="","",itens_Remanesc!I189))</f>
        <v/>
      </c>
      <c r="S189" s="182" t="str">
        <f t="shared" si="62"/>
        <v/>
      </c>
      <c r="T189" s="174" t="str">
        <f>IF(A189="","",ROUND(SUMIFS(aditivos!$L$2:$L$200,aditivos!$A$2:$A$200,A189,aditivos!$C$2:$C$200,"C4"),2))</f>
        <v/>
      </c>
      <c r="U189" s="170" t="str">
        <f t="shared" si="63"/>
        <v/>
      </c>
      <c r="V189" s="170" t="str">
        <f>IF(A189="","",IF(itens_Remanesc!K189="","",itens_Remanesc!K189))</f>
        <v/>
      </c>
      <c r="W189" s="170" t="str">
        <f t="shared" si="64"/>
        <v/>
      </c>
      <c r="X189" s="156" t="str">
        <f t="shared" si="65"/>
        <v/>
      </c>
    </row>
    <row r="190" spans="1:24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IF(A190="","",itens_Remanesc!B190)</f>
        <v/>
      </c>
      <c r="D190" s="174" t="str">
        <f>IF(A190="","",ROUND(SUMIFS(aditivos!$L$2:$L$200,aditivos!$A$2:$A$200,A190,aditivos!$C$2:$C$200,"C0"),2))</f>
        <v/>
      </c>
      <c r="E190" s="170" t="str">
        <f t="shared" si="55"/>
        <v/>
      </c>
      <c r="F190" s="170" t="str">
        <f>IF(A190="","",IF(itens_Remanesc!B190="","",itens_Remanesc!B190))</f>
        <v/>
      </c>
      <c r="G190" s="178" t="str">
        <f t="shared" si="56"/>
        <v/>
      </c>
      <c r="H190" s="180" t="str">
        <f>IF(A190="","",ROUND(SUMIFS(aditivos!$L$2:$L$200,aditivos!$A$2:$A$200,A190,aditivos!$C$2:$C$200,"C1"),2))</f>
        <v/>
      </c>
      <c r="I190" s="176" t="str">
        <f t="shared" si="57"/>
        <v/>
      </c>
      <c r="J190" s="176" t="str">
        <f>IF(A190="","",IF(itens_Remanesc!E190="","",itens_Remanesc!E190))</f>
        <v/>
      </c>
      <c r="K190" s="182" t="str">
        <f t="shared" si="58"/>
        <v/>
      </c>
      <c r="L190" s="174" t="str">
        <f>IF(A190="","",ROUND(SUMIFS(aditivos!$L$2:$L$200,aditivos!$A$2:$A$200,A190,aditivos!$C$2:$C$200,"C2"),2))</f>
        <v/>
      </c>
      <c r="M190" s="170" t="str">
        <f t="shared" si="59"/>
        <v/>
      </c>
      <c r="N190" s="170" t="str">
        <f>IF(A190="","",IF(itens_Remanesc!G190="","",itens_Remanesc!G190))</f>
        <v/>
      </c>
      <c r="O190" s="178" t="str">
        <f t="shared" si="60"/>
        <v/>
      </c>
      <c r="P190" s="180" t="str">
        <f>IF(A190="","",ROUND(SUMIFS(aditivos!$L$2:$L$200,aditivos!$A$2:$A$200,A190,aditivos!$C$2:$C$200,"C3"),2))</f>
        <v/>
      </c>
      <c r="Q190" s="176" t="str">
        <f t="shared" si="61"/>
        <v/>
      </c>
      <c r="R190" s="176" t="str">
        <f>IF(A190="","",IF(itens_Remanesc!I190="","",itens_Remanesc!I190))</f>
        <v/>
      </c>
      <c r="S190" s="182" t="str">
        <f t="shared" si="62"/>
        <v/>
      </c>
      <c r="T190" s="174" t="str">
        <f>IF(A190="","",ROUND(SUMIFS(aditivos!$L$2:$L$200,aditivos!$A$2:$A$200,A190,aditivos!$C$2:$C$200,"C4"),2))</f>
        <v/>
      </c>
      <c r="U190" s="170" t="str">
        <f t="shared" si="63"/>
        <v/>
      </c>
      <c r="V190" s="170" t="str">
        <f>IF(A190="","",IF(itens_Remanesc!K190="","",itens_Remanesc!K190))</f>
        <v/>
      </c>
      <c r="W190" s="170" t="str">
        <f t="shared" si="64"/>
        <v/>
      </c>
      <c r="X190" s="156" t="str">
        <f t="shared" si="65"/>
        <v/>
      </c>
    </row>
    <row r="191" spans="1:24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IF(A191="","",itens_Remanesc!B191)</f>
        <v/>
      </c>
      <c r="D191" s="174" t="str">
        <f>IF(A191="","",ROUND(SUMIFS(aditivos!$L$2:$L$200,aditivos!$A$2:$A$200,A191,aditivos!$C$2:$C$200,"C0"),2))</f>
        <v/>
      </c>
      <c r="E191" s="170" t="str">
        <f t="shared" si="55"/>
        <v/>
      </c>
      <c r="F191" s="170" t="str">
        <f>IF(A191="","",IF(itens_Remanesc!B191="","",itens_Remanesc!B191))</f>
        <v/>
      </c>
      <c r="G191" s="178" t="str">
        <f t="shared" si="56"/>
        <v/>
      </c>
      <c r="H191" s="180" t="str">
        <f>IF(A191="","",ROUND(SUMIFS(aditivos!$L$2:$L$200,aditivos!$A$2:$A$200,A191,aditivos!$C$2:$C$200,"C1"),2))</f>
        <v/>
      </c>
      <c r="I191" s="176" t="str">
        <f t="shared" si="57"/>
        <v/>
      </c>
      <c r="J191" s="176" t="str">
        <f>IF(A191="","",IF(itens_Remanesc!E191="","",itens_Remanesc!E191))</f>
        <v/>
      </c>
      <c r="K191" s="182" t="str">
        <f t="shared" si="58"/>
        <v/>
      </c>
      <c r="L191" s="174" t="str">
        <f>IF(A191="","",ROUND(SUMIFS(aditivos!$L$2:$L$200,aditivos!$A$2:$A$200,A191,aditivos!$C$2:$C$200,"C2"),2))</f>
        <v/>
      </c>
      <c r="M191" s="170" t="str">
        <f t="shared" si="59"/>
        <v/>
      </c>
      <c r="N191" s="170" t="str">
        <f>IF(A191="","",IF(itens_Remanesc!G191="","",itens_Remanesc!G191))</f>
        <v/>
      </c>
      <c r="O191" s="178" t="str">
        <f t="shared" si="60"/>
        <v/>
      </c>
      <c r="P191" s="180" t="str">
        <f>IF(A191="","",ROUND(SUMIFS(aditivos!$L$2:$L$200,aditivos!$A$2:$A$200,A191,aditivos!$C$2:$C$200,"C3"),2))</f>
        <v/>
      </c>
      <c r="Q191" s="176" t="str">
        <f t="shared" si="61"/>
        <v/>
      </c>
      <c r="R191" s="176" t="str">
        <f>IF(A191="","",IF(itens_Remanesc!I191="","",itens_Remanesc!I191))</f>
        <v/>
      </c>
      <c r="S191" s="182" t="str">
        <f t="shared" si="62"/>
        <v/>
      </c>
      <c r="T191" s="174" t="str">
        <f>IF(A191="","",ROUND(SUMIFS(aditivos!$L$2:$L$200,aditivos!$A$2:$A$200,A191,aditivos!$C$2:$C$200,"C4"),2))</f>
        <v/>
      </c>
      <c r="U191" s="170" t="str">
        <f t="shared" si="63"/>
        <v/>
      </c>
      <c r="V191" s="170" t="str">
        <f>IF(A191="","",IF(itens_Remanesc!K191="","",itens_Remanesc!K191))</f>
        <v/>
      </c>
      <c r="W191" s="170" t="str">
        <f t="shared" si="64"/>
        <v/>
      </c>
      <c r="X191" s="156" t="str">
        <f t="shared" si="65"/>
        <v/>
      </c>
    </row>
    <row r="192" spans="1:24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IF(A192="","",itens_Remanesc!B192)</f>
        <v/>
      </c>
      <c r="D192" s="174" t="str">
        <f>IF(A192="","",ROUND(SUMIFS(aditivos!$L$2:$L$200,aditivos!$A$2:$A$200,A192,aditivos!$C$2:$C$200,"C0"),2))</f>
        <v/>
      </c>
      <c r="E192" s="170" t="str">
        <f t="shared" si="55"/>
        <v/>
      </c>
      <c r="F192" s="170" t="str">
        <f>IF(A192="","",IF(itens_Remanesc!B192="","",itens_Remanesc!B192))</f>
        <v/>
      </c>
      <c r="G192" s="178" t="str">
        <f t="shared" si="56"/>
        <v/>
      </c>
      <c r="H192" s="180" t="str">
        <f>IF(A192="","",ROUND(SUMIFS(aditivos!$L$2:$L$200,aditivos!$A$2:$A$200,A192,aditivos!$C$2:$C$200,"C1"),2))</f>
        <v/>
      </c>
      <c r="I192" s="176" t="str">
        <f t="shared" si="57"/>
        <v/>
      </c>
      <c r="J192" s="176" t="str">
        <f>IF(A192="","",IF(itens_Remanesc!E192="","",itens_Remanesc!E192))</f>
        <v/>
      </c>
      <c r="K192" s="182" t="str">
        <f t="shared" si="58"/>
        <v/>
      </c>
      <c r="L192" s="174" t="str">
        <f>IF(A192="","",ROUND(SUMIFS(aditivos!$L$2:$L$200,aditivos!$A$2:$A$200,A192,aditivos!$C$2:$C$200,"C2"),2))</f>
        <v/>
      </c>
      <c r="M192" s="170" t="str">
        <f t="shared" si="59"/>
        <v/>
      </c>
      <c r="N192" s="170" t="str">
        <f>IF(A192="","",IF(itens_Remanesc!G192="","",itens_Remanesc!G192))</f>
        <v/>
      </c>
      <c r="O192" s="178" t="str">
        <f t="shared" si="60"/>
        <v/>
      </c>
      <c r="P192" s="180" t="str">
        <f>IF(A192="","",ROUND(SUMIFS(aditivos!$L$2:$L$200,aditivos!$A$2:$A$200,A192,aditivos!$C$2:$C$200,"C3"),2))</f>
        <v/>
      </c>
      <c r="Q192" s="176" t="str">
        <f t="shared" si="61"/>
        <v/>
      </c>
      <c r="R192" s="176" t="str">
        <f>IF(A192="","",IF(itens_Remanesc!I192="","",itens_Remanesc!I192))</f>
        <v/>
      </c>
      <c r="S192" s="182" t="str">
        <f t="shared" si="62"/>
        <v/>
      </c>
      <c r="T192" s="174" t="str">
        <f>IF(A192="","",ROUND(SUMIFS(aditivos!$L$2:$L$200,aditivos!$A$2:$A$200,A192,aditivos!$C$2:$C$200,"C4"),2))</f>
        <v/>
      </c>
      <c r="U192" s="170" t="str">
        <f t="shared" si="63"/>
        <v/>
      </c>
      <c r="V192" s="170" t="str">
        <f>IF(A192="","",IF(itens_Remanesc!K192="","",itens_Remanesc!K192))</f>
        <v/>
      </c>
      <c r="W192" s="170" t="str">
        <f t="shared" si="64"/>
        <v/>
      </c>
      <c r="X192" s="156" t="str">
        <f t="shared" si="65"/>
        <v/>
      </c>
    </row>
    <row r="193" spans="1:24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IF(A193="","",itens_Remanesc!B193)</f>
        <v/>
      </c>
      <c r="D193" s="174" t="str">
        <f>IF(A193="","",ROUND(SUMIFS(aditivos!$L$2:$L$200,aditivos!$A$2:$A$200,A193,aditivos!$C$2:$C$200,"C0"),2))</f>
        <v/>
      </c>
      <c r="E193" s="170" t="str">
        <f t="shared" si="55"/>
        <v/>
      </c>
      <c r="F193" s="170" t="str">
        <f>IF(A193="","",IF(itens_Remanesc!B193="","",itens_Remanesc!B193))</f>
        <v/>
      </c>
      <c r="G193" s="178" t="str">
        <f t="shared" si="56"/>
        <v/>
      </c>
      <c r="H193" s="180" t="str">
        <f>IF(A193="","",ROUND(SUMIFS(aditivos!$L$2:$L$200,aditivos!$A$2:$A$200,A193,aditivos!$C$2:$C$200,"C1"),2))</f>
        <v/>
      </c>
      <c r="I193" s="176" t="str">
        <f t="shared" si="57"/>
        <v/>
      </c>
      <c r="J193" s="176" t="str">
        <f>IF(A193="","",IF(itens_Remanesc!E193="","",itens_Remanesc!E193))</f>
        <v/>
      </c>
      <c r="K193" s="182" t="str">
        <f t="shared" si="58"/>
        <v/>
      </c>
      <c r="L193" s="174" t="str">
        <f>IF(A193="","",ROUND(SUMIFS(aditivos!$L$2:$L$200,aditivos!$A$2:$A$200,A193,aditivos!$C$2:$C$200,"C2"),2))</f>
        <v/>
      </c>
      <c r="M193" s="170" t="str">
        <f t="shared" si="59"/>
        <v/>
      </c>
      <c r="N193" s="170" t="str">
        <f>IF(A193="","",IF(itens_Remanesc!G193="","",itens_Remanesc!G193))</f>
        <v/>
      </c>
      <c r="O193" s="178" t="str">
        <f t="shared" si="60"/>
        <v/>
      </c>
      <c r="P193" s="180" t="str">
        <f>IF(A193="","",ROUND(SUMIFS(aditivos!$L$2:$L$200,aditivos!$A$2:$A$200,A193,aditivos!$C$2:$C$200,"C3"),2))</f>
        <v/>
      </c>
      <c r="Q193" s="176" t="str">
        <f t="shared" si="61"/>
        <v/>
      </c>
      <c r="R193" s="176" t="str">
        <f>IF(A193="","",IF(itens_Remanesc!I193="","",itens_Remanesc!I193))</f>
        <v/>
      </c>
      <c r="S193" s="182" t="str">
        <f t="shared" si="62"/>
        <v/>
      </c>
      <c r="T193" s="174" t="str">
        <f>IF(A193="","",ROUND(SUMIFS(aditivos!$L$2:$L$200,aditivos!$A$2:$A$200,A193,aditivos!$C$2:$C$200,"C4"),2))</f>
        <v/>
      </c>
      <c r="U193" s="170" t="str">
        <f t="shared" si="63"/>
        <v/>
      </c>
      <c r="V193" s="170" t="str">
        <f>IF(A193="","",IF(itens_Remanesc!K193="","",itens_Remanesc!K193))</f>
        <v/>
      </c>
      <c r="W193" s="170" t="str">
        <f t="shared" si="64"/>
        <v/>
      </c>
      <c r="X193" s="156" t="str">
        <f t="shared" si="65"/>
        <v/>
      </c>
    </row>
    <row r="194" spans="1:24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IF(A194="","",itens_Remanesc!B194)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66">IF(A194="","",ROUND(C194+D194,2))</f>
        <v/>
      </c>
      <c r="F194" s="170" t="str">
        <f>IF(A194="","",IF(itens_Remanesc!B194="","",itens_Remanesc!B194))</f>
        <v/>
      </c>
      <c r="G194" s="178" t="str">
        <f t="shared" ref="G194:G200" si="67">IF(A194="","",E194)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68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69">IF(OR(A194="",J194=""),"",ROUND(J194,2))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0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71">IF(OR(A194="",N194=""),"",ROUND(N194,2))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2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73">IF(OR(A194="",R194=""),"",ROUND(R194,2))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74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75">IF(OR(A194="",V194=""),"",ROUND(V194,2))</f>
        <v/>
      </c>
      <c r="X194" s="156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IF(A195="","",itens_Remanesc!B195)</f>
        <v/>
      </c>
      <c r="D195" s="174" t="str">
        <f>IF(A195="","",ROUND(SUMIFS(aditivos!$L$2:$L$200,aditivos!$A$2:$A$200,A195,aditivos!$C$2:$C$200,"C0"),2))</f>
        <v/>
      </c>
      <c r="E195" s="170" t="str">
        <f t="shared" si="66"/>
        <v/>
      </c>
      <c r="F195" s="170" t="str">
        <f>IF(A195="","",IF(itens_Remanesc!B195="","",itens_Remanesc!B195))</f>
        <v/>
      </c>
      <c r="G195" s="178" t="str">
        <f t="shared" si="67"/>
        <v/>
      </c>
      <c r="H195" s="180" t="str">
        <f>IF(A195="","",ROUND(SUMIFS(aditivos!$L$2:$L$200,aditivos!$A$2:$A$200,A195,aditivos!$C$2:$C$200,"C1"),2))</f>
        <v/>
      </c>
      <c r="I195" s="176" t="str">
        <f t="shared" si="68"/>
        <v/>
      </c>
      <c r="J195" s="176" t="str">
        <f>IF(A195="","",IF(itens_Remanesc!E195="","",itens_Remanesc!E195))</f>
        <v/>
      </c>
      <c r="K195" s="182" t="str">
        <f t="shared" si="69"/>
        <v/>
      </c>
      <c r="L195" s="174" t="str">
        <f>IF(A195="","",ROUND(SUMIFS(aditivos!$L$2:$L$200,aditivos!$A$2:$A$200,A195,aditivos!$C$2:$C$200,"C2"),2))</f>
        <v/>
      </c>
      <c r="M195" s="170" t="str">
        <f t="shared" si="70"/>
        <v/>
      </c>
      <c r="N195" s="170" t="str">
        <f>IF(A195="","",IF(itens_Remanesc!G195="","",itens_Remanesc!G195))</f>
        <v/>
      </c>
      <c r="O195" s="178" t="str">
        <f t="shared" si="71"/>
        <v/>
      </c>
      <c r="P195" s="180" t="str">
        <f>IF(A195="","",ROUND(SUMIFS(aditivos!$L$2:$L$200,aditivos!$A$2:$A$200,A195,aditivos!$C$2:$C$200,"C3"),2))</f>
        <v/>
      </c>
      <c r="Q195" s="176" t="str">
        <f t="shared" si="72"/>
        <v/>
      </c>
      <c r="R195" s="176" t="str">
        <f>IF(A195="","",IF(itens_Remanesc!I195="","",itens_Remanesc!I195))</f>
        <v/>
      </c>
      <c r="S195" s="182" t="str">
        <f t="shared" si="73"/>
        <v/>
      </c>
      <c r="T195" s="174" t="str">
        <f>IF(A195="","",ROUND(SUMIFS(aditivos!$L$2:$L$200,aditivos!$A$2:$A$200,A195,aditivos!$C$2:$C$200,"C4"),2))</f>
        <v/>
      </c>
      <c r="U195" s="170" t="str">
        <f t="shared" si="74"/>
        <v/>
      </c>
      <c r="V195" s="170" t="str">
        <f>IF(A195="","",IF(itens_Remanesc!K195="","",itens_Remanesc!K195))</f>
        <v/>
      </c>
      <c r="W195" s="170" t="str">
        <f t="shared" si="75"/>
        <v/>
      </c>
      <c r="X195" s="156" t="str">
        <f t="shared" si="76"/>
        <v/>
      </c>
    </row>
    <row r="196" spans="1:24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IF(A196="","",itens_Remanesc!B196)</f>
        <v/>
      </c>
      <c r="D196" s="174" t="str">
        <f>IF(A196="","",ROUND(SUMIFS(aditivos!$L$2:$L$200,aditivos!$A$2:$A$200,A196,aditivos!$C$2:$C$200,"C0"),2))</f>
        <v/>
      </c>
      <c r="E196" s="170" t="str">
        <f t="shared" si="66"/>
        <v/>
      </c>
      <c r="F196" s="170" t="str">
        <f>IF(A196="","",IF(itens_Remanesc!B196="","",itens_Remanesc!B196))</f>
        <v/>
      </c>
      <c r="G196" s="178" t="str">
        <f t="shared" si="67"/>
        <v/>
      </c>
      <c r="H196" s="180" t="str">
        <f>IF(A196="","",ROUND(SUMIFS(aditivos!$L$2:$L$200,aditivos!$A$2:$A$200,A196,aditivos!$C$2:$C$200,"C1"),2))</f>
        <v/>
      </c>
      <c r="I196" s="176" t="str">
        <f t="shared" si="68"/>
        <v/>
      </c>
      <c r="J196" s="176" t="str">
        <f>IF(A196="","",IF(itens_Remanesc!E196="","",itens_Remanesc!E196))</f>
        <v/>
      </c>
      <c r="K196" s="182" t="str">
        <f t="shared" si="69"/>
        <v/>
      </c>
      <c r="L196" s="174" t="str">
        <f>IF(A196="","",ROUND(SUMIFS(aditivos!$L$2:$L$200,aditivos!$A$2:$A$200,A196,aditivos!$C$2:$C$200,"C2"),2))</f>
        <v/>
      </c>
      <c r="M196" s="170" t="str">
        <f t="shared" si="70"/>
        <v/>
      </c>
      <c r="N196" s="170" t="str">
        <f>IF(A196="","",IF(itens_Remanesc!G196="","",itens_Remanesc!G196))</f>
        <v/>
      </c>
      <c r="O196" s="178" t="str">
        <f t="shared" si="71"/>
        <v/>
      </c>
      <c r="P196" s="180" t="str">
        <f>IF(A196="","",ROUND(SUMIFS(aditivos!$L$2:$L$200,aditivos!$A$2:$A$200,A196,aditivos!$C$2:$C$200,"C3"),2))</f>
        <v/>
      </c>
      <c r="Q196" s="176" t="str">
        <f t="shared" si="72"/>
        <v/>
      </c>
      <c r="R196" s="176" t="str">
        <f>IF(A196="","",IF(itens_Remanesc!I196="","",itens_Remanesc!I196))</f>
        <v/>
      </c>
      <c r="S196" s="182" t="str">
        <f t="shared" si="73"/>
        <v/>
      </c>
      <c r="T196" s="174" t="str">
        <f>IF(A196="","",ROUND(SUMIFS(aditivos!$L$2:$L$200,aditivos!$A$2:$A$200,A196,aditivos!$C$2:$C$200,"C4"),2))</f>
        <v/>
      </c>
      <c r="U196" s="170" t="str">
        <f t="shared" si="74"/>
        <v/>
      </c>
      <c r="V196" s="170" t="str">
        <f>IF(A196="","",IF(itens_Remanesc!K196="","",itens_Remanesc!K196))</f>
        <v/>
      </c>
      <c r="W196" s="170" t="str">
        <f t="shared" si="75"/>
        <v/>
      </c>
      <c r="X196" s="156" t="str">
        <f t="shared" si="76"/>
        <v/>
      </c>
    </row>
    <row r="197" spans="1:24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IF(A197="","",itens_Remanesc!B197)</f>
        <v/>
      </c>
      <c r="D197" s="174" t="str">
        <f>IF(A197="","",ROUND(SUMIFS(aditivos!$L$2:$L$200,aditivos!$A$2:$A$200,A197,aditivos!$C$2:$C$200,"C0"),2))</f>
        <v/>
      </c>
      <c r="E197" s="170" t="str">
        <f t="shared" si="66"/>
        <v/>
      </c>
      <c r="F197" s="170" t="str">
        <f>IF(A197="","",IF(itens_Remanesc!B197="","",itens_Remanesc!B197))</f>
        <v/>
      </c>
      <c r="G197" s="178" t="str">
        <f t="shared" si="67"/>
        <v/>
      </c>
      <c r="H197" s="180" t="str">
        <f>IF(A197="","",ROUND(SUMIFS(aditivos!$L$2:$L$200,aditivos!$A$2:$A$200,A197,aditivos!$C$2:$C$200,"C1"),2))</f>
        <v/>
      </c>
      <c r="I197" s="176" t="str">
        <f t="shared" si="68"/>
        <v/>
      </c>
      <c r="J197" s="176" t="str">
        <f>IF(A197="","",IF(itens_Remanesc!E197="","",itens_Remanesc!E197))</f>
        <v/>
      </c>
      <c r="K197" s="182" t="str">
        <f t="shared" si="69"/>
        <v/>
      </c>
      <c r="L197" s="174" t="str">
        <f>IF(A197="","",ROUND(SUMIFS(aditivos!$L$2:$L$200,aditivos!$A$2:$A$200,A197,aditivos!$C$2:$C$200,"C2"),2))</f>
        <v/>
      </c>
      <c r="M197" s="170" t="str">
        <f t="shared" si="70"/>
        <v/>
      </c>
      <c r="N197" s="170" t="str">
        <f>IF(A197="","",IF(itens_Remanesc!G197="","",itens_Remanesc!G197))</f>
        <v/>
      </c>
      <c r="O197" s="178" t="str">
        <f t="shared" si="71"/>
        <v/>
      </c>
      <c r="P197" s="180" t="str">
        <f>IF(A197="","",ROUND(SUMIFS(aditivos!$L$2:$L$200,aditivos!$A$2:$A$200,A197,aditivos!$C$2:$C$200,"C3"),2))</f>
        <v/>
      </c>
      <c r="Q197" s="176" t="str">
        <f t="shared" si="72"/>
        <v/>
      </c>
      <c r="R197" s="176" t="str">
        <f>IF(A197="","",IF(itens_Remanesc!I197="","",itens_Remanesc!I197))</f>
        <v/>
      </c>
      <c r="S197" s="182" t="str">
        <f t="shared" si="73"/>
        <v/>
      </c>
      <c r="T197" s="174" t="str">
        <f>IF(A197="","",ROUND(SUMIFS(aditivos!$L$2:$L$200,aditivos!$A$2:$A$200,A197,aditivos!$C$2:$C$200,"C4"),2))</f>
        <v/>
      </c>
      <c r="U197" s="170" t="str">
        <f t="shared" si="74"/>
        <v/>
      </c>
      <c r="V197" s="170" t="str">
        <f>IF(A197="","",IF(itens_Remanesc!K197="","",itens_Remanesc!K197))</f>
        <v/>
      </c>
      <c r="W197" s="170" t="str">
        <f t="shared" si="75"/>
        <v/>
      </c>
      <c r="X197" s="156" t="str">
        <f t="shared" si="76"/>
        <v/>
      </c>
    </row>
    <row r="198" spans="1:24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IF(A198="","",itens_Remanesc!B198)</f>
        <v/>
      </c>
      <c r="D198" s="174" t="str">
        <f>IF(A198="","",ROUND(SUMIFS(aditivos!$L$2:$L$200,aditivos!$A$2:$A$200,A198,aditivos!$C$2:$C$200,"C0"),2))</f>
        <v/>
      </c>
      <c r="E198" s="170" t="str">
        <f t="shared" si="66"/>
        <v/>
      </c>
      <c r="F198" s="170" t="str">
        <f>IF(A198="","",IF(itens_Remanesc!B198="","",itens_Remanesc!B198))</f>
        <v/>
      </c>
      <c r="G198" s="178" t="str">
        <f t="shared" si="67"/>
        <v/>
      </c>
      <c r="H198" s="180" t="str">
        <f>IF(A198="","",ROUND(SUMIFS(aditivos!$L$2:$L$200,aditivos!$A$2:$A$200,A198,aditivos!$C$2:$C$200,"C1"),2))</f>
        <v/>
      </c>
      <c r="I198" s="176" t="str">
        <f t="shared" si="68"/>
        <v/>
      </c>
      <c r="J198" s="176" t="str">
        <f>IF(A198="","",IF(itens_Remanesc!E198="","",itens_Remanesc!E198))</f>
        <v/>
      </c>
      <c r="K198" s="182" t="str">
        <f t="shared" si="69"/>
        <v/>
      </c>
      <c r="L198" s="174" t="str">
        <f>IF(A198="","",ROUND(SUMIFS(aditivos!$L$2:$L$200,aditivos!$A$2:$A$200,A198,aditivos!$C$2:$C$200,"C2"),2))</f>
        <v/>
      </c>
      <c r="M198" s="170" t="str">
        <f t="shared" si="70"/>
        <v/>
      </c>
      <c r="N198" s="170" t="str">
        <f>IF(A198="","",IF(itens_Remanesc!G198="","",itens_Remanesc!G198))</f>
        <v/>
      </c>
      <c r="O198" s="178" t="str">
        <f t="shared" si="71"/>
        <v/>
      </c>
      <c r="P198" s="180" t="str">
        <f>IF(A198="","",ROUND(SUMIFS(aditivos!$L$2:$L$200,aditivos!$A$2:$A$200,A198,aditivos!$C$2:$C$200,"C3"),2))</f>
        <v/>
      </c>
      <c r="Q198" s="176" t="str">
        <f t="shared" si="72"/>
        <v/>
      </c>
      <c r="R198" s="176" t="str">
        <f>IF(A198="","",IF(itens_Remanesc!I198="","",itens_Remanesc!I198))</f>
        <v/>
      </c>
      <c r="S198" s="182" t="str">
        <f t="shared" si="73"/>
        <v/>
      </c>
      <c r="T198" s="174" t="str">
        <f>IF(A198="","",ROUND(SUMIFS(aditivos!$L$2:$L$200,aditivos!$A$2:$A$200,A198,aditivos!$C$2:$C$200,"C4"),2))</f>
        <v/>
      </c>
      <c r="U198" s="170" t="str">
        <f t="shared" si="74"/>
        <v/>
      </c>
      <c r="V198" s="170" t="str">
        <f>IF(A198="","",IF(itens_Remanesc!K198="","",itens_Remanesc!K198))</f>
        <v/>
      </c>
      <c r="W198" s="170" t="str">
        <f t="shared" si="75"/>
        <v/>
      </c>
      <c r="X198" s="156" t="str">
        <f t="shared" si="76"/>
        <v/>
      </c>
    </row>
    <row r="199" spans="1:24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IF(A199="","",itens_Remanesc!B199)</f>
        <v/>
      </c>
      <c r="D199" s="174" t="str">
        <f>IF(A199="","",ROUND(SUMIFS(aditivos!$L$2:$L$200,aditivos!$A$2:$A$200,A199,aditivos!$C$2:$C$200,"C0"),2))</f>
        <v/>
      </c>
      <c r="E199" s="170" t="str">
        <f t="shared" si="66"/>
        <v/>
      </c>
      <c r="F199" s="170" t="str">
        <f>IF(A199="","",IF(itens_Remanesc!B199="","",itens_Remanesc!B199))</f>
        <v/>
      </c>
      <c r="G199" s="178" t="str">
        <f t="shared" si="67"/>
        <v/>
      </c>
      <c r="H199" s="180" t="str">
        <f>IF(A199="","",ROUND(SUMIFS(aditivos!$L$2:$L$200,aditivos!$A$2:$A$200,A199,aditivos!$C$2:$C$200,"C1"),2))</f>
        <v/>
      </c>
      <c r="I199" s="176" t="str">
        <f t="shared" si="68"/>
        <v/>
      </c>
      <c r="J199" s="176" t="str">
        <f>IF(A199="","",IF(itens_Remanesc!E199="","",itens_Remanesc!E199))</f>
        <v/>
      </c>
      <c r="K199" s="182" t="str">
        <f t="shared" si="69"/>
        <v/>
      </c>
      <c r="L199" s="174" t="str">
        <f>IF(A199="","",ROUND(SUMIFS(aditivos!$L$2:$L$200,aditivos!$A$2:$A$200,A199,aditivos!$C$2:$C$200,"C2"),2))</f>
        <v/>
      </c>
      <c r="M199" s="170" t="str">
        <f t="shared" si="70"/>
        <v/>
      </c>
      <c r="N199" s="170" t="str">
        <f>IF(A199="","",IF(itens_Remanesc!G199="","",itens_Remanesc!G199))</f>
        <v/>
      </c>
      <c r="O199" s="178" t="str">
        <f t="shared" si="71"/>
        <v/>
      </c>
      <c r="P199" s="180" t="str">
        <f>IF(A199="","",ROUND(SUMIFS(aditivos!$L$2:$L$200,aditivos!$A$2:$A$200,A199,aditivos!$C$2:$C$200,"C3"),2))</f>
        <v/>
      </c>
      <c r="Q199" s="176" t="str">
        <f t="shared" si="72"/>
        <v/>
      </c>
      <c r="R199" s="176" t="str">
        <f>IF(A199="","",IF(itens_Remanesc!I199="","",itens_Remanesc!I199))</f>
        <v/>
      </c>
      <c r="S199" s="182" t="str">
        <f t="shared" si="73"/>
        <v/>
      </c>
      <c r="T199" s="174" t="str">
        <f>IF(A199="","",ROUND(SUMIFS(aditivos!$L$2:$L$200,aditivos!$A$2:$A$200,A199,aditivos!$C$2:$C$200,"C4"),2))</f>
        <v/>
      </c>
      <c r="U199" s="170" t="str">
        <f t="shared" si="74"/>
        <v/>
      </c>
      <c r="V199" s="170" t="str">
        <f>IF(A199="","",IF(itens_Remanesc!K199="","",itens_Remanesc!K199))</f>
        <v/>
      </c>
      <c r="W199" s="170" t="str">
        <f t="shared" si="75"/>
        <v/>
      </c>
      <c r="X199" s="156" t="str">
        <f t="shared" si="76"/>
        <v/>
      </c>
    </row>
    <row r="200" spans="1:24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IF(A200="","",itens_Remanesc!B200)</f>
        <v/>
      </c>
      <c r="D200" s="174" t="str">
        <f>IF(A200="","",ROUND(SUMIFS(aditivos!$L$2:$L$200,aditivos!$A$2:$A$200,A200,aditivos!$C$2:$C$200,"C0"),2))</f>
        <v/>
      </c>
      <c r="E200" s="170" t="str">
        <f t="shared" si="66"/>
        <v/>
      </c>
      <c r="F200" s="170" t="str">
        <f>IF(A200="","",IF(itens_Remanesc!B200="","",itens_Remanesc!B200))</f>
        <v/>
      </c>
      <c r="G200" s="178" t="str">
        <f t="shared" si="67"/>
        <v/>
      </c>
      <c r="H200" s="180" t="str">
        <f>IF(A200="","",ROUND(SUMIFS(aditivos!$L$2:$L$200,aditivos!$A$2:$A$200,A200,aditivos!$C$2:$C$200,"C1"),2))</f>
        <v/>
      </c>
      <c r="I200" s="176" t="str">
        <f t="shared" si="68"/>
        <v/>
      </c>
      <c r="J200" s="176" t="str">
        <f>IF(A200="","",IF(itens_Remanesc!E200="","",itens_Remanesc!E200))</f>
        <v/>
      </c>
      <c r="K200" s="182" t="str">
        <f t="shared" si="69"/>
        <v/>
      </c>
      <c r="L200" s="174" t="str">
        <f>IF(A200="","",ROUND(SUMIFS(aditivos!$L$2:$L$200,aditivos!$A$2:$A$200,A200,aditivos!$C$2:$C$200,"C2"),2))</f>
        <v/>
      </c>
      <c r="M200" s="170" t="str">
        <f t="shared" si="70"/>
        <v/>
      </c>
      <c r="N200" s="170" t="str">
        <f>IF(A200="","",IF(itens_Remanesc!G200="","",itens_Remanesc!G200))</f>
        <v/>
      </c>
      <c r="O200" s="178" t="str">
        <f t="shared" si="71"/>
        <v/>
      </c>
      <c r="P200" s="180" t="str">
        <f>IF(A200="","",ROUND(SUMIFS(aditivos!$L$2:$L$200,aditivos!$A$2:$A$200,A200,aditivos!$C$2:$C$200,"C3"),2))</f>
        <v/>
      </c>
      <c r="Q200" s="176" t="str">
        <f t="shared" si="72"/>
        <v/>
      </c>
      <c r="R200" s="176" t="str">
        <f>IF(A200="","",IF(itens_Remanesc!I200="","",itens_Remanesc!I200))</f>
        <v/>
      </c>
      <c r="S200" s="182" t="str">
        <f t="shared" si="73"/>
        <v/>
      </c>
      <c r="T200" s="174" t="str">
        <f>IF(A200="","",ROUND(SUMIFS(aditivos!$L$2:$L$200,aditivos!$A$2:$A$200,A200,aditivos!$C$2:$C$200,"C4"),2))</f>
        <v/>
      </c>
      <c r="U200" s="170" t="str">
        <f t="shared" si="74"/>
        <v/>
      </c>
      <c r="V200" s="170" t="str">
        <f>IF(A200="","",IF(itens_Remanesc!K200="","",itens_Remanesc!K200))</f>
        <v/>
      </c>
      <c r="W200" s="170" t="str">
        <f t="shared" si="75"/>
        <v/>
      </c>
      <c r="X200" s="156" t="str">
        <f t="shared" si="76"/>
        <v/>
      </c>
    </row>
    <row r="201" spans="1:24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68" t="s">
        <v>129</v>
      </c>
      <c r="B1" s="268" t="s">
        <v>24</v>
      </c>
      <c r="C1" s="269"/>
      <c r="D1" s="270"/>
      <c r="E1" s="268" t="s">
        <v>32</v>
      </c>
      <c r="F1" s="269"/>
      <c r="G1" s="270"/>
      <c r="H1" s="268" t="s">
        <v>33</v>
      </c>
      <c r="I1" s="269"/>
      <c r="J1" s="270"/>
      <c r="K1" s="268" t="s">
        <v>34</v>
      </c>
      <c r="L1" s="269"/>
      <c r="M1" s="270"/>
      <c r="N1" s="268" t="s">
        <v>35</v>
      </c>
      <c r="O1" s="269"/>
      <c r="P1" s="270"/>
    </row>
    <row r="2" spans="1:16" x14ac:dyDescent="0.35">
      <c r="A2" s="271"/>
      <c r="B2" s="57" t="s">
        <v>130</v>
      </c>
      <c r="C2" s="57" t="s">
        <v>131</v>
      </c>
      <c r="D2" s="57" t="s">
        <v>132</v>
      </c>
      <c r="E2" s="58" t="s">
        <v>130</v>
      </c>
      <c r="F2" s="58" t="s">
        <v>131</v>
      </c>
      <c r="G2" s="58" t="s">
        <v>132</v>
      </c>
      <c r="H2" s="57" t="s">
        <v>130</v>
      </c>
      <c r="I2" s="57" t="s">
        <v>131</v>
      </c>
      <c r="J2" s="57" t="s">
        <v>132</v>
      </c>
      <c r="K2" s="58" t="s">
        <v>130</v>
      </c>
      <c r="L2" s="58" t="s">
        <v>131</v>
      </c>
      <c r="M2" s="58" t="s">
        <v>132</v>
      </c>
      <c r="N2" s="57" t="s">
        <v>130</v>
      </c>
      <c r="O2" s="57" t="s">
        <v>131</v>
      </c>
      <c r="P2" s="57" t="s">
        <v>132</v>
      </c>
    </row>
    <row r="3" spans="1:16" x14ac:dyDescent="0.35">
      <c r="A3" s="116" t="str">
        <f>IF(FALSE,"TOTAL",IF(itens_Remanesc!A2="","",itens_Remanesc!A2))</f>
        <v/>
      </c>
      <c r="B3" s="117" t="str">
        <f>IF(OR(itens_Remanesc!A2="",NOT(ISNUMBER(parametros!$F$2))),"",ROUND(itens_Remanesc!C2*parametros!$F$2,2))</f>
        <v/>
      </c>
      <c r="C3" s="118" t="str">
        <f>IF(posicao_contratual!A2="","",posicao_contratual!G2)</f>
        <v/>
      </c>
      <c r="D3" s="117" t="str">
        <f>IF(A3="TOTAL",ROUND(SUM($D2:D$3),2),IF(A3="","",ROUND(B3*C3,2)))</f>
        <v/>
      </c>
      <c r="E3" s="119" t="str">
        <f>IF(OR(itens_Remanesc!A2="",NOT(ISNUMBER(parametros!$F$3))),"",ROUND(itens_Remanesc!C2*parametros!$F$3,2))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IF(OR(itens_Remanesc!A2="",NOT(ISNUMBER(parametros!$F$4))),"",ROUND(itens_Remanesc!C2*parametros!$F$4,2))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IF(OR(itens_Remanesc!A2="",NOT(ISNUMBER(parametros!$F$5))),"",ROUND(itens_Remanesc!C2*parametros!$F$5,2))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IF(OR(itens_Remanesc!A2="",NOT(ISNUMBER(parametros!$F$6))),"",ROUND(itens_Remanesc!C2*parametros!$F$6,2))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</row>
    <row r="4" spans="1:16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IF(OR(itens_Remanesc!A3="",NOT(ISNUMBER(parametros!$F$2))),"",ROUND(itens_Remanesc!C3*parametros!$F$2,2))</f>
        <v/>
      </c>
      <c r="C4" s="118" t="str">
        <f>IF(posicao_contratual!A3="","",posicao_contratual!G3)</f>
        <v/>
      </c>
      <c r="D4" s="117" t="str">
        <f>IF(A4="TOTAL",ROUND(SUM($D$3:D3),2),IF(A4="","",ROUND(B4*C4,2)))</f>
        <v/>
      </c>
      <c r="E4" s="119" t="str">
        <f>IF(OR(itens_Remanesc!A3="",NOT(ISNUMBER(parametros!$F$3))),"",ROUND(itens_Remanesc!C3*parametros!$F$3,2))</f>
        <v/>
      </c>
      <c r="F4" s="120" t="str">
        <f>IF(posicao_contratual!A3="","",posicao_contratual!K3)</f>
        <v/>
      </c>
      <c r="G4" s="119" t="str">
        <f>IF(A4="TOTAL",ROUND(SUM($G$3:G3),2),IF(OR(A4="",E4="",F4=""),"",ROUND(E4*F4,2)))</f>
        <v/>
      </c>
      <c r="H4" s="117" t="str">
        <f>IF(OR(itens_Remanesc!A3="",NOT(ISNUMBER(parametros!$F$4))),"",ROUND(itens_Remanesc!C3*parametros!$F$4,2))</f>
        <v/>
      </c>
      <c r="I4" s="118" t="str">
        <f>IF(posicao_contratual!A3="","",posicao_contratual!O3)</f>
        <v/>
      </c>
      <c r="J4" s="121" t="str">
        <f>IF(A4="TOTAL",ROUND(SUM($J$3:J3),2),IF(OR(A4="",H4="",I4=""),"",ROUND(H4*I4,2)))</f>
        <v/>
      </c>
      <c r="K4" s="119" t="str">
        <f>IF(OR(itens_Remanesc!A3="",NOT(ISNUMBER(parametros!$F$5))),"",ROUND(itens_Remanesc!C3*parametros!$F$5,2))</f>
        <v/>
      </c>
      <c r="L4" s="120" t="str">
        <f>IF(posicao_contratual!A3="","",posicao_contratual!S3)</f>
        <v/>
      </c>
      <c r="M4" s="122" t="str">
        <f>IF(A4="TOTAL",ROUND(SUM($M$3:M3),2),IF(OR(A4="",K4="",L4=""),"",ROUND(K4*L4,2)))</f>
        <v/>
      </c>
      <c r="N4" s="117" t="str">
        <f>IF(OR(itens_Remanesc!A3="",NOT(ISNUMBER(parametros!$F$6))),"",ROUND(itens_Remanesc!C3*parametros!$F$6,2))</f>
        <v/>
      </c>
      <c r="O4" s="118" t="str">
        <f>IF(posicao_contratual!A3="","",posicao_contratual!W3)</f>
        <v/>
      </c>
      <c r="P4" s="121" t="str">
        <f>IF(A4="TOTAL",ROUND(SUM($P$3:P3),2),IF(OR(A4="",N4="",O4=""),"",ROUND(N4*O4,2)))</f>
        <v/>
      </c>
    </row>
    <row r="5" spans="1:16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IF(OR(itens_Remanesc!A4="",NOT(ISNUMBER(parametros!$F$2))),"",ROUND(itens_Remanesc!C4*parametros!$F$2,2))</f>
        <v/>
      </c>
      <c r="C5" s="118" t="str">
        <f>IF(posicao_contratual!A4="","",posicao_contratual!G4)</f>
        <v/>
      </c>
      <c r="D5" s="117" t="str">
        <f>IF(A5="TOTAL",ROUND(SUM($D$3:D4),2),IF(A5="","",ROUND(B5*C5,2)))</f>
        <v/>
      </c>
      <c r="E5" s="119" t="str">
        <f>IF(OR(itens_Remanesc!A4="",NOT(ISNUMBER(parametros!$F$3))),"",ROUND(itens_Remanesc!C4*parametros!$F$3,2))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IF(OR(itens_Remanesc!A4="",NOT(ISNUMBER(parametros!$F$4))),"",ROUND(itens_Remanesc!C4*parametros!$F$4,2))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IF(OR(itens_Remanesc!A4="",NOT(ISNUMBER(parametros!$F$5))),"",ROUND(itens_Remanesc!C4*parametros!$F$5,2))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IF(OR(itens_Remanesc!A4="",NOT(ISNUMBER(parametros!$F$6))),"",ROUND(itens_Remanesc!C4*parametros!$F$6,2))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</row>
    <row r="6" spans="1:16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IF(OR(itens_Remanesc!A5="",NOT(ISNUMBER(parametros!$F$2))),"",ROUND(itens_Remanesc!C5*parametros!$F$2,2))</f>
        <v/>
      </c>
      <c r="C6" s="118" t="str">
        <f>IF(posicao_contratual!A5="","",posicao_contratual!G5)</f>
        <v/>
      </c>
      <c r="D6" s="117" t="str">
        <f>IF(A6="TOTAL",ROUND(SUM($D$3:D5),2),IF(A6="","",ROUND(B6*C6,2)))</f>
        <v/>
      </c>
      <c r="E6" s="119" t="str">
        <f>IF(OR(itens_Remanesc!A5="",NOT(ISNUMBER(parametros!$F$3))),"",ROUND(itens_Remanesc!C5*parametros!$F$3,2))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IF(OR(itens_Remanesc!A5="",NOT(ISNUMBER(parametros!$F$4))),"",ROUND(itens_Remanesc!C5*parametros!$F$4,2))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IF(OR(itens_Remanesc!A5="",NOT(ISNUMBER(parametros!$F$5))),"",ROUND(itens_Remanesc!C5*parametros!$F$5,2))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IF(OR(itens_Remanesc!A5="",NOT(ISNUMBER(parametros!$F$6))),"",ROUND(itens_Remanesc!C5*parametros!$F$6,2))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</row>
    <row r="7" spans="1:16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IF(OR(itens_Remanesc!A6="",NOT(ISNUMBER(parametros!$F$2))),"",ROUND(itens_Remanesc!C6*parametros!$F$2,2))</f>
        <v/>
      </c>
      <c r="C7" s="118" t="str">
        <f>IF(posicao_contratual!A6="","",posicao_contratual!G6)</f>
        <v/>
      </c>
      <c r="D7" s="117" t="str">
        <f>IF(A7="TOTAL",ROUND(SUM($D$3:D6),2),IF(A7="","",ROUND(B7*C7,2)))</f>
        <v/>
      </c>
      <c r="E7" s="119" t="str">
        <f>IF(OR(itens_Remanesc!A6="",NOT(ISNUMBER(parametros!$F$3))),"",ROUND(itens_Remanesc!C6*parametros!$F$3,2))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IF(OR(itens_Remanesc!A6="",NOT(ISNUMBER(parametros!$F$4))),"",ROUND(itens_Remanesc!C6*parametros!$F$4,2))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IF(OR(itens_Remanesc!A6="",NOT(ISNUMBER(parametros!$F$5))),"",ROUND(itens_Remanesc!C6*parametros!$F$5,2))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IF(OR(itens_Remanesc!A6="",NOT(ISNUMBER(parametros!$F$6))),"",ROUND(itens_Remanesc!C6*parametros!$F$6,2))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</row>
    <row r="8" spans="1:16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IF(OR(itens_Remanesc!A7="",NOT(ISNUMBER(parametros!$F$2))),"",ROUND(itens_Remanesc!C7*parametros!$F$2,2))</f>
        <v/>
      </c>
      <c r="C8" s="118" t="str">
        <f>IF(posicao_contratual!A7="","",posicao_contratual!G7)</f>
        <v/>
      </c>
      <c r="D8" s="117" t="str">
        <f>IF(A8="TOTAL",ROUND(SUM($D$3:D7),2),IF(A8="","",ROUND(B8*C8,2)))</f>
        <v/>
      </c>
      <c r="E8" s="119" t="str">
        <f>IF(OR(itens_Remanesc!A7="",NOT(ISNUMBER(parametros!$F$3))),"",ROUND(itens_Remanesc!C7*parametros!$F$3,2))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IF(OR(itens_Remanesc!A7="",NOT(ISNUMBER(parametros!$F$4))),"",ROUND(itens_Remanesc!C7*parametros!$F$4,2))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IF(OR(itens_Remanesc!A7="",NOT(ISNUMBER(parametros!$F$5))),"",ROUND(itens_Remanesc!C7*parametros!$F$5,2))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IF(OR(itens_Remanesc!A7="",NOT(ISNUMBER(parametros!$F$6))),"",ROUND(itens_Remanesc!C7*parametros!$F$6,2))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</row>
    <row r="9" spans="1:16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IF(OR(itens_Remanesc!A8="",NOT(ISNUMBER(parametros!$F$2))),"",ROUND(itens_Remanesc!C8*parametros!$F$2,2))</f>
        <v/>
      </c>
      <c r="C9" s="118" t="str">
        <f>IF(posicao_contratual!A8="","",posicao_contratual!G8)</f>
        <v/>
      </c>
      <c r="D9" s="117" t="str">
        <f>IF(A9="TOTAL",ROUND(SUM($D$3:D8),2),IF(A9="","",ROUND(B9*C9,2)))</f>
        <v/>
      </c>
      <c r="E9" s="119" t="str">
        <f>IF(OR(itens_Remanesc!A8="",NOT(ISNUMBER(parametros!$F$3))),"",ROUND(itens_Remanesc!C8*parametros!$F$3,2))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IF(OR(itens_Remanesc!A8="",NOT(ISNUMBER(parametros!$F$4))),"",ROUND(itens_Remanesc!C8*parametros!$F$4,2))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IF(OR(itens_Remanesc!A8="",NOT(ISNUMBER(parametros!$F$5))),"",ROUND(itens_Remanesc!C8*parametros!$F$5,2))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IF(OR(itens_Remanesc!A8="",NOT(ISNUMBER(parametros!$F$6))),"",ROUND(itens_Remanesc!C8*parametros!$F$6,2))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</row>
    <row r="10" spans="1:16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IF(OR(itens_Remanesc!A9="",NOT(ISNUMBER(parametros!$F$2))),"",ROUND(itens_Remanesc!C9*parametros!$F$2,2))</f>
        <v/>
      </c>
      <c r="C10" s="118" t="str">
        <f>IF(posicao_contratual!A9="","",posicao_contratual!G9)</f>
        <v/>
      </c>
      <c r="D10" s="117" t="str">
        <f>IF(A10="TOTAL",ROUND(SUM($D$3:D9),2),IF(A10="","",ROUND(B10*C10,2)))</f>
        <v/>
      </c>
      <c r="E10" s="119" t="str">
        <f>IF(OR(itens_Remanesc!A9="",NOT(ISNUMBER(parametros!$F$3))),"",ROUND(itens_Remanesc!C9*parametros!$F$3,2))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IF(OR(itens_Remanesc!A9="",NOT(ISNUMBER(parametros!$F$4))),"",ROUND(itens_Remanesc!C9*parametros!$F$4,2))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IF(OR(itens_Remanesc!A9="",NOT(ISNUMBER(parametros!$F$5))),"",ROUND(itens_Remanesc!C9*parametros!$F$5,2))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IF(OR(itens_Remanesc!A9="",NOT(ISNUMBER(parametros!$F$6))),"",ROUND(itens_Remanesc!C9*parametros!$F$6,2))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</row>
    <row r="11" spans="1:16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IF(OR(itens_Remanesc!A10="",NOT(ISNUMBER(parametros!$F$2))),"",ROUND(itens_Remanesc!C10*parametros!$F$2,2))</f>
        <v/>
      </c>
      <c r="C11" s="118" t="str">
        <f>IF(posicao_contratual!A10="","",posicao_contratual!G10)</f>
        <v/>
      </c>
      <c r="D11" s="117" t="str">
        <f>IF(A11="TOTAL",ROUND(SUM($D$3:D10),2),IF(A11="","",ROUND(B11*C11,2)))</f>
        <v/>
      </c>
      <c r="E11" s="119" t="str">
        <f>IF(OR(itens_Remanesc!A10="",NOT(ISNUMBER(parametros!$F$3))),"",ROUND(itens_Remanesc!C10*parametros!$F$3,2))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IF(OR(itens_Remanesc!A10="",NOT(ISNUMBER(parametros!$F$4))),"",ROUND(itens_Remanesc!C10*parametros!$F$4,2))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IF(OR(itens_Remanesc!A10="",NOT(ISNUMBER(parametros!$F$5))),"",ROUND(itens_Remanesc!C10*parametros!$F$5,2))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IF(OR(itens_Remanesc!A10="",NOT(ISNUMBER(parametros!$F$6))),"",ROUND(itens_Remanesc!C10*parametros!$F$6,2))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</row>
    <row r="12" spans="1:16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IF(OR(itens_Remanesc!A11="",NOT(ISNUMBER(parametros!$F$2))),"",ROUND(itens_Remanesc!C11*parametros!$F$2,2))</f>
        <v/>
      </c>
      <c r="C12" s="118" t="str">
        <f>IF(posicao_contratual!A11="","",posicao_contratual!G11)</f>
        <v/>
      </c>
      <c r="D12" s="117" t="str">
        <f>IF(A12="TOTAL",ROUND(SUM($D$3:D11),2),IF(A12="","",ROUND(B12*C12,2)))</f>
        <v/>
      </c>
      <c r="E12" s="119" t="str">
        <f>IF(OR(itens_Remanesc!A11="",NOT(ISNUMBER(parametros!$F$3))),"",ROUND(itens_Remanesc!C11*parametros!$F$3,2))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IF(OR(itens_Remanesc!A11="",NOT(ISNUMBER(parametros!$F$4))),"",ROUND(itens_Remanesc!C11*parametros!$F$4,2))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IF(OR(itens_Remanesc!A11="",NOT(ISNUMBER(parametros!$F$5))),"",ROUND(itens_Remanesc!C11*parametros!$F$5,2))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IF(OR(itens_Remanesc!A11="",NOT(ISNUMBER(parametros!$F$6))),"",ROUND(itens_Remanesc!C11*parametros!$F$6,2))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</row>
    <row r="13" spans="1:16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IF(OR(itens_Remanesc!A12="",NOT(ISNUMBER(parametros!$F$2))),"",ROUND(itens_Remanesc!C12*parametros!$F$2,2))</f>
        <v/>
      </c>
      <c r="C13" s="118" t="str">
        <f>IF(posicao_contratual!A12="","",posicao_contratual!G12)</f>
        <v/>
      </c>
      <c r="D13" s="117" t="str">
        <f>IF(A13="TOTAL",ROUND(SUM($D$3:D12),2),IF(A13="","",ROUND(B13*C13,2)))</f>
        <v/>
      </c>
      <c r="E13" s="119" t="str">
        <f>IF(OR(itens_Remanesc!A12="",NOT(ISNUMBER(parametros!$F$3))),"",ROUND(itens_Remanesc!C12*parametros!$F$3,2))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IF(OR(itens_Remanesc!A12="",NOT(ISNUMBER(parametros!$F$4))),"",ROUND(itens_Remanesc!C12*parametros!$F$4,2))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IF(OR(itens_Remanesc!A12="",NOT(ISNUMBER(parametros!$F$5))),"",ROUND(itens_Remanesc!C12*parametros!$F$5,2))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IF(OR(itens_Remanesc!A12="",NOT(ISNUMBER(parametros!$F$6))),"",ROUND(itens_Remanesc!C12*parametros!$F$6,2))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</row>
    <row r="14" spans="1:16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IF(OR(itens_Remanesc!A13="",NOT(ISNUMBER(parametros!$F$2))),"",ROUND(itens_Remanesc!C13*parametros!$F$2,2))</f>
        <v/>
      </c>
      <c r="C14" s="118" t="str">
        <f>IF(posicao_contratual!A13="","",posicao_contratual!G13)</f>
        <v/>
      </c>
      <c r="D14" s="117" t="str">
        <f>IF(A14="TOTAL",ROUND(SUM($D$3:D13),2),IF(A14="","",ROUND(B14*C14,2)))</f>
        <v/>
      </c>
      <c r="E14" s="119" t="str">
        <f>IF(OR(itens_Remanesc!A13="",NOT(ISNUMBER(parametros!$F$3))),"",ROUND(itens_Remanesc!C13*parametros!$F$3,2))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IF(OR(itens_Remanesc!A13="",NOT(ISNUMBER(parametros!$F$4))),"",ROUND(itens_Remanesc!C13*parametros!$F$4,2))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IF(OR(itens_Remanesc!A13="",NOT(ISNUMBER(parametros!$F$5))),"",ROUND(itens_Remanesc!C13*parametros!$F$5,2))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IF(OR(itens_Remanesc!A13="",NOT(ISNUMBER(parametros!$F$6))),"",ROUND(itens_Remanesc!C13*parametros!$F$6,2))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</row>
    <row r="15" spans="1:16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IF(OR(itens_Remanesc!A14="",NOT(ISNUMBER(parametros!$F$2))),"",ROUND(itens_Remanesc!C14*parametros!$F$2,2))</f>
        <v/>
      </c>
      <c r="C15" s="118" t="str">
        <f>IF(posicao_contratual!A14="","",posicao_contratual!G14)</f>
        <v/>
      </c>
      <c r="D15" s="117" t="str">
        <f>IF(A15="TOTAL",ROUND(SUM($D$3:D14),2),IF(A15="","",ROUND(B15*C15,2)))</f>
        <v/>
      </c>
      <c r="E15" s="119" t="str">
        <f>IF(OR(itens_Remanesc!A14="",NOT(ISNUMBER(parametros!$F$3))),"",ROUND(itens_Remanesc!C14*parametros!$F$3,2))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IF(OR(itens_Remanesc!A14="",NOT(ISNUMBER(parametros!$F$4))),"",ROUND(itens_Remanesc!C14*parametros!$F$4,2))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IF(OR(itens_Remanesc!A14="",NOT(ISNUMBER(parametros!$F$5))),"",ROUND(itens_Remanesc!C14*parametros!$F$5,2))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IF(OR(itens_Remanesc!A14="",NOT(ISNUMBER(parametros!$F$6))),"",ROUND(itens_Remanesc!C14*parametros!$F$6,2))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</row>
    <row r="16" spans="1:16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IF(OR(itens_Remanesc!A15="",NOT(ISNUMBER(parametros!$F$2))),"",ROUND(itens_Remanesc!C15*parametros!$F$2,2))</f>
        <v/>
      </c>
      <c r="C16" s="118" t="str">
        <f>IF(posicao_contratual!A15="","",posicao_contratual!G15)</f>
        <v/>
      </c>
      <c r="D16" s="117" t="str">
        <f>IF(A16="TOTAL",ROUND(SUM($D$3:D15),2),IF(A16="","",ROUND(B16*C16,2)))</f>
        <v/>
      </c>
      <c r="E16" s="119" t="str">
        <f>IF(OR(itens_Remanesc!A15="",NOT(ISNUMBER(parametros!$F$3))),"",ROUND(itens_Remanesc!C15*parametros!$F$3,2))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IF(OR(itens_Remanesc!A15="",NOT(ISNUMBER(parametros!$F$4))),"",ROUND(itens_Remanesc!C15*parametros!$F$4,2))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IF(OR(itens_Remanesc!A15="",NOT(ISNUMBER(parametros!$F$5))),"",ROUND(itens_Remanesc!C15*parametros!$F$5,2))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IF(OR(itens_Remanesc!A15="",NOT(ISNUMBER(parametros!$F$6))),"",ROUND(itens_Remanesc!C15*parametros!$F$6,2))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</row>
    <row r="17" spans="1:16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IF(OR(itens_Remanesc!A16="",NOT(ISNUMBER(parametros!$F$2))),"",ROUND(itens_Remanesc!C16*parametros!$F$2,2))</f>
        <v/>
      </c>
      <c r="C17" s="118" t="str">
        <f>IF(posicao_contratual!A16="","",posicao_contratual!G16)</f>
        <v/>
      </c>
      <c r="D17" s="117" t="str">
        <f>IF(A17="TOTAL",ROUND(SUM($D$3:D16),2),IF(A17="","",ROUND(B17*C17,2)))</f>
        <v/>
      </c>
      <c r="E17" s="119" t="str">
        <f>IF(OR(itens_Remanesc!A16="",NOT(ISNUMBER(parametros!$F$3))),"",ROUND(itens_Remanesc!C16*parametros!$F$3,2))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IF(OR(itens_Remanesc!A16="",NOT(ISNUMBER(parametros!$F$4))),"",ROUND(itens_Remanesc!C16*parametros!$F$4,2))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IF(OR(itens_Remanesc!A16="",NOT(ISNUMBER(parametros!$F$5))),"",ROUND(itens_Remanesc!C16*parametros!$F$5,2))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IF(OR(itens_Remanesc!A16="",NOT(ISNUMBER(parametros!$F$6))),"",ROUND(itens_Remanesc!C16*parametros!$F$6,2))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</row>
    <row r="18" spans="1:16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IF(OR(itens_Remanesc!A17="",NOT(ISNUMBER(parametros!$F$2))),"",ROUND(itens_Remanesc!C17*parametros!$F$2,2))</f>
        <v/>
      </c>
      <c r="C18" s="118" t="str">
        <f>IF(posicao_contratual!A17="","",posicao_contratual!G17)</f>
        <v/>
      </c>
      <c r="D18" s="117" t="str">
        <f>IF(A18="TOTAL",ROUND(SUM($D$3:D17),2),IF(A18="","",ROUND(B18*C18,2)))</f>
        <v/>
      </c>
      <c r="E18" s="119" t="str">
        <f>IF(OR(itens_Remanesc!A17="",NOT(ISNUMBER(parametros!$F$3))),"",ROUND(itens_Remanesc!C17*parametros!$F$3,2))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IF(OR(itens_Remanesc!A17="",NOT(ISNUMBER(parametros!$F$4))),"",ROUND(itens_Remanesc!C17*parametros!$F$4,2))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IF(OR(itens_Remanesc!A17="",NOT(ISNUMBER(parametros!$F$5))),"",ROUND(itens_Remanesc!C17*parametros!$F$5,2))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IF(OR(itens_Remanesc!A17="",NOT(ISNUMBER(parametros!$F$6))),"",ROUND(itens_Remanesc!C17*parametros!$F$6,2))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</row>
    <row r="19" spans="1:16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IF(OR(itens_Remanesc!A18="",NOT(ISNUMBER(parametros!$F$2))),"",ROUND(itens_Remanesc!C18*parametros!$F$2,2))</f>
        <v/>
      </c>
      <c r="C19" s="118" t="str">
        <f>IF(posicao_contratual!A18="","",posicao_contratual!G18)</f>
        <v/>
      </c>
      <c r="D19" s="117" t="str">
        <f>IF(A19="TOTAL",ROUND(SUM($D$3:D18),2),IF(A19="","",ROUND(B19*C19,2)))</f>
        <v/>
      </c>
      <c r="E19" s="119" t="str">
        <f>IF(OR(itens_Remanesc!A18="",NOT(ISNUMBER(parametros!$F$3))),"",ROUND(itens_Remanesc!C18*parametros!$F$3,2))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IF(OR(itens_Remanesc!A18="",NOT(ISNUMBER(parametros!$F$4))),"",ROUND(itens_Remanesc!C18*parametros!$F$4,2))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IF(OR(itens_Remanesc!A18="",NOT(ISNUMBER(parametros!$F$5))),"",ROUND(itens_Remanesc!C18*parametros!$F$5,2))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IF(OR(itens_Remanesc!A18="",NOT(ISNUMBER(parametros!$F$6))),"",ROUND(itens_Remanesc!C18*parametros!$F$6,2))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</row>
    <row r="20" spans="1:16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IF(OR(itens_Remanesc!A19="",NOT(ISNUMBER(parametros!$F$2))),"",ROUND(itens_Remanesc!C19*parametros!$F$2,2))</f>
        <v/>
      </c>
      <c r="C20" s="118" t="str">
        <f>IF(posicao_contratual!A19="","",posicao_contratual!G19)</f>
        <v/>
      </c>
      <c r="D20" s="117" t="str">
        <f>IF(A20="TOTAL",ROUND(SUM($D$3:D19),2),IF(A20="","",ROUND(B20*C20,2)))</f>
        <v/>
      </c>
      <c r="E20" s="119" t="str">
        <f>IF(OR(itens_Remanesc!A19="",NOT(ISNUMBER(parametros!$F$3))),"",ROUND(itens_Remanesc!C19*parametros!$F$3,2))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IF(OR(itens_Remanesc!A19="",NOT(ISNUMBER(parametros!$F$4))),"",ROUND(itens_Remanesc!C19*parametros!$F$4,2))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IF(OR(itens_Remanesc!A19="",NOT(ISNUMBER(parametros!$F$5))),"",ROUND(itens_Remanesc!C19*parametros!$F$5,2))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IF(OR(itens_Remanesc!A19="",NOT(ISNUMBER(parametros!$F$6))),"",ROUND(itens_Remanesc!C19*parametros!$F$6,2))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</row>
    <row r="21" spans="1:16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IF(OR(itens_Remanesc!A20="",NOT(ISNUMBER(parametros!$F$2))),"",ROUND(itens_Remanesc!C20*parametros!$F$2,2))</f>
        <v/>
      </c>
      <c r="C21" s="118" t="str">
        <f>IF(posicao_contratual!A20="","",posicao_contratual!G20)</f>
        <v/>
      </c>
      <c r="D21" s="117" t="str">
        <f>IF(A21="TOTAL",ROUND(SUM($D$3:D20),2),IF(A21="","",ROUND(B21*C21,2)))</f>
        <v/>
      </c>
      <c r="E21" s="119" t="str">
        <f>IF(OR(itens_Remanesc!A20="",NOT(ISNUMBER(parametros!$F$3))),"",ROUND(itens_Remanesc!C20*parametros!$F$3,2))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IF(OR(itens_Remanesc!A20="",NOT(ISNUMBER(parametros!$F$4))),"",ROUND(itens_Remanesc!C20*parametros!$F$4,2))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IF(OR(itens_Remanesc!A20="",NOT(ISNUMBER(parametros!$F$5))),"",ROUND(itens_Remanesc!C20*parametros!$F$5,2))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IF(OR(itens_Remanesc!A20="",NOT(ISNUMBER(parametros!$F$6))),"",ROUND(itens_Remanesc!C20*parametros!$F$6,2))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</row>
    <row r="22" spans="1:16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IF(OR(itens_Remanesc!A21="",NOT(ISNUMBER(parametros!$F$2))),"",ROUND(itens_Remanesc!C21*parametros!$F$2,2))</f>
        <v/>
      </c>
      <c r="C22" s="118" t="str">
        <f>IF(posicao_contratual!A21="","",posicao_contratual!G21)</f>
        <v/>
      </c>
      <c r="D22" s="117" t="str">
        <f>IF(A22="TOTAL",ROUND(SUM($D$3:D21),2),IF(A22="","",ROUND(B22*C22,2)))</f>
        <v/>
      </c>
      <c r="E22" s="119" t="str">
        <f>IF(OR(itens_Remanesc!A21="",NOT(ISNUMBER(parametros!$F$3))),"",ROUND(itens_Remanesc!C21*parametros!$F$3,2))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IF(OR(itens_Remanesc!A21="",NOT(ISNUMBER(parametros!$F$4))),"",ROUND(itens_Remanesc!C21*parametros!$F$4,2))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IF(OR(itens_Remanesc!A21="",NOT(ISNUMBER(parametros!$F$5))),"",ROUND(itens_Remanesc!C21*parametros!$F$5,2))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IF(OR(itens_Remanesc!A21="",NOT(ISNUMBER(parametros!$F$6))),"",ROUND(itens_Remanesc!C21*parametros!$F$6,2))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</row>
    <row r="23" spans="1:16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IF(OR(itens_Remanesc!A22="",NOT(ISNUMBER(parametros!$F$2))),"",ROUND(itens_Remanesc!C22*parametros!$F$2,2))</f>
        <v/>
      </c>
      <c r="C23" s="118" t="str">
        <f>IF(posicao_contratual!A22="","",posicao_contratual!G22)</f>
        <v/>
      </c>
      <c r="D23" s="117" t="str">
        <f>IF(A23="TOTAL",ROUND(SUM($D$3:D22),2),IF(A23="","",ROUND(B23*C23,2)))</f>
        <v/>
      </c>
      <c r="E23" s="119" t="str">
        <f>IF(OR(itens_Remanesc!A22="",NOT(ISNUMBER(parametros!$F$3))),"",ROUND(itens_Remanesc!C22*parametros!$F$3,2))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IF(OR(itens_Remanesc!A22="",NOT(ISNUMBER(parametros!$F$4))),"",ROUND(itens_Remanesc!C22*parametros!$F$4,2))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IF(OR(itens_Remanesc!A22="",NOT(ISNUMBER(parametros!$F$5))),"",ROUND(itens_Remanesc!C22*parametros!$F$5,2))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IF(OR(itens_Remanesc!A22="",NOT(ISNUMBER(parametros!$F$6))),"",ROUND(itens_Remanesc!C22*parametros!$F$6,2))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</row>
    <row r="24" spans="1:16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IF(OR(itens_Remanesc!A23="",NOT(ISNUMBER(parametros!$F$2))),"",ROUND(itens_Remanesc!C23*parametros!$F$2,2))</f>
        <v/>
      </c>
      <c r="C24" s="118" t="str">
        <f>IF(posicao_contratual!A23="","",posicao_contratual!G23)</f>
        <v/>
      </c>
      <c r="D24" s="117" t="str">
        <f>IF(A24="TOTAL",ROUND(SUM($D$3:D23),2),IF(A24="","",ROUND(B24*C24,2)))</f>
        <v/>
      </c>
      <c r="E24" s="119" t="str">
        <f>IF(OR(itens_Remanesc!A23="",NOT(ISNUMBER(parametros!$F$3))),"",ROUND(itens_Remanesc!C23*parametros!$F$3,2))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IF(OR(itens_Remanesc!A23="",NOT(ISNUMBER(parametros!$F$4))),"",ROUND(itens_Remanesc!C23*parametros!$F$4,2))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IF(OR(itens_Remanesc!A23="",NOT(ISNUMBER(parametros!$F$5))),"",ROUND(itens_Remanesc!C23*parametros!$F$5,2))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IF(OR(itens_Remanesc!A23="",NOT(ISNUMBER(parametros!$F$6))),"",ROUND(itens_Remanesc!C23*parametros!$F$6,2))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</row>
    <row r="25" spans="1:16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IF(OR(itens_Remanesc!A24="",NOT(ISNUMBER(parametros!$F$2))),"",ROUND(itens_Remanesc!C24*parametros!$F$2,2))</f>
        <v/>
      </c>
      <c r="C25" s="118" t="str">
        <f>IF(posicao_contratual!A24="","",posicao_contratual!G24)</f>
        <v/>
      </c>
      <c r="D25" s="117" t="str">
        <f>IF(A25="TOTAL",ROUND(SUM($D$3:D24),2),IF(A25="","",ROUND(B25*C25,2)))</f>
        <v/>
      </c>
      <c r="E25" s="119" t="str">
        <f>IF(OR(itens_Remanesc!A24="",NOT(ISNUMBER(parametros!$F$3))),"",ROUND(itens_Remanesc!C24*parametros!$F$3,2))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IF(OR(itens_Remanesc!A24="",NOT(ISNUMBER(parametros!$F$4))),"",ROUND(itens_Remanesc!C24*parametros!$F$4,2))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IF(OR(itens_Remanesc!A24="",NOT(ISNUMBER(parametros!$F$5))),"",ROUND(itens_Remanesc!C24*parametros!$F$5,2))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IF(OR(itens_Remanesc!A24="",NOT(ISNUMBER(parametros!$F$6))),"",ROUND(itens_Remanesc!C24*parametros!$F$6,2))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</row>
    <row r="26" spans="1:16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IF(OR(itens_Remanesc!A25="",NOT(ISNUMBER(parametros!$F$2))),"",ROUND(itens_Remanesc!C25*parametros!$F$2,2))</f>
        <v/>
      </c>
      <c r="C26" s="118" t="str">
        <f>IF(posicao_contratual!A25="","",posicao_contratual!G25)</f>
        <v/>
      </c>
      <c r="D26" s="117" t="str">
        <f>IF(A26="TOTAL",ROUND(SUM($D$3:D25),2),IF(A26="","",ROUND(B26*C26,2)))</f>
        <v/>
      </c>
      <c r="E26" s="119" t="str">
        <f>IF(OR(itens_Remanesc!A25="",NOT(ISNUMBER(parametros!$F$3))),"",ROUND(itens_Remanesc!C25*parametros!$F$3,2))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IF(OR(itens_Remanesc!A25="",NOT(ISNUMBER(parametros!$F$4))),"",ROUND(itens_Remanesc!C25*parametros!$F$4,2))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IF(OR(itens_Remanesc!A25="",NOT(ISNUMBER(parametros!$F$5))),"",ROUND(itens_Remanesc!C25*parametros!$F$5,2))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IF(OR(itens_Remanesc!A25="",NOT(ISNUMBER(parametros!$F$6))),"",ROUND(itens_Remanesc!C25*parametros!$F$6,2))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</row>
    <row r="27" spans="1:16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IF(OR(itens_Remanesc!A26="",NOT(ISNUMBER(parametros!$F$2))),"",ROUND(itens_Remanesc!C26*parametros!$F$2,2))</f>
        <v/>
      </c>
      <c r="C27" s="118" t="str">
        <f>IF(posicao_contratual!A26="","",posicao_contratual!G26)</f>
        <v/>
      </c>
      <c r="D27" s="117" t="str">
        <f>IF(A27="TOTAL",ROUND(SUM($D$3:D26),2),IF(A27="","",ROUND(B27*C27,2)))</f>
        <v/>
      </c>
      <c r="E27" s="119" t="str">
        <f>IF(OR(itens_Remanesc!A26="",NOT(ISNUMBER(parametros!$F$3))),"",ROUND(itens_Remanesc!C26*parametros!$F$3,2))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IF(OR(itens_Remanesc!A26="",NOT(ISNUMBER(parametros!$F$4))),"",ROUND(itens_Remanesc!C26*parametros!$F$4,2))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IF(OR(itens_Remanesc!A26="",NOT(ISNUMBER(parametros!$F$5))),"",ROUND(itens_Remanesc!C26*parametros!$F$5,2))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IF(OR(itens_Remanesc!A26="",NOT(ISNUMBER(parametros!$F$6))),"",ROUND(itens_Remanesc!C26*parametros!$F$6,2))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</row>
    <row r="28" spans="1:16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IF(OR(itens_Remanesc!A27="",NOT(ISNUMBER(parametros!$F$2))),"",ROUND(itens_Remanesc!C27*parametros!$F$2,2))</f>
        <v/>
      </c>
      <c r="C28" s="118" t="str">
        <f>IF(posicao_contratual!A27="","",posicao_contratual!G27)</f>
        <v/>
      </c>
      <c r="D28" s="117" t="str">
        <f>IF(A28="TOTAL",ROUND(SUM($D$3:D27),2),IF(A28="","",ROUND(B28*C28,2)))</f>
        <v/>
      </c>
      <c r="E28" s="119" t="str">
        <f>IF(OR(itens_Remanesc!A27="",NOT(ISNUMBER(parametros!$F$3))),"",ROUND(itens_Remanesc!C27*parametros!$F$3,2))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IF(OR(itens_Remanesc!A27="",NOT(ISNUMBER(parametros!$F$4))),"",ROUND(itens_Remanesc!C27*parametros!$F$4,2))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IF(OR(itens_Remanesc!A27="",NOT(ISNUMBER(parametros!$F$5))),"",ROUND(itens_Remanesc!C27*parametros!$F$5,2))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IF(OR(itens_Remanesc!A27="",NOT(ISNUMBER(parametros!$F$6))),"",ROUND(itens_Remanesc!C27*parametros!$F$6,2))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</row>
    <row r="29" spans="1:16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IF(OR(itens_Remanesc!A28="",NOT(ISNUMBER(parametros!$F$2))),"",ROUND(itens_Remanesc!C28*parametros!$F$2,2))</f>
        <v/>
      </c>
      <c r="C29" s="118" t="str">
        <f>IF(posicao_contratual!A28="","",posicao_contratual!G28)</f>
        <v/>
      </c>
      <c r="D29" s="117" t="str">
        <f>IF(A29="TOTAL",ROUND(SUM($D$3:D28),2),IF(A29="","",ROUND(B29*C29,2)))</f>
        <v/>
      </c>
      <c r="E29" s="119" t="str">
        <f>IF(OR(itens_Remanesc!A28="",NOT(ISNUMBER(parametros!$F$3))),"",ROUND(itens_Remanesc!C28*parametros!$F$3,2))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IF(OR(itens_Remanesc!A28="",NOT(ISNUMBER(parametros!$F$4))),"",ROUND(itens_Remanesc!C28*parametros!$F$4,2))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IF(OR(itens_Remanesc!A28="",NOT(ISNUMBER(parametros!$F$5))),"",ROUND(itens_Remanesc!C28*parametros!$F$5,2))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IF(OR(itens_Remanesc!A28="",NOT(ISNUMBER(parametros!$F$6))),"",ROUND(itens_Remanesc!C28*parametros!$F$6,2))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</row>
    <row r="30" spans="1:16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IF(OR(itens_Remanesc!A29="",NOT(ISNUMBER(parametros!$F$2))),"",ROUND(itens_Remanesc!C29*parametros!$F$2,2))</f>
        <v/>
      </c>
      <c r="C30" s="118" t="str">
        <f>IF(posicao_contratual!A29="","",posicao_contratual!G29)</f>
        <v/>
      </c>
      <c r="D30" s="117" t="str">
        <f>IF(A30="TOTAL",ROUND(SUM($D$3:D29),2),IF(A30="","",ROUND(B30*C30,2)))</f>
        <v/>
      </c>
      <c r="E30" s="119" t="str">
        <f>IF(OR(itens_Remanesc!A29="",NOT(ISNUMBER(parametros!$F$3))),"",ROUND(itens_Remanesc!C29*parametros!$F$3,2))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IF(OR(itens_Remanesc!A29="",NOT(ISNUMBER(parametros!$F$4))),"",ROUND(itens_Remanesc!C29*parametros!$F$4,2))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IF(OR(itens_Remanesc!A29="",NOT(ISNUMBER(parametros!$F$5))),"",ROUND(itens_Remanesc!C29*parametros!$F$5,2))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IF(OR(itens_Remanesc!A29="",NOT(ISNUMBER(parametros!$F$6))),"",ROUND(itens_Remanesc!C29*parametros!$F$6,2))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</row>
    <row r="31" spans="1:16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IF(OR(itens_Remanesc!A30="",NOT(ISNUMBER(parametros!$F$2))),"",ROUND(itens_Remanesc!C30*parametros!$F$2,2))</f>
        <v/>
      </c>
      <c r="C31" s="118" t="str">
        <f>IF(posicao_contratual!A30="","",posicao_contratual!G30)</f>
        <v/>
      </c>
      <c r="D31" s="117" t="str">
        <f>IF(A31="TOTAL",ROUND(SUM($D$3:D30),2),IF(A31="","",ROUND(B31*C31,2)))</f>
        <v/>
      </c>
      <c r="E31" s="119" t="str">
        <f>IF(OR(itens_Remanesc!A30="",NOT(ISNUMBER(parametros!$F$3))),"",ROUND(itens_Remanesc!C30*parametros!$F$3,2))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IF(OR(itens_Remanesc!A30="",NOT(ISNUMBER(parametros!$F$4))),"",ROUND(itens_Remanesc!C30*parametros!$F$4,2))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IF(OR(itens_Remanesc!A30="",NOT(ISNUMBER(parametros!$F$5))),"",ROUND(itens_Remanesc!C30*parametros!$F$5,2))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IF(OR(itens_Remanesc!A30="",NOT(ISNUMBER(parametros!$F$6))),"",ROUND(itens_Remanesc!C30*parametros!$F$6,2))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</row>
    <row r="32" spans="1:16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IF(OR(itens_Remanesc!A31="",NOT(ISNUMBER(parametros!$F$2))),"",ROUND(itens_Remanesc!C31*parametros!$F$2,2))</f>
        <v/>
      </c>
      <c r="C32" s="118" t="str">
        <f>IF(posicao_contratual!A31="","",posicao_contratual!G31)</f>
        <v/>
      </c>
      <c r="D32" s="117" t="str">
        <f>IF(A32="TOTAL",ROUND(SUM($D$3:D31),2),IF(A32="","",ROUND(B32*C32,2)))</f>
        <v/>
      </c>
      <c r="E32" s="119" t="str">
        <f>IF(OR(itens_Remanesc!A31="",NOT(ISNUMBER(parametros!$F$3))),"",ROUND(itens_Remanesc!C31*parametros!$F$3,2))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IF(OR(itens_Remanesc!A31="",NOT(ISNUMBER(parametros!$F$4))),"",ROUND(itens_Remanesc!C31*parametros!$F$4,2))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IF(OR(itens_Remanesc!A31="",NOT(ISNUMBER(parametros!$F$5))),"",ROUND(itens_Remanesc!C31*parametros!$F$5,2))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IF(OR(itens_Remanesc!A31="",NOT(ISNUMBER(parametros!$F$6))),"",ROUND(itens_Remanesc!C31*parametros!$F$6,2))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</row>
    <row r="33" spans="1:16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IF(OR(itens_Remanesc!A32="",NOT(ISNUMBER(parametros!$F$2))),"",ROUND(itens_Remanesc!C32*parametros!$F$2,2))</f>
        <v/>
      </c>
      <c r="C33" s="118" t="str">
        <f>IF(posicao_contratual!A32="","",posicao_contratual!G32)</f>
        <v/>
      </c>
      <c r="D33" s="117" t="str">
        <f>IF(A33="TOTAL",ROUND(SUM($D$3:D32),2),IF(A33="","",ROUND(B33*C33,2)))</f>
        <v/>
      </c>
      <c r="E33" s="119" t="str">
        <f>IF(OR(itens_Remanesc!A32="",NOT(ISNUMBER(parametros!$F$3))),"",ROUND(itens_Remanesc!C32*parametros!$F$3,2))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IF(OR(itens_Remanesc!A32="",NOT(ISNUMBER(parametros!$F$4))),"",ROUND(itens_Remanesc!C32*parametros!$F$4,2))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IF(OR(itens_Remanesc!A32="",NOT(ISNUMBER(parametros!$F$5))),"",ROUND(itens_Remanesc!C32*parametros!$F$5,2))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IF(OR(itens_Remanesc!A32="",NOT(ISNUMBER(parametros!$F$6))),"",ROUND(itens_Remanesc!C32*parametros!$F$6,2))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</row>
    <row r="34" spans="1:16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IF(OR(itens_Remanesc!A33="",NOT(ISNUMBER(parametros!$F$2))),"",ROUND(itens_Remanesc!C33*parametros!$F$2,2))</f>
        <v/>
      </c>
      <c r="C34" s="118" t="str">
        <f>IF(posicao_contratual!A33="","",posicao_contratual!G33)</f>
        <v/>
      </c>
      <c r="D34" s="117" t="str">
        <f>IF(A34="TOTAL",ROUND(SUM($D$3:D33),2),IF(A34="","",ROUND(B34*C34,2)))</f>
        <v/>
      </c>
      <c r="E34" s="119" t="str">
        <f>IF(OR(itens_Remanesc!A33="",NOT(ISNUMBER(parametros!$F$3))),"",ROUND(itens_Remanesc!C33*parametros!$F$3,2))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IF(OR(itens_Remanesc!A33="",NOT(ISNUMBER(parametros!$F$4))),"",ROUND(itens_Remanesc!C33*parametros!$F$4,2))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IF(OR(itens_Remanesc!A33="",NOT(ISNUMBER(parametros!$F$5))),"",ROUND(itens_Remanesc!C33*parametros!$F$5,2))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IF(OR(itens_Remanesc!A33="",NOT(ISNUMBER(parametros!$F$6))),"",ROUND(itens_Remanesc!C33*parametros!$F$6,2))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</row>
    <row r="35" spans="1:16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IF(OR(itens_Remanesc!A34="",NOT(ISNUMBER(parametros!$F$2))),"",ROUND(itens_Remanesc!C34*parametros!$F$2,2))</f>
        <v/>
      </c>
      <c r="C35" s="118" t="str">
        <f>IF(posicao_contratual!A34="","",posicao_contratual!G34)</f>
        <v/>
      </c>
      <c r="D35" s="117" t="str">
        <f>IF(A35="TOTAL",ROUND(SUM($D$3:D34),2),IF(A35="","",ROUND(B35*C35,2)))</f>
        <v/>
      </c>
      <c r="E35" s="119" t="str">
        <f>IF(OR(itens_Remanesc!A34="",NOT(ISNUMBER(parametros!$F$3))),"",ROUND(itens_Remanesc!C34*parametros!$F$3,2))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IF(OR(itens_Remanesc!A34="",NOT(ISNUMBER(parametros!$F$4))),"",ROUND(itens_Remanesc!C34*parametros!$F$4,2))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IF(OR(itens_Remanesc!A34="",NOT(ISNUMBER(parametros!$F$5))),"",ROUND(itens_Remanesc!C34*parametros!$F$5,2))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IF(OR(itens_Remanesc!A34="",NOT(ISNUMBER(parametros!$F$6))),"",ROUND(itens_Remanesc!C34*parametros!$F$6,2))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</row>
    <row r="36" spans="1:16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IF(OR(itens_Remanesc!A35="",NOT(ISNUMBER(parametros!$F$2))),"",ROUND(itens_Remanesc!C35*parametros!$F$2,2))</f>
        <v/>
      </c>
      <c r="C36" s="118" t="str">
        <f>IF(posicao_contratual!A35="","",posicao_contratual!G35)</f>
        <v/>
      </c>
      <c r="D36" s="117" t="str">
        <f>IF(A36="TOTAL",ROUND(SUM($D$3:D35),2),IF(A36="","",ROUND(B36*C36,2)))</f>
        <v/>
      </c>
      <c r="E36" s="119" t="str">
        <f>IF(OR(itens_Remanesc!A35="",NOT(ISNUMBER(parametros!$F$3))),"",ROUND(itens_Remanesc!C35*parametros!$F$3,2))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IF(OR(itens_Remanesc!A35="",NOT(ISNUMBER(parametros!$F$4))),"",ROUND(itens_Remanesc!C35*parametros!$F$4,2))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IF(OR(itens_Remanesc!A35="",NOT(ISNUMBER(parametros!$F$5))),"",ROUND(itens_Remanesc!C35*parametros!$F$5,2))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IF(OR(itens_Remanesc!A35="",NOT(ISNUMBER(parametros!$F$6))),"",ROUND(itens_Remanesc!C35*parametros!$F$6,2))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</row>
    <row r="37" spans="1:16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IF(OR(itens_Remanesc!A36="",NOT(ISNUMBER(parametros!$F$2))),"",ROUND(itens_Remanesc!C36*parametros!$F$2,2))</f>
        <v/>
      </c>
      <c r="C37" s="118" t="str">
        <f>IF(posicao_contratual!A36="","",posicao_contratual!G36)</f>
        <v/>
      </c>
      <c r="D37" s="117" t="str">
        <f>IF(A37="TOTAL",ROUND(SUM($D$3:D36),2),IF(A37="","",ROUND(B37*C37,2)))</f>
        <v/>
      </c>
      <c r="E37" s="119" t="str">
        <f>IF(OR(itens_Remanesc!A36="",NOT(ISNUMBER(parametros!$F$3))),"",ROUND(itens_Remanesc!C36*parametros!$F$3,2))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IF(OR(itens_Remanesc!A36="",NOT(ISNUMBER(parametros!$F$4))),"",ROUND(itens_Remanesc!C36*parametros!$F$4,2))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IF(OR(itens_Remanesc!A36="",NOT(ISNUMBER(parametros!$F$5))),"",ROUND(itens_Remanesc!C36*parametros!$F$5,2))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IF(OR(itens_Remanesc!A36="",NOT(ISNUMBER(parametros!$F$6))),"",ROUND(itens_Remanesc!C36*parametros!$F$6,2))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</row>
    <row r="38" spans="1:16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IF(OR(itens_Remanesc!A37="",NOT(ISNUMBER(parametros!$F$2))),"",ROUND(itens_Remanesc!C37*parametros!$F$2,2))</f>
        <v/>
      </c>
      <c r="C38" s="118" t="str">
        <f>IF(posicao_contratual!A37="","",posicao_contratual!G37)</f>
        <v/>
      </c>
      <c r="D38" s="117" t="str">
        <f>IF(A38="TOTAL",ROUND(SUM($D$3:D37),2),IF(A38="","",ROUND(B38*C38,2)))</f>
        <v/>
      </c>
      <c r="E38" s="119" t="str">
        <f>IF(OR(itens_Remanesc!A37="",NOT(ISNUMBER(parametros!$F$3))),"",ROUND(itens_Remanesc!C37*parametros!$F$3,2))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IF(OR(itens_Remanesc!A37="",NOT(ISNUMBER(parametros!$F$4))),"",ROUND(itens_Remanesc!C37*parametros!$F$4,2))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IF(OR(itens_Remanesc!A37="",NOT(ISNUMBER(parametros!$F$5))),"",ROUND(itens_Remanesc!C37*parametros!$F$5,2))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IF(OR(itens_Remanesc!A37="",NOT(ISNUMBER(parametros!$F$6))),"",ROUND(itens_Remanesc!C37*parametros!$F$6,2))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</row>
    <row r="39" spans="1:16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IF(OR(itens_Remanesc!A38="",NOT(ISNUMBER(parametros!$F$2))),"",ROUND(itens_Remanesc!C38*parametros!$F$2,2))</f>
        <v/>
      </c>
      <c r="C39" s="118" t="str">
        <f>IF(posicao_contratual!A38="","",posicao_contratual!G38)</f>
        <v/>
      </c>
      <c r="D39" s="117" t="str">
        <f>IF(A39="TOTAL",ROUND(SUM($D$3:D38),2),IF(A39="","",ROUND(B39*C39,2)))</f>
        <v/>
      </c>
      <c r="E39" s="119" t="str">
        <f>IF(OR(itens_Remanesc!A38="",NOT(ISNUMBER(parametros!$F$3))),"",ROUND(itens_Remanesc!C38*parametros!$F$3,2))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IF(OR(itens_Remanesc!A38="",NOT(ISNUMBER(parametros!$F$4))),"",ROUND(itens_Remanesc!C38*parametros!$F$4,2))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IF(OR(itens_Remanesc!A38="",NOT(ISNUMBER(parametros!$F$5))),"",ROUND(itens_Remanesc!C38*parametros!$F$5,2))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IF(OR(itens_Remanesc!A38="",NOT(ISNUMBER(parametros!$F$6))),"",ROUND(itens_Remanesc!C38*parametros!$F$6,2))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</row>
    <row r="40" spans="1:16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IF(OR(itens_Remanesc!A39="",NOT(ISNUMBER(parametros!$F$2))),"",ROUND(itens_Remanesc!C39*parametros!$F$2,2))</f>
        <v/>
      </c>
      <c r="C40" s="118" t="str">
        <f>IF(posicao_contratual!A39="","",posicao_contratual!G39)</f>
        <v/>
      </c>
      <c r="D40" s="117" t="str">
        <f>IF(A40="TOTAL",ROUND(SUM($D$3:D39),2),IF(A40="","",ROUND(B40*C40,2)))</f>
        <v/>
      </c>
      <c r="E40" s="119" t="str">
        <f>IF(OR(itens_Remanesc!A39="",NOT(ISNUMBER(parametros!$F$3))),"",ROUND(itens_Remanesc!C39*parametros!$F$3,2))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IF(OR(itens_Remanesc!A39="",NOT(ISNUMBER(parametros!$F$4))),"",ROUND(itens_Remanesc!C39*parametros!$F$4,2))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IF(OR(itens_Remanesc!A39="",NOT(ISNUMBER(parametros!$F$5))),"",ROUND(itens_Remanesc!C39*parametros!$F$5,2))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IF(OR(itens_Remanesc!A39="",NOT(ISNUMBER(parametros!$F$6))),"",ROUND(itens_Remanesc!C39*parametros!$F$6,2))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</row>
    <row r="41" spans="1:16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IF(OR(itens_Remanesc!A40="",NOT(ISNUMBER(parametros!$F$2))),"",ROUND(itens_Remanesc!C40*parametros!$F$2,2))</f>
        <v/>
      </c>
      <c r="C41" s="118" t="str">
        <f>IF(posicao_contratual!A40="","",posicao_contratual!G40)</f>
        <v/>
      </c>
      <c r="D41" s="117" t="str">
        <f>IF(A41="TOTAL",ROUND(SUM($D$3:D40),2),IF(A41="","",ROUND(B41*C41,2)))</f>
        <v/>
      </c>
      <c r="E41" s="119" t="str">
        <f>IF(OR(itens_Remanesc!A40="",NOT(ISNUMBER(parametros!$F$3))),"",ROUND(itens_Remanesc!C40*parametros!$F$3,2))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IF(OR(itens_Remanesc!A40="",NOT(ISNUMBER(parametros!$F$4))),"",ROUND(itens_Remanesc!C40*parametros!$F$4,2))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IF(OR(itens_Remanesc!A40="",NOT(ISNUMBER(parametros!$F$5))),"",ROUND(itens_Remanesc!C40*parametros!$F$5,2))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IF(OR(itens_Remanesc!A40="",NOT(ISNUMBER(parametros!$F$6))),"",ROUND(itens_Remanesc!C40*parametros!$F$6,2))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</row>
    <row r="42" spans="1:16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IF(OR(itens_Remanesc!A41="",NOT(ISNUMBER(parametros!$F$2))),"",ROUND(itens_Remanesc!C41*parametros!$F$2,2))</f>
        <v/>
      </c>
      <c r="C42" s="118" t="str">
        <f>IF(posicao_contratual!A41="","",posicao_contratual!G41)</f>
        <v/>
      </c>
      <c r="D42" s="117" t="str">
        <f>IF(A42="TOTAL",ROUND(SUM($D$3:D41),2),IF(A42="","",ROUND(B42*C42,2)))</f>
        <v/>
      </c>
      <c r="E42" s="119" t="str">
        <f>IF(OR(itens_Remanesc!A41="",NOT(ISNUMBER(parametros!$F$3))),"",ROUND(itens_Remanesc!C41*parametros!$F$3,2))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IF(OR(itens_Remanesc!A41="",NOT(ISNUMBER(parametros!$F$4))),"",ROUND(itens_Remanesc!C41*parametros!$F$4,2))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IF(OR(itens_Remanesc!A41="",NOT(ISNUMBER(parametros!$F$5))),"",ROUND(itens_Remanesc!C41*parametros!$F$5,2))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IF(OR(itens_Remanesc!A41="",NOT(ISNUMBER(parametros!$F$6))),"",ROUND(itens_Remanesc!C41*parametros!$F$6,2))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</row>
    <row r="43" spans="1:16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IF(OR(itens_Remanesc!A42="",NOT(ISNUMBER(parametros!$F$2))),"",ROUND(itens_Remanesc!C42*parametros!$F$2,2))</f>
        <v/>
      </c>
      <c r="C43" s="118" t="str">
        <f>IF(posicao_contratual!A42="","",posicao_contratual!G42)</f>
        <v/>
      </c>
      <c r="D43" s="117" t="str">
        <f>IF(A43="TOTAL",ROUND(SUM($D$3:D42),2),IF(A43="","",ROUND(B43*C43,2)))</f>
        <v/>
      </c>
      <c r="E43" s="119" t="str">
        <f>IF(OR(itens_Remanesc!A42="",NOT(ISNUMBER(parametros!$F$3))),"",ROUND(itens_Remanesc!C42*parametros!$F$3,2))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IF(OR(itens_Remanesc!A42="",NOT(ISNUMBER(parametros!$F$4))),"",ROUND(itens_Remanesc!C42*parametros!$F$4,2))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IF(OR(itens_Remanesc!A42="",NOT(ISNUMBER(parametros!$F$5))),"",ROUND(itens_Remanesc!C42*parametros!$F$5,2))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IF(OR(itens_Remanesc!A42="",NOT(ISNUMBER(parametros!$F$6))),"",ROUND(itens_Remanesc!C42*parametros!$F$6,2))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</row>
    <row r="44" spans="1:16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IF(OR(itens_Remanesc!A43="",NOT(ISNUMBER(parametros!$F$2))),"",ROUND(itens_Remanesc!C43*parametros!$F$2,2))</f>
        <v/>
      </c>
      <c r="C44" s="118" t="str">
        <f>IF(posicao_contratual!A43="","",posicao_contratual!G43)</f>
        <v/>
      </c>
      <c r="D44" s="117" t="str">
        <f>IF(A44="TOTAL",ROUND(SUM($D$3:D43),2),IF(A44="","",ROUND(B44*C44,2)))</f>
        <v/>
      </c>
      <c r="E44" s="119" t="str">
        <f>IF(OR(itens_Remanesc!A43="",NOT(ISNUMBER(parametros!$F$3))),"",ROUND(itens_Remanesc!C43*parametros!$F$3,2))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IF(OR(itens_Remanesc!A43="",NOT(ISNUMBER(parametros!$F$4))),"",ROUND(itens_Remanesc!C43*parametros!$F$4,2))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IF(OR(itens_Remanesc!A43="",NOT(ISNUMBER(parametros!$F$5))),"",ROUND(itens_Remanesc!C43*parametros!$F$5,2))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IF(OR(itens_Remanesc!A43="",NOT(ISNUMBER(parametros!$F$6))),"",ROUND(itens_Remanesc!C43*parametros!$F$6,2))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</row>
    <row r="45" spans="1:16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IF(OR(itens_Remanesc!A44="",NOT(ISNUMBER(parametros!$F$2))),"",ROUND(itens_Remanesc!C44*parametros!$F$2,2))</f>
        <v/>
      </c>
      <c r="C45" s="118" t="str">
        <f>IF(posicao_contratual!A44="","",posicao_contratual!G44)</f>
        <v/>
      </c>
      <c r="D45" s="117" t="str">
        <f>IF(A45="TOTAL",ROUND(SUM($D$3:D44),2),IF(A45="","",ROUND(B45*C45,2)))</f>
        <v/>
      </c>
      <c r="E45" s="119" t="str">
        <f>IF(OR(itens_Remanesc!A44="",NOT(ISNUMBER(parametros!$F$3))),"",ROUND(itens_Remanesc!C44*parametros!$F$3,2))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IF(OR(itens_Remanesc!A44="",NOT(ISNUMBER(parametros!$F$4))),"",ROUND(itens_Remanesc!C44*parametros!$F$4,2))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IF(OR(itens_Remanesc!A44="",NOT(ISNUMBER(parametros!$F$5))),"",ROUND(itens_Remanesc!C44*parametros!$F$5,2))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IF(OR(itens_Remanesc!A44="",NOT(ISNUMBER(parametros!$F$6))),"",ROUND(itens_Remanesc!C44*parametros!$F$6,2))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</row>
    <row r="46" spans="1:16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IF(OR(itens_Remanesc!A45="",NOT(ISNUMBER(parametros!$F$2))),"",ROUND(itens_Remanesc!C45*parametros!$F$2,2))</f>
        <v/>
      </c>
      <c r="C46" s="118" t="str">
        <f>IF(posicao_contratual!A45="","",posicao_contratual!G45)</f>
        <v/>
      </c>
      <c r="D46" s="117" t="str">
        <f>IF(A46="TOTAL",ROUND(SUM($D$3:D45),2),IF(A46="","",ROUND(B46*C46,2)))</f>
        <v/>
      </c>
      <c r="E46" s="119" t="str">
        <f>IF(OR(itens_Remanesc!A45="",NOT(ISNUMBER(parametros!$F$3))),"",ROUND(itens_Remanesc!C45*parametros!$F$3,2))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IF(OR(itens_Remanesc!A45="",NOT(ISNUMBER(parametros!$F$4))),"",ROUND(itens_Remanesc!C45*parametros!$F$4,2))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IF(OR(itens_Remanesc!A45="",NOT(ISNUMBER(parametros!$F$5))),"",ROUND(itens_Remanesc!C45*parametros!$F$5,2))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IF(OR(itens_Remanesc!A45="",NOT(ISNUMBER(parametros!$F$6))),"",ROUND(itens_Remanesc!C45*parametros!$F$6,2))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</row>
    <row r="47" spans="1:16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IF(OR(itens_Remanesc!A46="",NOT(ISNUMBER(parametros!$F$2))),"",ROUND(itens_Remanesc!C46*parametros!$F$2,2))</f>
        <v/>
      </c>
      <c r="C47" s="118" t="str">
        <f>IF(posicao_contratual!A46="","",posicao_contratual!G46)</f>
        <v/>
      </c>
      <c r="D47" s="117" t="str">
        <f>IF(A47="TOTAL",ROUND(SUM($D$3:D46),2),IF(A47="","",ROUND(B47*C47,2)))</f>
        <v/>
      </c>
      <c r="E47" s="119" t="str">
        <f>IF(OR(itens_Remanesc!A46="",NOT(ISNUMBER(parametros!$F$3))),"",ROUND(itens_Remanesc!C46*parametros!$F$3,2))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IF(OR(itens_Remanesc!A46="",NOT(ISNUMBER(parametros!$F$4))),"",ROUND(itens_Remanesc!C46*parametros!$F$4,2))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IF(OR(itens_Remanesc!A46="",NOT(ISNUMBER(parametros!$F$5))),"",ROUND(itens_Remanesc!C46*parametros!$F$5,2))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IF(OR(itens_Remanesc!A46="",NOT(ISNUMBER(parametros!$F$6))),"",ROUND(itens_Remanesc!C46*parametros!$F$6,2))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</row>
    <row r="48" spans="1:16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IF(OR(itens_Remanesc!A47="",NOT(ISNUMBER(parametros!$F$2))),"",ROUND(itens_Remanesc!C47*parametros!$F$2,2))</f>
        <v/>
      </c>
      <c r="C48" s="118" t="str">
        <f>IF(posicao_contratual!A47="","",posicao_contratual!G47)</f>
        <v/>
      </c>
      <c r="D48" s="117" t="str">
        <f>IF(A48="TOTAL",ROUND(SUM($D$3:D47),2),IF(A48="","",ROUND(B48*C48,2)))</f>
        <v/>
      </c>
      <c r="E48" s="119" t="str">
        <f>IF(OR(itens_Remanesc!A47="",NOT(ISNUMBER(parametros!$F$3))),"",ROUND(itens_Remanesc!C47*parametros!$F$3,2))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IF(OR(itens_Remanesc!A47="",NOT(ISNUMBER(parametros!$F$4))),"",ROUND(itens_Remanesc!C47*parametros!$F$4,2))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IF(OR(itens_Remanesc!A47="",NOT(ISNUMBER(parametros!$F$5))),"",ROUND(itens_Remanesc!C47*parametros!$F$5,2))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IF(OR(itens_Remanesc!A47="",NOT(ISNUMBER(parametros!$F$6))),"",ROUND(itens_Remanesc!C47*parametros!$F$6,2))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</row>
    <row r="49" spans="1:16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IF(OR(itens_Remanesc!A48="",NOT(ISNUMBER(parametros!$F$2))),"",ROUND(itens_Remanesc!C48*parametros!$F$2,2))</f>
        <v/>
      </c>
      <c r="C49" s="118" t="str">
        <f>IF(posicao_contratual!A48="","",posicao_contratual!G48)</f>
        <v/>
      </c>
      <c r="D49" s="117" t="str">
        <f>IF(A49="TOTAL",ROUND(SUM($D$3:D48),2),IF(A49="","",ROUND(B49*C49,2)))</f>
        <v/>
      </c>
      <c r="E49" s="119" t="str">
        <f>IF(OR(itens_Remanesc!A48="",NOT(ISNUMBER(parametros!$F$3))),"",ROUND(itens_Remanesc!C48*parametros!$F$3,2))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IF(OR(itens_Remanesc!A48="",NOT(ISNUMBER(parametros!$F$4))),"",ROUND(itens_Remanesc!C48*parametros!$F$4,2))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IF(OR(itens_Remanesc!A48="",NOT(ISNUMBER(parametros!$F$5))),"",ROUND(itens_Remanesc!C48*parametros!$F$5,2))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IF(OR(itens_Remanesc!A48="",NOT(ISNUMBER(parametros!$F$6))),"",ROUND(itens_Remanesc!C48*parametros!$F$6,2))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</row>
    <row r="50" spans="1:16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IF(OR(itens_Remanesc!A49="",NOT(ISNUMBER(parametros!$F$2))),"",ROUND(itens_Remanesc!C49*parametros!$F$2,2))</f>
        <v/>
      </c>
      <c r="C50" s="118" t="str">
        <f>IF(posicao_contratual!A49="","",posicao_contratual!G49)</f>
        <v/>
      </c>
      <c r="D50" s="117" t="str">
        <f>IF(A50="TOTAL",ROUND(SUM($D$3:D49),2),IF(A50="","",ROUND(B50*C50,2)))</f>
        <v/>
      </c>
      <c r="E50" s="119" t="str">
        <f>IF(OR(itens_Remanesc!A49="",NOT(ISNUMBER(parametros!$F$3))),"",ROUND(itens_Remanesc!C49*parametros!$F$3,2))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IF(OR(itens_Remanesc!A49="",NOT(ISNUMBER(parametros!$F$4))),"",ROUND(itens_Remanesc!C49*parametros!$F$4,2))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IF(OR(itens_Remanesc!A49="",NOT(ISNUMBER(parametros!$F$5))),"",ROUND(itens_Remanesc!C49*parametros!$F$5,2))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IF(OR(itens_Remanesc!A49="",NOT(ISNUMBER(parametros!$F$6))),"",ROUND(itens_Remanesc!C49*parametros!$F$6,2))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</row>
    <row r="51" spans="1:16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IF(OR(itens_Remanesc!A50="",NOT(ISNUMBER(parametros!$F$2))),"",ROUND(itens_Remanesc!C50*parametros!$F$2,2))</f>
        <v/>
      </c>
      <c r="C51" s="118" t="str">
        <f>IF(posicao_contratual!A50="","",posicao_contratual!G50)</f>
        <v/>
      </c>
      <c r="D51" s="117" t="str">
        <f>IF(A51="TOTAL",ROUND(SUM($D$3:D50),2),IF(A51="","",ROUND(B51*C51,2)))</f>
        <v/>
      </c>
      <c r="E51" s="119" t="str">
        <f>IF(OR(itens_Remanesc!A50="",NOT(ISNUMBER(parametros!$F$3))),"",ROUND(itens_Remanesc!C50*parametros!$F$3,2))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IF(OR(itens_Remanesc!A50="",NOT(ISNUMBER(parametros!$F$4))),"",ROUND(itens_Remanesc!C50*parametros!$F$4,2))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IF(OR(itens_Remanesc!A50="",NOT(ISNUMBER(parametros!$F$5))),"",ROUND(itens_Remanesc!C50*parametros!$F$5,2))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IF(OR(itens_Remanesc!A50="",NOT(ISNUMBER(parametros!$F$6))),"",ROUND(itens_Remanesc!C50*parametros!$F$6,2))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</row>
    <row r="52" spans="1:16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IF(OR(itens_Remanesc!A51="",NOT(ISNUMBER(parametros!$F$2))),"",ROUND(itens_Remanesc!C51*parametros!$F$2,2))</f>
        <v/>
      </c>
      <c r="C52" s="118" t="str">
        <f>IF(posicao_contratual!A51="","",posicao_contratual!G51)</f>
        <v/>
      </c>
      <c r="D52" s="117" t="str">
        <f>IF(A52="TOTAL",ROUND(SUM($D$3:D51),2),IF(A52="","",ROUND(B52*C52,2)))</f>
        <v/>
      </c>
      <c r="E52" s="119" t="str">
        <f>IF(OR(itens_Remanesc!A51="",NOT(ISNUMBER(parametros!$F$3))),"",ROUND(itens_Remanesc!C51*parametros!$F$3,2))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IF(OR(itens_Remanesc!A51="",NOT(ISNUMBER(parametros!$F$4))),"",ROUND(itens_Remanesc!C51*parametros!$F$4,2))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IF(OR(itens_Remanesc!A51="",NOT(ISNUMBER(parametros!$F$5))),"",ROUND(itens_Remanesc!C51*parametros!$F$5,2))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IF(OR(itens_Remanesc!A51="",NOT(ISNUMBER(parametros!$F$6))),"",ROUND(itens_Remanesc!C51*parametros!$F$6,2))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</row>
    <row r="53" spans="1:16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IF(OR(itens_Remanesc!A52="",NOT(ISNUMBER(parametros!$F$2))),"",ROUND(itens_Remanesc!C52*parametros!$F$2,2))</f>
        <v/>
      </c>
      <c r="C53" s="118" t="str">
        <f>IF(posicao_contratual!A52="","",posicao_contratual!G52)</f>
        <v/>
      </c>
      <c r="D53" s="117" t="str">
        <f>IF(A53="TOTAL",ROUND(SUM($D$3:D52),2),IF(A53="","",ROUND(B53*C53,2)))</f>
        <v/>
      </c>
      <c r="E53" s="119" t="str">
        <f>IF(OR(itens_Remanesc!A52="",NOT(ISNUMBER(parametros!$F$3))),"",ROUND(itens_Remanesc!C52*parametros!$F$3,2))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IF(OR(itens_Remanesc!A52="",NOT(ISNUMBER(parametros!$F$4))),"",ROUND(itens_Remanesc!C52*parametros!$F$4,2))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IF(OR(itens_Remanesc!A52="",NOT(ISNUMBER(parametros!$F$5))),"",ROUND(itens_Remanesc!C52*parametros!$F$5,2))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IF(OR(itens_Remanesc!A52="",NOT(ISNUMBER(parametros!$F$6))),"",ROUND(itens_Remanesc!C52*parametros!$F$6,2))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</row>
    <row r="54" spans="1:16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IF(OR(itens_Remanesc!A53="",NOT(ISNUMBER(parametros!$F$2))),"",ROUND(itens_Remanesc!C53*parametros!$F$2,2))</f>
        <v/>
      </c>
      <c r="C54" s="118" t="str">
        <f>IF(posicao_contratual!A53="","",posicao_contratual!G53)</f>
        <v/>
      </c>
      <c r="D54" s="117" t="str">
        <f>IF(A54="TOTAL",ROUND(SUM($D$3:D53),2),IF(A54="","",ROUND(B54*C54,2)))</f>
        <v/>
      </c>
      <c r="E54" s="119" t="str">
        <f>IF(OR(itens_Remanesc!A53="",NOT(ISNUMBER(parametros!$F$3))),"",ROUND(itens_Remanesc!C53*parametros!$F$3,2))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IF(OR(itens_Remanesc!A53="",NOT(ISNUMBER(parametros!$F$4))),"",ROUND(itens_Remanesc!C53*parametros!$F$4,2))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IF(OR(itens_Remanesc!A53="",NOT(ISNUMBER(parametros!$F$5))),"",ROUND(itens_Remanesc!C53*parametros!$F$5,2))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IF(OR(itens_Remanesc!A53="",NOT(ISNUMBER(parametros!$F$6))),"",ROUND(itens_Remanesc!C53*parametros!$F$6,2))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</row>
    <row r="55" spans="1:16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IF(OR(itens_Remanesc!A54="",NOT(ISNUMBER(parametros!$F$2))),"",ROUND(itens_Remanesc!C54*parametros!$F$2,2))</f>
        <v/>
      </c>
      <c r="C55" s="118" t="str">
        <f>IF(posicao_contratual!A54="","",posicao_contratual!G54)</f>
        <v/>
      </c>
      <c r="D55" s="117" t="str">
        <f>IF(A55="TOTAL",ROUND(SUM($D$3:D54),2),IF(A55="","",ROUND(B55*C55,2)))</f>
        <v/>
      </c>
      <c r="E55" s="119" t="str">
        <f>IF(OR(itens_Remanesc!A54="",NOT(ISNUMBER(parametros!$F$3))),"",ROUND(itens_Remanesc!C54*parametros!$F$3,2))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IF(OR(itens_Remanesc!A54="",NOT(ISNUMBER(parametros!$F$4))),"",ROUND(itens_Remanesc!C54*parametros!$F$4,2))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IF(OR(itens_Remanesc!A54="",NOT(ISNUMBER(parametros!$F$5))),"",ROUND(itens_Remanesc!C54*parametros!$F$5,2))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IF(OR(itens_Remanesc!A54="",NOT(ISNUMBER(parametros!$F$6))),"",ROUND(itens_Remanesc!C54*parametros!$F$6,2))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</row>
    <row r="56" spans="1:16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IF(OR(itens_Remanesc!A55="",NOT(ISNUMBER(parametros!$F$2))),"",ROUND(itens_Remanesc!C55*parametros!$F$2,2))</f>
        <v/>
      </c>
      <c r="C56" s="118" t="str">
        <f>IF(posicao_contratual!A55="","",posicao_contratual!G55)</f>
        <v/>
      </c>
      <c r="D56" s="117" t="str">
        <f>IF(A56="TOTAL",ROUND(SUM($D$3:D55),2),IF(A56="","",ROUND(B56*C56,2)))</f>
        <v/>
      </c>
      <c r="E56" s="119" t="str">
        <f>IF(OR(itens_Remanesc!A55="",NOT(ISNUMBER(parametros!$F$3))),"",ROUND(itens_Remanesc!C55*parametros!$F$3,2))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IF(OR(itens_Remanesc!A55="",NOT(ISNUMBER(parametros!$F$4))),"",ROUND(itens_Remanesc!C55*parametros!$F$4,2))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IF(OR(itens_Remanesc!A55="",NOT(ISNUMBER(parametros!$F$5))),"",ROUND(itens_Remanesc!C55*parametros!$F$5,2))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IF(OR(itens_Remanesc!A55="",NOT(ISNUMBER(parametros!$F$6))),"",ROUND(itens_Remanesc!C55*parametros!$F$6,2))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</row>
    <row r="57" spans="1:16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IF(OR(itens_Remanesc!A56="",NOT(ISNUMBER(parametros!$F$2))),"",ROUND(itens_Remanesc!C56*parametros!$F$2,2))</f>
        <v/>
      </c>
      <c r="C57" s="118" t="str">
        <f>IF(posicao_contratual!A56="","",posicao_contratual!G56)</f>
        <v/>
      </c>
      <c r="D57" s="117" t="str">
        <f>IF(A57="TOTAL",ROUND(SUM($D$3:D56),2),IF(A57="","",ROUND(B57*C57,2)))</f>
        <v/>
      </c>
      <c r="E57" s="119" t="str">
        <f>IF(OR(itens_Remanesc!A56="",NOT(ISNUMBER(parametros!$F$3))),"",ROUND(itens_Remanesc!C56*parametros!$F$3,2))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IF(OR(itens_Remanesc!A56="",NOT(ISNUMBER(parametros!$F$4))),"",ROUND(itens_Remanesc!C56*parametros!$F$4,2))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IF(OR(itens_Remanesc!A56="",NOT(ISNUMBER(parametros!$F$5))),"",ROUND(itens_Remanesc!C56*parametros!$F$5,2))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IF(OR(itens_Remanesc!A56="",NOT(ISNUMBER(parametros!$F$6))),"",ROUND(itens_Remanesc!C56*parametros!$F$6,2))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</row>
    <row r="58" spans="1:16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IF(OR(itens_Remanesc!A57="",NOT(ISNUMBER(parametros!$F$2))),"",ROUND(itens_Remanesc!C57*parametros!$F$2,2))</f>
        <v/>
      </c>
      <c r="C58" s="118" t="str">
        <f>IF(posicao_contratual!A57="","",posicao_contratual!G57)</f>
        <v/>
      </c>
      <c r="D58" s="117" t="str">
        <f>IF(A58="TOTAL",ROUND(SUM($D$3:D57),2),IF(A58="","",ROUND(B58*C58,2)))</f>
        <v/>
      </c>
      <c r="E58" s="119" t="str">
        <f>IF(OR(itens_Remanesc!A57="",NOT(ISNUMBER(parametros!$F$3))),"",ROUND(itens_Remanesc!C57*parametros!$F$3,2))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IF(OR(itens_Remanesc!A57="",NOT(ISNUMBER(parametros!$F$4))),"",ROUND(itens_Remanesc!C57*parametros!$F$4,2))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IF(OR(itens_Remanesc!A57="",NOT(ISNUMBER(parametros!$F$5))),"",ROUND(itens_Remanesc!C57*parametros!$F$5,2))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IF(OR(itens_Remanesc!A57="",NOT(ISNUMBER(parametros!$F$6))),"",ROUND(itens_Remanesc!C57*parametros!$F$6,2))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</row>
    <row r="59" spans="1:16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IF(OR(itens_Remanesc!A58="",NOT(ISNUMBER(parametros!$F$2))),"",ROUND(itens_Remanesc!C58*parametros!$F$2,2))</f>
        <v/>
      </c>
      <c r="C59" s="118" t="str">
        <f>IF(posicao_contratual!A58="","",posicao_contratual!G58)</f>
        <v/>
      </c>
      <c r="D59" s="117" t="str">
        <f>IF(A59="TOTAL",ROUND(SUM($D$3:D58),2),IF(A59="","",ROUND(B59*C59,2)))</f>
        <v/>
      </c>
      <c r="E59" s="119" t="str">
        <f>IF(OR(itens_Remanesc!A58="",NOT(ISNUMBER(parametros!$F$3))),"",ROUND(itens_Remanesc!C58*parametros!$F$3,2))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IF(OR(itens_Remanesc!A58="",NOT(ISNUMBER(parametros!$F$4))),"",ROUND(itens_Remanesc!C58*parametros!$F$4,2))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IF(OR(itens_Remanesc!A58="",NOT(ISNUMBER(parametros!$F$5))),"",ROUND(itens_Remanesc!C58*parametros!$F$5,2))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IF(OR(itens_Remanesc!A58="",NOT(ISNUMBER(parametros!$F$6))),"",ROUND(itens_Remanesc!C58*parametros!$F$6,2))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</row>
    <row r="60" spans="1:16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IF(OR(itens_Remanesc!A59="",NOT(ISNUMBER(parametros!$F$2))),"",ROUND(itens_Remanesc!C59*parametros!$F$2,2))</f>
        <v/>
      </c>
      <c r="C60" s="118" t="str">
        <f>IF(posicao_contratual!A59="","",posicao_contratual!G59)</f>
        <v/>
      </c>
      <c r="D60" s="117" t="str">
        <f>IF(A60="TOTAL",ROUND(SUM($D$3:D59),2),IF(A60="","",ROUND(B60*C60,2)))</f>
        <v/>
      </c>
      <c r="E60" s="119" t="str">
        <f>IF(OR(itens_Remanesc!A59="",NOT(ISNUMBER(parametros!$F$3))),"",ROUND(itens_Remanesc!C59*parametros!$F$3,2))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IF(OR(itens_Remanesc!A59="",NOT(ISNUMBER(parametros!$F$4))),"",ROUND(itens_Remanesc!C59*parametros!$F$4,2))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IF(OR(itens_Remanesc!A59="",NOT(ISNUMBER(parametros!$F$5))),"",ROUND(itens_Remanesc!C59*parametros!$F$5,2))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IF(OR(itens_Remanesc!A59="",NOT(ISNUMBER(parametros!$F$6))),"",ROUND(itens_Remanesc!C59*parametros!$F$6,2))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</row>
    <row r="61" spans="1:16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IF(OR(itens_Remanesc!A60="",NOT(ISNUMBER(parametros!$F$2))),"",ROUND(itens_Remanesc!C60*parametros!$F$2,2))</f>
        <v/>
      </c>
      <c r="C61" s="118" t="str">
        <f>IF(posicao_contratual!A60="","",posicao_contratual!G60)</f>
        <v/>
      </c>
      <c r="D61" s="117" t="str">
        <f>IF(A61="TOTAL",ROUND(SUM($D$3:D60),2),IF(A61="","",ROUND(B61*C61,2)))</f>
        <v/>
      </c>
      <c r="E61" s="119" t="str">
        <f>IF(OR(itens_Remanesc!A60="",NOT(ISNUMBER(parametros!$F$3))),"",ROUND(itens_Remanesc!C60*parametros!$F$3,2))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IF(OR(itens_Remanesc!A60="",NOT(ISNUMBER(parametros!$F$4))),"",ROUND(itens_Remanesc!C60*parametros!$F$4,2))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IF(OR(itens_Remanesc!A60="",NOT(ISNUMBER(parametros!$F$5))),"",ROUND(itens_Remanesc!C60*parametros!$F$5,2))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IF(OR(itens_Remanesc!A60="",NOT(ISNUMBER(parametros!$F$6))),"",ROUND(itens_Remanesc!C60*parametros!$F$6,2))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</row>
    <row r="62" spans="1:16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IF(OR(itens_Remanesc!A61="",NOT(ISNUMBER(parametros!$F$2))),"",ROUND(itens_Remanesc!C61*parametros!$F$2,2))</f>
        <v/>
      </c>
      <c r="C62" s="118" t="str">
        <f>IF(posicao_contratual!A61="","",posicao_contratual!G61)</f>
        <v/>
      </c>
      <c r="D62" s="117" t="str">
        <f>IF(A62="TOTAL",ROUND(SUM($D$3:D61),2),IF(A62="","",ROUND(B62*C62,2)))</f>
        <v/>
      </c>
      <c r="E62" s="119" t="str">
        <f>IF(OR(itens_Remanesc!A61="",NOT(ISNUMBER(parametros!$F$3))),"",ROUND(itens_Remanesc!C61*parametros!$F$3,2))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IF(OR(itens_Remanesc!A61="",NOT(ISNUMBER(parametros!$F$4))),"",ROUND(itens_Remanesc!C61*parametros!$F$4,2))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IF(OR(itens_Remanesc!A61="",NOT(ISNUMBER(parametros!$F$5))),"",ROUND(itens_Remanesc!C61*parametros!$F$5,2))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IF(OR(itens_Remanesc!A61="",NOT(ISNUMBER(parametros!$F$6))),"",ROUND(itens_Remanesc!C61*parametros!$F$6,2))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</row>
    <row r="63" spans="1:16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IF(OR(itens_Remanesc!A62="",NOT(ISNUMBER(parametros!$F$2))),"",ROUND(itens_Remanesc!C62*parametros!$F$2,2))</f>
        <v/>
      </c>
      <c r="C63" s="118" t="str">
        <f>IF(posicao_contratual!A62="","",posicao_contratual!G62)</f>
        <v/>
      </c>
      <c r="D63" s="117" t="str">
        <f>IF(A63="TOTAL",ROUND(SUM($D$3:D62),2),IF(A63="","",ROUND(B63*C63,2)))</f>
        <v/>
      </c>
      <c r="E63" s="119" t="str">
        <f>IF(OR(itens_Remanesc!A62="",NOT(ISNUMBER(parametros!$F$3))),"",ROUND(itens_Remanesc!C62*parametros!$F$3,2))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IF(OR(itens_Remanesc!A62="",NOT(ISNUMBER(parametros!$F$4))),"",ROUND(itens_Remanesc!C62*parametros!$F$4,2))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IF(OR(itens_Remanesc!A62="",NOT(ISNUMBER(parametros!$F$5))),"",ROUND(itens_Remanesc!C62*parametros!$F$5,2))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IF(OR(itens_Remanesc!A62="",NOT(ISNUMBER(parametros!$F$6))),"",ROUND(itens_Remanesc!C62*parametros!$F$6,2))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</row>
    <row r="64" spans="1:16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IF(OR(itens_Remanesc!A63="",NOT(ISNUMBER(parametros!$F$2))),"",ROUND(itens_Remanesc!C63*parametros!$F$2,2))</f>
        <v/>
      </c>
      <c r="C64" s="118" t="str">
        <f>IF(posicao_contratual!A63="","",posicao_contratual!G63)</f>
        <v/>
      </c>
      <c r="D64" s="117" t="str">
        <f>IF(A64="TOTAL",ROUND(SUM($D$3:D63),2),IF(A64="","",ROUND(B64*C64,2)))</f>
        <v/>
      </c>
      <c r="E64" s="119" t="str">
        <f>IF(OR(itens_Remanesc!A63="",NOT(ISNUMBER(parametros!$F$3))),"",ROUND(itens_Remanesc!C63*parametros!$F$3,2))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IF(OR(itens_Remanesc!A63="",NOT(ISNUMBER(parametros!$F$4))),"",ROUND(itens_Remanesc!C63*parametros!$F$4,2))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IF(OR(itens_Remanesc!A63="",NOT(ISNUMBER(parametros!$F$5))),"",ROUND(itens_Remanesc!C63*parametros!$F$5,2))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IF(OR(itens_Remanesc!A63="",NOT(ISNUMBER(parametros!$F$6))),"",ROUND(itens_Remanesc!C63*parametros!$F$6,2))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</row>
    <row r="65" spans="1:16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IF(OR(itens_Remanesc!A64="",NOT(ISNUMBER(parametros!$F$2))),"",ROUND(itens_Remanesc!C64*parametros!$F$2,2))</f>
        <v/>
      </c>
      <c r="C65" s="118" t="str">
        <f>IF(posicao_contratual!A64="","",posicao_contratual!G64)</f>
        <v/>
      </c>
      <c r="D65" s="117" t="str">
        <f>IF(A65="TOTAL",ROUND(SUM($D$3:D64),2),IF(A65="","",ROUND(B65*C65,2)))</f>
        <v/>
      </c>
      <c r="E65" s="119" t="str">
        <f>IF(OR(itens_Remanesc!A64="",NOT(ISNUMBER(parametros!$F$3))),"",ROUND(itens_Remanesc!C64*parametros!$F$3,2))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IF(OR(itens_Remanesc!A64="",NOT(ISNUMBER(parametros!$F$4))),"",ROUND(itens_Remanesc!C64*parametros!$F$4,2))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IF(OR(itens_Remanesc!A64="",NOT(ISNUMBER(parametros!$F$5))),"",ROUND(itens_Remanesc!C64*parametros!$F$5,2))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IF(OR(itens_Remanesc!A64="",NOT(ISNUMBER(parametros!$F$6))),"",ROUND(itens_Remanesc!C64*parametros!$F$6,2))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</row>
    <row r="66" spans="1:16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IF(OR(itens_Remanesc!A65="",NOT(ISNUMBER(parametros!$F$2))),"",ROUND(itens_Remanesc!C65*parametros!$F$2,2))</f>
        <v/>
      </c>
      <c r="C66" s="118" t="str">
        <f>IF(posicao_contratual!A65="","",posicao_contratual!G65)</f>
        <v/>
      </c>
      <c r="D66" s="117" t="str">
        <f>IF(A66="TOTAL",ROUND(SUM($D$3:D65),2),IF(A66="","",ROUND(B66*C66,2)))</f>
        <v/>
      </c>
      <c r="E66" s="119" t="str">
        <f>IF(OR(itens_Remanesc!A65="",NOT(ISNUMBER(parametros!$F$3))),"",ROUND(itens_Remanesc!C65*parametros!$F$3,2))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IF(OR(itens_Remanesc!A65="",NOT(ISNUMBER(parametros!$F$4))),"",ROUND(itens_Remanesc!C65*parametros!$F$4,2))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IF(OR(itens_Remanesc!A65="",NOT(ISNUMBER(parametros!$F$5))),"",ROUND(itens_Remanesc!C65*parametros!$F$5,2))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IF(OR(itens_Remanesc!A65="",NOT(ISNUMBER(parametros!$F$6))),"",ROUND(itens_Remanesc!C65*parametros!$F$6,2))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</row>
    <row r="67" spans="1:16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IF(OR(itens_Remanesc!A66="",NOT(ISNUMBER(parametros!$F$2))),"",ROUND(itens_Remanesc!C66*parametros!$F$2,2))</f>
        <v/>
      </c>
      <c r="C67" s="118" t="str">
        <f>IF(posicao_contratual!A66="","",posicao_contratual!G66)</f>
        <v/>
      </c>
      <c r="D67" s="117" t="str">
        <f>IF(A67="TOTAL",ROUND(SUM($D$3:D66),2),IF(A67="","",ROUND(B67*C67,2)))</f>
        <v/>
      </c>
      <c r="E67" s="119" t="str">
        <f>IF(OR(itens_Remanesc!A66="",NOT(ISNUMBER(parametros!$F$3))),"",ROUND(itens_Remanesc!C66*parametros!$F$3,2))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IF(OR(itens_Remanesc!A66="",NOT(ISNUMBER(parametros!$F$4))),"",ROUND(itens_Remanesc!C66*parametros!$F$4,2))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IF(OR(itens_Remanesc!A66="",NOT(ISNUMBER(parametros!$F$5))),"",ROUND(itens_Remanesc!C66*parametros!$F$5,2))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IF(OR(itens_Remanesc!A66="",NOT(ISNUMBER(parametros!$F$6))),"",ROUND(itens_Remanesc!C66*parametros!$F$6,2))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</row>
    <row r="68" spans="1:16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IF(OR(itens_Remanesc!A67="",NOT(ISNUMBER(parametros!$F$2))),"",ROUND(itens_Remanesc!C67*parametros!$F$2,2))</f>
        <v/>
      </c>
      <c r="C68" s="118" t="str">
        <f>IF(posicao_contratual!A67="","",posicao_contratual!G67)</f>
        <v/>
      </c>
      <c r="D68" s="117" t="str">
        <f>IF(A68="TOTAL",ROUND(SUM($D$3:D67),2),IF(A68="","",ROUND(B68*C68,2)))</f>
        <v/>
      </c>
      <c r="E68" s="119" t="str">
        <f>IF(OR(itens_Remanesc!A67="",NOT(ISNUMBER(parametros!$F$3))),"",ROUND(itens_Remanesc!C67*parametros!$F$3,2))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IF(OR(itens_Remanesc!A67="",NOT(ISNUMBER(parametros!$F$4))),"",ROUND(itens_Remanesc!C67*parametros!$F$4,2))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IF(OR(itens_Remanesc!A67="",NOT(ISNUMBER(parametros!$F$5))),"",ROUND(itens_Remanesc!C67*parametros!$F$5,2))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IF(OR(itens_Remanesc!A67="",NOT(ISNUMBER(parametros!$F$6))),"",ROUND(itens_Remanesc!C67*parametros!$F$6,2))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</row>
    <row r="69" spans="1:16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IF(OR(itens_Remanesc!A68="",NOT(ISNUMBER(parametros!$F$2))),"",ROUND(itens_Remanesc!C68*parametros!$F$2,2))</f>
        <v/>
      </c>
      <c r="C69" s="118" t="str">
        <f>IF(posicao_contratual!A68="","",posicao_contratual!G68)</f>
        <v/>
      </c>
      <c r="D69" s="117" t="str">
        <f>IF(A69="TOTAL",ROUND(SUM($D$3:D68),2),IF(A69="","",ROUND(B69*C69,2)))</f>
        <v/>
      </c>
      <c r="E69" s="119" t="str">
        <f>IF(OR(itens_Remanesc!A68="",NOT(ISNUMBER(parametros!$F$3))),"",ROUND(itens_Remanesc!C68*parametros!$F$3,2))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IF(OR(itens_Remanesc!A68="",NOT(ISNUMBER(parametros!$F$4))),"",ROUND(itens_Remanesc!C68*parametros!$F$4,2))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IF(OR(itens_Remanesc!A68="",NOT(ISNUMBER(parametros!$F$5))),"",ROUND(itens_Remanesc!C68*parametros!$F$5,2))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IF(OR(itens_Remanesc!A68="",NOT(ISNUMBER(parametros!$F$6))),"",ROUND(itens_Remanesc!C68*parametros!$F$6,2))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</row>
    <row r="70" spans="1:16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IF(OR(itens_Remanesc!A69="",NOT(ISNUMBER(parametros!$F$2))),"",ROUND(itens_Remanesc!C69*parametros!$F$2,2))</f>
        <v/>
      </c>
      <c r="C70" s="118" t="str">
        <f>IF(posicao_contratual!A69="","",posicao_contratual!G69)</f>
        <v/>
      </c>
      <c r="D70" s="117" t="str">
        <f>IF(A70="TOTAL",ROUND(SUM($D$3:D69),2),IF(A70="","",ROUND(B70*C70,2)))</f>
        <v/>
      </c>
      <c r="E70" s="119" t="str">
        <f>IF(OR(itens_Remanesc!A69="",NOT(ISNUMBER(parametros!$F$3))),"",ROUND(itens_Remanesc!C69*parametros!$F$3,2))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IF(OR(itens_Remanesc!A69="",NOT(ISNUMBER(parametros!$F$4))),"",ROUND(itens_Remanesc!C69*parametros!$F$4,2))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IF(OR(itens_Remanesc!A69="",NOT(ISNUMBER(parametros!$F$5))),"",ROUND(itens_Remanesc!C69*parametros!$F$5,2))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IF(OR(itens_Remanesc!A69="",NOT(ISNUMBER(parametros!$F$6))),"",ROUND(itens_Remanesc!C69*parametros!$F$6,2))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</row>
    <row r="71" spans="1:16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IF(OR(itens_Remanesc!A70="",NOT(ISNUMBER(parametros!$F$2))),"",ROUND(itens_Remanesc!C70*parametros!$F$2,2))</f>
        <v/>
      </c>
      <c r="C71" s="118" t="str">
        <f>IF(posicao_contratual!A70="","",posicao_contratual!G70)</f>
        <v/>
      </c>
      <c r="D71" s="117" t="str">
        <f>IF(A71="TOTAL",ROUND(SUM($D$3:D70),2),IF(A71="","",ROUND(B71*C71,2)))</f>
        <v/>
      </c>
      <c r="E71" s="119" t="str">
        <f>IF(OR(itens_Remanesc!A70="",NOT(ISNUMBER(parametros!$F$3))),"",ROUND(itens_Remanesc!C70*parametros!$F$3,2))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IF(OR(itens_Remanesc!A70="",NOT(ISNUMBER(parametros!$F$4))),"",ROUND(itens_Remanesc!C70*parametros!$F$4,2))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IF(OR(itens_Remanesc!A70="",NOT(ISNUMBER(parametros!$F$5))),"",ROUND(itens_Remanesc!C70*parametros!$F$5,2))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IF(OR(itens_Remanesc!A70="",NOT(ISNUMBER(parametros!$F$6))),"",ROUND(itens_Remanesc!C70*parametros!$F$6,2))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</row>
    <row r="72" spans="1:16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IF(OR(itens_Remanesc!A71="",NOT(ISNUMBER(parametros!$F$2))),"",ROUND(itens_Remanesc!C71*parametros!$F$2,2))</f>
        <v/>
      </c>
      <c r="C72" s="118" t="str">
        <f>IF(posicao_contratual!A71="","",posicao_contratual!G71)</f>
        <v/>
      </c>
      <c r="D72" s="117" t="str">
        <f>IF(A72="TOTAL",ROUND(SUM($D$3:D71),2),IF(A72="","",ROUND(B72*C72,2)))</f>
        <v/>
      </c>
      <c r="E72" s="119" t="str">
        <f>IF(OR(itens_Remanesc!A71="",NOT(ISNUMBER(parametros!$F$3))),"",ROUND(itens_Remanesc!C71*parametros!$F$3,2))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IF(OR(itens_Remanesc!A71="",NOT(ISNUMBER(parametros!$F$4))),"",ROUND(itens_Remanesc!C71*parametros!$F$4,2))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IF(OR(itens_Remanesc!A71="",NOT(ISNUMBER(parametros!$F$5))),"",ROUND(itens_Remanesc!C71*parametros!$F$5,2))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IF(OR(itens_Remanesc!A71="",NOT(ISNUMBER(parametros!$F$6))),"",ROUND(itens_Remanesc!C71*parametros!$F$6,2))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</row>
    <row r="73" spans="1:16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IF(OR(itens_Remanesc!A72="",NOT(ISNUMBER(parametros!$F$2))),"",ROUND(itens_Remanesc!C72*parametros!$F$2,2))</f>
        <v/>
      </c>
      <c r="C73" s="118" t="str">
        <f>IF(posicao_contratual!A72="","",posicao_contratual!G72)</f>
        <v/>
      </c>
      <c r="D73" s="117" t="str">
        <f>IF(A73="TOTAL",ROUND(SUM($D$3:D72),2),IF(A73="","",ROUND(B73*C73,2)))</f>
        <v/>
      </c>
      <c r="E73" s="119" t="str">
        <f>IF(OR(itens_Remanesc!A72="",NOT(ISNUMBER(parametros!$F$3))),"",ROUND(itens_Remanesc!C72*parametros!$F$3,2))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IF(OR(itens_Remanesc!A72="",NOT(ISNUMBER(parametros!$F$4))),"",ROUND(itens_Remanesc!C72*parametros!$F$4,2))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IF(OR(itens_Remanesc!A72="",NOT(ISNUMBER(parametros!$F$5))),"",ROUND(itens_Remanesc!C72*parametros!$F$5,2))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IF(OR(itens_Remanesc!A72="",NOT(ISNUMBER(parametros!$F$6))),"",ROUND(itens_Remanesc!C72*parametros!$F$6,2))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</row>
    <row r="74" spans="1:16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IF(OR(itens_Remanesc!A73="",NOT(ISNUMBER(parametros!$F$2))),"",ROUND(itens_Remanesc!C73*parametros!$F$2,2))</f>
        <v/>
      </c>
      <c r="C74" s="118" t="str">
        <f>IF(posicao_contratual!A73="","",posicao_contratual!G73)</f>
        <v/>
      </c>
      <c r="D74" s="117" t="str">
        <f>IF(A74="TOTAL",ROUND(SUM($D$3:D73),2),IF(A74="","",ROUND(B74*C74,2)))</f>
        <v/>
      </c>
      <c r="E74" s="119" t="str">
        <f>IF(OR(itens_Remanesc!A73="",NOT(ISNUMBER(parametros!$F$3))),"",ROUND(itens_Remanesc!C73*parametros!$F$3,2))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IF(OR(itens_Remanesc!A73="",NOT(ISNUMBER(parametros!$F$4))),"",ROUND(itens_Remanesc!C73*parametros!$F$4,2))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IF(OR(itens_Remanesc!A73="",NOT(ISNUMBER(parametros!$F$5))),"",ROUND(itens_Remanesc!C73*parametros!$F$5,2))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IF(OR(itens_Remanesc!A73="",NOT(ISNUMBER(parametros!$F$6))),"",ROUND(itens_Remanesc!C73*parametros!$F$6,2))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</row>
    <row r="75" spans="1:16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IF(OR(itens_Remanesc!A74="",NOT(ISNUMBER(parametros!$F$2))),"",ROUND(itens_Remanesc!C74*parametros!$F$2,2))</f>
        <v/>
      </c>
      <c r="C75" s="118" t="str">
        <f>IF(posicao_contratual!A74="","",posicao_contratual!G74)</f>
        <v/>
      </c>
      <c r="D75" s="117" t="str">
        <f>IF(A75="TOTAL",ROUND(SUM($D$3:D74),2),IF(A75="","",ROUND(B75*C75,2)))</f>
        <v/>
      </c>
      <c r="E75" s="119" t="str">
        <f>IF(OR(itens_Remanesc!A74="",NOT(ISNUMBER(parametros!$F$3))),"",ROUND(itens_Remanesc!C74*parametros!$F$3,2))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IF(OR(itens_Remanesc!A74="",NOT(ISNUMBER(parametros!$F$4))),"",ROUND(itens_Remanesc!C74*parametros!$F$4,2))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IF(OR(itens_Remanesc!A74="",NOT(ISNUMBER(parametros!$F$5))),"",ROUND(itens_Remanesc!C74*parametros!$F$5,2))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IF(OR(itens_Remanesc!A74="",NOT(ISNUMBER(parametros!$F$6))),"",ROUND(itens_Remanesc!C74*parametros!$F$6,2))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</row>
    <row r="76" spans="1:16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IF(OR(itens_Remanesc!A75="",NOT(ISNUMBER(parametros!$F$2))),"",ROUND(itens_Remanesc!C75*parametros!$F$2,2))</f>
        <v/>
      </c>
      <c r="C76" s="118" t="str">
        <f>IF(posicao_contratual!A75="","",posicao_contratual!G75)</f>
        <v/>
      </c>
      <c r="D76" s="117" t="str">
        <f>IF(A76="TOTAL",ROUND(SUM($D$3:D75),2),IF(A76="","",ROUND(B76*C76,2)))</f>
        <v/>
      </c>
      <c r="E76" s="119" t="str">
        <f>IF(OR(itens_Remanesc!A75="",NOT(ISNUMBER(parametros!$F$3))),"",ROUND(itens_Remanesc!C75*parametros!$F$3,2))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IF(OR(itens_Remanesc!A75="",NOT(ISNUMBER(parametros!$F$4))),"",ROUND(itens_Remanesc!C75*parametros!$F$4,2))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IF(OR(itens_Remanesc!A75="",NOT(ISNUMBER(parametros!$F$5))),"",ROUND(itens_Remanesc!C75*parametros!$F$5,2))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IF(OR(itens_Remanesc!A75="",NOT(ISNUMBER(parametros!$F$6))),"",ROUND(itens_Remanesc!C75*parametros!$F$6,2))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</row>
    <row r="77" spans="1:16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IF(OR(itens_Remanesc!A76="",NOT(ISNUMBER(parametros!$F$2))),"",ROUND(itens_Remanesc!C76*parametros!$F$2,2))</f>
        <v/>
      </c>
      <c r="C77" s="118" t="str">
        <f>IF(posicao_contratual!A76="","",posicao_contratual!G76)</f>
        <v/>
      </c>
      <c r="D77" s="117" t="str">
        <f>IF(A77="TOTAL",ROUND(SUM($D$3:D76),2),IF(A77="","",ROUND(B77*C77,2)))</f>
        <v/>
      </c>
      <c r="E77" s="119" t="str">
        <f>IF(OR(itens_Remanesc!A76="",NOT(ISNUMBER(parametros!$F$3))),"",ROUND(itens_Remanesc!C76*parametros!$F$3,2))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IF(OR(itens_Remanesc!A76="",NOT(ISNUMBER(parametros!$F$4))),"",ROUND(itens_Remanesc!C76*parametros!$F$4,2))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IF(OR(itens_Remanesc!A76="",NOT(ISNUMBER(parametros!$F$5))),"",ROUND(itens_Remanesc!C76*parametros!$F$5,2))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IF(OR(itens_Remanesc!A76="",NOT(ISNUMBER(parametros!$F$6))),"",ROUND(itens_Remanesc!C76*parametros!$F$6,2))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</row>
    <row r="78" spans="1:16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IF(OR(itens_Remanesc!A77="",NOT(ISNUMBER(parametros!$F$2))),"",ROUND(itens_Remanesc!C77*parametros!$F$2,2))</f>
        <v/>
      </c>
      <c r="C78" s="118" t="str">
        <f>IF(posicao_contratual!A77="","",posicao_contratual!G77)</f>
        <v/>
      </c>
      <c r="D78" s="117" t="str">
        <f>IF(A78="TOTAL",ROUND(SUM($D$3:D77),2),IF(A78="","",ROUND(B78*C78,2)))</f>
        <v/>
      </c>
      <c r="E78" s="119" t="str">
        <f>IF(OR(itens_Remanesc!A77="",NOT(ISNUMBER(parametros!$F$3))),"",ROUND(itens_Remanesc!C77*parametros!$F$3,2))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IF(OR(itens_Remanesc!A77="",NOT(ISNUMBER(parametros!$F$4))),"",ROUND(itens_Remanesc!C77*parametros!$F$4,2))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IF(OR(itens_Remanesc!A77="",NOT(ISNUMBER(parametros!$F$5))),"",ROUND(itens_Remanesc!C77*parametros!$F$5,2))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IF(OR(itens_Remanesc!A77="",NOT(ISNUMBER(parametros!$F$6))),"",ROUND(itens_Remanesc!C77*parametros!$F$6,2))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</row>
    <row r="79" spans="1:16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IF(OR(itens_Remanesc!A78="",NOT(ISNUMBER(parametros!$F$2))),"",ROUND(itens_Remanesc!C78*parametros!$F$2,2))</f>
        <v/>
      </c>
      <c r="C79" s="118" t="str">
        <f>IF(posicao_contratual!A78="","",posicao_contratual!G78)</f>
        <v/>
      </c>
      <c r="D79" s="117" t="str">
        <f>IF(A79="TOTAL",ROUND(SUM($D$3:D78),2),IF(A79="","",ROUND(B79*C79,2)))</f>
        <v/>
      </c>
      <c r="E79" s="119" t="str">
        <f>IF(OR(itens_Remanesc!A78="",NOT(ISNUMBER(parametros!$F$3))),"",ROUND(itens_Remanesc!C78*parametros!$F$3,2))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IF(OR(itens_Remanesc!A78="",NOT(ISNUMBER(parametros!$F$4))),"",ROUND(itens_Remanesc!C78*parametros!$F$4,2))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IF(OR(itens_Remanesc!A78="",NOT(ISNUMBER(parametros!$F$5))),"",ROUND(itens_Remanesc!C78*parametros!$F$5,2))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IF(OR(itens_Remanesc!A78="",NOT(ISNUMBER(parametros!$F$6))),"",ROUND(itens_Remanesc!C78*parametros!$F$6,2))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</row>
    <row r="80" spans="1:16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IF(OR(itens_Remanesc!A79="",NOT(ISNUMBER(parametros!$F$2))),"",ROUND(itens_Remanesc!C79*parametros!$F$2,2))</f>
        <v/>
      </c>
      <c r="C80" s="118" t="str">
        <f>IF(posicao_contratual!A79="","",posicao_contratual!G79)</f>
        <v/>
      </c>
      <c r="D80" s="117" t="str">
        <f>IF(A80="TOTAL",ROUND(SUM($D$3:D79),2),IF(A80="","",ROUND(B80*C80,2)))</f>
        <v/>
      </c>
      <c r="E80" s="119" t="str">
        <f>IF(OR(itens_Remanesc!A79="",NOT(ISNUMBER(parametros!$F$3))),"",ROUND(itens_Remanesc!C79*parametros!$F$3,2))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IF(OR(itens_Remanesc!A79="",NOT(ISNUMBER(parametros!$F$4))),"",ROUND(itens_Remanesc!C79*parametros!$F$4,2))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IF(OR(itens_Remanesc!A79="",NOT(ISNUMBER(parametros!$F$5))),"",ROUND(itens_Remanesc!C79*parametros!$F$5,2))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IF(OR(itens_Remanesc!A79="",NOT(ISNUMBER(parametros!$F$6))),"",ROUND(itens_Remanesc!C79*parametros!$F$6,2))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</row>
    <row r="81" spans="1:16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IF(OR(itens_Remanesc!A80="",NOT(ISNUMBER(parametros!$F$2))),"",ROUND(itens_Remanesc!C80*parametros!$F$2,2))</f>
        <v/>
      </c>
      <c r="C81" s="118" t="str">
        <f>IF(posicao_contratual!A80="","",posicao_contratual!G80)</f>
        <v/>
      </c>
      <c r="D81" s="117" t="str">
        <f>IF(A81="TOTAL",ROUND(SUM($D$3:D80),2),IF(A81="","",ROUND(B81*C81,2)))</f>
        <v/>
      </c>
      <c r="E81" s="119" t="str">
        <f>IF(OR(itens_Remanesc!A80="",NOT(ISNUMBER(parametros!$F$3))),"",ROUND(itens_Remanesc!C80*parametros!$F$3,2))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IF(OR(itens_Remanesc!A80="",NOT(ISNUMBER(parametros!$F$4))),"",ROUND(itens_Remanesc!C80*parametros!$F$4,2))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IF(OR(itens_Remanesc!A80="",NOT(ISNUMBER(parametros!$F$5))),"",ROUND(itens_Remanesc!C80*parametros!$F$5,2))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IF(OR(itens_Remanesc!A80="",NOT(ISNUMBER(parametros!$F$6))),"",ROUND(itens_Remanesc!C80*parametros!$F$6,2))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</row>
    <row r="82" spans="1:16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IF(OR(itens_Remanesc!A81="",NOT(ISNUMBER(parametros!$F$2))),"",ROUND(itens_Remanesc!C81*parametros!$F$2,2))</f>
        <v/>
      </c>
      <c r="C82" s="118" t="str">
        <f>IF(posicao_contratual!A81="","",posicao_contratual!G81)</f>
        <v/>
      </c>
      <c r="D82" s="117" t="str">
        <f>IF(A82="TOTAL",ROUND(SUM($D$3:D81),2),IF(A82="","",ROUND(B82*C82,2)))</f>
        <v/>
      </c>
      <c r="E82" s="119" t="str">
        <f>IF(OR(itens_Remanesc!A81="",NOT(ISNUMBER(parametros!$F$3))),"",ROUND(itens_Remanesc!C81*parametros!$F$3,2))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IF(OR(itens_Remanesc!A81="",NOT(ISNUMBER(parametros!$F$4))),"",ROUND(itens_Remanesc!C81*parametros!$F$4,2))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IF(OR(itens_Remanesc!A81="",NOT(ISNUMBER(parametros!$F$5))),"",ROUND(itens_Remanesc!C81*parametros!$F$5,2))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IF(OR(itens_Remanesc!A81="",NOT(ISNUMBER(parametros!$F$6))),"",ROUND(itens_Remanesc!C81*parametros!$F$6,2))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</row>
    <row r="83" spans="1:16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IF(OR(itens_Remanesc!A82="",NOT(ISNUMBER(parametros!$F$2))),"",ROUND(itens_Remanesc!C82*parametros!$F$2,2))</f>
        <v/>
      </c>
      <c r="C83" s="118" t="str">
        <f>IF(posicao_contratual!A82="","",posicao_contratual!G82)</f>
        <v/>
      </c>
      <c r="D83" s="117" t="str">
        <f>IF(A83="TOTAL",ROUND(SUM($D$3:D82),2),IF(A83="","",ROUND(B83*C83,2)))</f>
        <v/>
      </c>
      <c r="E83" s="119" t="str">
        <f>IF(OR(itens_Remanesc!A82="",NOT(ISNUMBER(parametros!$F$3))),"",ROUND(itens_Remanesc!C82*parametros!$F$3,2))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IF(OR(itens_Remanesc!A82="",NOT(ISNUMBER(parametros!$F$4))),"",ROUND(itens_Remanesc!C82*parametros!$F$4,2))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IF(OR(itens_Remanesc!A82="",NOT(ISNUMBER(parametros!$F$5))),"",ROUND(itens_Remanesc!C82*parametros!$F$5,2))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IF(OR(itens_Remanesc!A82="",NOT(ISNUMBER(parametros!$F$6))),"",ROUND(itens_Remanesc!C82*parametros!$F$6,2))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</row>
    <row r="84" spans="1:16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IF(OR(itens_Remanesc!A83="",NOT(ISNUMBER(parametros!$F$2))),"",ROUND(itens_Remanesc!C83*parametros!$F$2,2))</f>
        <v/>
      </c>
      <c r="C84" s="118" t="str">
        <f>IF(posicao_contratual!A83="","",posicao_contratual!G83)</f>
        <v/>
      </c>
      <c r="D84" s="117" t="str">
        <f>IF(A84="TOTAL",ROUND(SUM($D$3:D83),2),IF(A84="","",ROUND(B84*C84,2)))</f>
        <v/>
      </c>
      <c r="E84" s="119" t="str">
        <f>IF(OR(itens_Remanesc!A83="",NOT(ISNUMBER(parametros!$F$3))),"",ROUND(itens_Remanesc!C83*parametros!$F$3,2))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IF(OR(itens_Remanesc!A83="",NOT(ISNUMBER(parametros!$F$4))),"",ROUND(itens_Remanesc!C83*parametros!$F$4,2))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IF(OR(itens_Remanesc!A83="",NOT(ISNUMBER(parametros!$F$5))),"",ROUND(itens_Remanesc!C83*parametros!$F$5,2))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IF(OR(itens_Remanesc!A83="",NOT(ISNUMBER(parametros!$F$6))),"",ROUND(itens_Remanesc!C83*parametros!$F$6,2))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</row>
    <row r="85" spans="1:16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IF(OR(itens_Remanesc!A84="",NOT(ISNUMBER(parametros!$F$2))),"",ROUND(itens_Remanesc!C84*parametros!$F$2,2))</f>
        <v/>
      </c>
      <c r="C85" s="118" t="str">
        <f>IF(posicao_contratual!A84="","",posicao_contratual!G84)</f>
        <v/>
      </c>
      <c r="D85" s="117" t="str">
        <f>IF(A85="TOTAL",ROUND(SUM($D$3:D84),2),IF(A85="","",ROUND(B85*C85,2)))</f>
        <v/>
      </c>
      <c r="E85" s="119" t="str">
        <f>IF(OR(itens_Remanesc!A84="",NOT(ISNUMBER(parametros!$F$3))),"",ROUND(itens_Remanesc!C84*parametros!$F$3,2))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IF(OR(itens_Remanesc!A84="",NOT(ISNUMBER(parametros!$F$4))),"",ROUND(itens_Remanesc!C84*parametros!$F$4,2))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IF(OR(itens_Remanesc!A84="",NOT(ISNUMBER(parametros!$F$5))),"",ROUND(itens_Remanesc!C84*parametros!$F$5,2))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IF(OR(itens_Remanesc!A84="",NOT(ISNUMBER(parametros!$F$6))),"",ROUND(itens_Remanesc!C84*parametros!$F$6,2))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</row>
    <row r="86" spans="1:16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IF(OR(itens_Remanesc!A85="",NOT(ISNUMBER(parametros!$F$2))),"",ROUND(itens_Remanesc!C85*parametros!$F$2,2))</f>
        <v/>
      </c>
      <c r="C86" s="118" t="str">
        <f>IF(posicao_contratual!A85="","",posicao_contratual!G85)</f>
        <v/>
      </c>
      <c r="D86" s="117" t="str">
        <f>IF(A86="TOTAL",ROUND(SUM($D$3:D85),2),IF(A86="","",ROUND(B86*C86,2)))</f>
        <v/>
      </c>
      <c r="E86" s="119" t="str">
        <f>IF(OR(itens_Remanesc!A85="",NOT(ISNUMBER(parametros!$F$3))),"",ROUND(itens_Remanesc!C85*parametros!$F$3,2))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IF(OR(itens_Remanesc!A85="",NOT(ISNUMBER(parametros!$F$4))),"",ROUND(itens_Remanesc!C85*parametros!$F$4,2))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IF(OR(itens_Remanesc!A85="",NOT(ISNUMBER(parametros!$F$5))),"",ROUND(itens_Remanesc!C85*parametros!$F$5,2))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IF(OR(itens_Remanesc!A85="",NOT(ISNUMBER(parametros!$F$6))),"",ROUND(itens_Remanesc!C85*parametros!$F$6,2))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</row>
    <row r="87" spans="1:16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IF(OR(itens_Remanesc!A86="",NOT(ISNUMBER(parametros!$F$2))),"",ROUND(itens_Remanesc!C86*parametros!$F$2,2))</f>
        <v/>
      </c>
      <c r="C87" s="118" t="str">
        <f>IF(posicao_contratual!A86="","",posicao_contratual!G86)</f>
        <v/>
      </c>
      <c r="D87" s="117" t="str">
        <f>IF(A87="TOTAL",ROUND(SUM($D$3:D86),2),IF(A87="","",ROUND(B87*C87,2)))</f>
        <v/>
      </c>
      <c r="E87" s="119" t="str">
        <f>IF(OR(itens_Remanesc!A86="",NOT(ISNUMBER(parametros!$F$3))),"",ROUND(itens_Remanesc!C86*parametros!$F$3,2))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IF(OR(itens_Remanesc!A86="",NOT(ISNUMBER(parametros!$F$4))),"",ROUND(itens_Remanesc!C86*parametros!$F$4,2))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IF(OR(itens_Remanesc!A86="",NOT(ISNUMBER(parametros!$F$5))),"",ROUND(itens_Remanesc!C86*parametros!$F$5,2))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IF(OR(itens_Remanesc!A86="",NOT(ISNUMBER(parametros!$F$6))),"",ROUND(itens_Remanesc!C86*parametros!$F$6,2))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</row>
    <row r="88" spans="1:16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IF(OR(itens_Remanesc!A87="",NOT(ISNUMBER(parametros!$F$2))),"",ROUND(itens_Remanesc!C87*parametros!$F$2,2))</f>
        <v/>
      </c>
      <c r="C88" s="118" t="str">
        <f>IF(posicao_contratual!A87="","",posicao_contratual!G87)</f>
        <v/>
      </c>
      <c r="D88" s="117" t="str">
        <f>IF(A88="TOTAL",ROUND(SUM($D$3:D87),2),IF(A88="","",ROUND(B88*C88,2)))</f>
        <v/>
      </c>
      <c r="E88" s="119" t="str">
        <f>IF(OR(itens_Remanesc!A87="",NOT(ISNUMBER(parametros!$F$3))),"",ROUND(itens_Remanesc!C87*parametros!$F$3,2))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IF(OR(itens_Remanesc!A87="",NOT(ISNUMBER(parametros!$F$4))),"",ROUND(itens_Remanesc!C87*parametros!$F$4,2))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IF(OR(itens_Remanesc!A87="",NOT(ISNUMBER(parametros!$F$5))),"",ROUND(itens_Remanesc!C87*parametros!$F$5,2))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IF(OR(itens_Remanesc!A87="",NOT(ISNUMBER(parametros!$F$6))),"",ROUND(itens_Remanesc!C87*parametros!$F$6,2))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</row>
    <row r="89" spans="1:16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IF(OR(itens_Remanesc!A88="",NOT(ISNUMBER(parametros!$F$2))),"",ROUND(itens_Remanesc!C88*parametros!$F$2,2))</f>
        <v/>
      </c>
      <c r="C89" s="118" t="str">
        <f>IF(posicao_contratual!A88="","",posicao_contratual!G88)</f>
        <v/>
      </c>
      <c r="D89" s="117" t="str">
        <f>IF(A89="TOTAL",ROUND(SUM($D$3:D88),2),IF(A89="","",ROUND(B89*C89,2)))</f>
        <v/>
      </c>
      <c r="E89" s="119" t="str">
        <f>IF(OR(itens_Remanesc!A88="",NOT(ISNUMBER(parametros!$F$3))),"",ROUND(itens_Remanesc!C88*parametros!$F$3,2))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IF(OR(itens_Remanesc!A88="",NOT(ISNUMBER(parametros!$F$4))),"",ROUND(itens_Remanesc!C88*parametros!$F$4,2))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IF(OR(itens_Remanesc!A88="",NOT(ISNUMBER(parametros!$F$5))),"",ROUND(itens_Remanesc!C88*parametros!$F$5,2))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IF(OR(itens_Remanesc!A88="",NOT(ISNUMBER(parametros!$F$6))),"",ROUND(itens_Remanesc!C88*parametros!$F$6,2))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</row>
    <row r="90" spans="1:16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IF(OR(itens_Remanesc!A89="",NOT(ISNUMBER(parametros!$F$2))),"",ROUND(itens_Remanesc!C89*parametros!$F$2,2))</f>
        <v/>
      </c>
      <c r="C90" s="118" t="str">
        <f>IF(posicao_contratual!A89="","",posicao_contratual!G89)</f>
        <v/>
      </c>
      <c r="D90" s="117" t="str">
        <f>IF(A90="TOTAL",ROUND(SUM($D$3:D89),2),IF(A90="","",ROUND(B90*C90,2)))</f>
        <v/>
      </c>
      <c r="E90" s="119" t="str">
        <f>IF(OR(itens_Remanesc!A89="",NOT(ISNUMBER(parametros!$F$3))),"",ROUND(itens_Remanesc!C89*parametros!$F$3,2))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IF(OR(itens_Remanesc!A89="",NOT(ISNUMBER(parametros!$F$4))),"",ROUND(itens_Remanesc!C89*parametros!$F$4,2))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IF(OR(itens_Remanesc!A89="",NOT(ISNUMBER(parametros!$F$5))),"",ROUND(itens_Remanesc!C89*parametros!$F$5,2))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IF(OR(itens_Remanesc!A89="",NOT(ISNUMBER(parametros!$F$6))),"",ROUND(itens_Remanesc!C89*parametros!$F$6,2))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</row>
    <row r="91" spans="1:16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IF(OR(itens_Remanesc!A90="",NOT(ISNUMBER(parametros!$F$2))),"",ROUND(itens_Remanesc!C90*parametros!$F$2,2))</f>
        <v/>
      </c>
      <c r="C91" s="118" t="str">
        <f>IF(posicao_contratual!A90="","",posicao_contratual!G90)</f>
        <v/>
      </c>
      <c r="D91" s="117" t="str">
        <f>IF(A91="TOTAL",ROUND(SUM($D$3:D90),2),IF(A91="","",ROUND(B91*C91,2)))</f>
        <v/>
      </c>
      <c r="E91" s="119" t="str">
        <f>IF(OR(itens_Remanesc!A90="",NOT(ISNUMBER(parametros!$F$3))),"",ROUND(itens_Remanesc!C90*parametros!$F$3,2))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IF(OR(itens_Remanesc!A90="",NOT(ISNUMBER(parametros!$F$4))),"",ROUND(itens_Remanesc!C90*parametros!$F$4,2))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IF(OR(itens_Remanesc!A90="",NOT(ISNUMBER(parametros!$F$5))),"",ROUND(itens_Remanesc!C90*parametros!$F$5,2))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IF(OR(itens_Remanesc!A90="",NOT(ISNUMBER(parametros!$F$6))),"",ROUND(itens_Remanesc!C90*parametros!$F$6,2))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</row>
    <row r="92" spans="1:16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IF(OR(itens_Remanesc!A91="",NOT(ISNUMBER(parametros!$F$2))),"",ROUND(itens_Remanesc!C91*parametros!$F$2,2))</f>
        <v/>
      </c>
      <c r="C92" s="118" t="str">
        <f>IF(posicao_contratual!A91="","",posicao_contratual!G91)</f>
        <v/>
      </c>
      <c r="D92" s="117" t="str">
        <f>IF(A92="TOTAL",ROUND(SUM($D$3:D91),2),IF(A92="","",ROUND(B92*C92,2)))</f>
        <v/>
      </c>
      <c r="E92" s="119" t="str">
        <f>IF(OR(itens_Remanesc!A91="",NOT(ISNUMBER(parametros!$F$3))),"",ROUND(itens_Remanesc!C91*parametros!$F$3,2))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IF(OR(itens_Remanesc!A91="",NOT(ISNUMBER(parametros!$F$4))),"",ROUND(itens_Remanesc!C91*parametros!$F$4,2))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IF(OR(itens_Remanesc!A91="",NOT(ISNUMBER(parametros!$F$5))),"",ROUND(itens_Remanesc!C91*parametros!$F$5,2))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IF(OR(itens_Remanesc!A91="",NOT(ISNUMBER(parametros!$F$6))),"",ROUND(itens_Remanesc!C91*parametros!$F$6,2))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</row>
    <row r="93" spans="1:16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IF(OR(itens_Remanesc!A92="",NOT(ISNUMBER(parametros!$F$2))),"",ROUND(itens_Remanesc!C92*parametros!$F$2,2))</f>
        <v/>
      </c>
      <c r="C93" s="118" t="str">
        <f>IF(posicao_contratual!A92="","",posicao_contratual!G92)</f>
        <v/>
      </c>
      <c r="D93" s="117" t="str">
        <f>IF(A93="TOTAL",ROUND(SUM($D$3:D92),2),IF(A93="","",ROUND(B93*C93,2)))</f>
        <v/>
      </c>
      <c r="E93" s="119" t="str">
        <f>IF(OR(itens_Remanesc!A92="",NOT(ISNUMBER(parametros!$F$3))),"",ROUND(itens_Remanesc!C92*parametros!$F$3,2))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IF(OR(itens_Remanesc!A92="",NOT(ISNUMBER(parametros!$F$4))),"",ROUND(itens_Remanesc!C92*parametros!$F$4,2))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IF(OR(itens_Remanesc!A92="",NOT(ISNUMBER(parametros!$F$5))),"",ROUND(itens_Remanesc!C92*parametros!$F$5,2))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IF(OR(itens_Remanesc!A92="",NOT(ISNUMBER(parametros!$F$6))),"",ROUND(itens_Remanesc!C92*parametros!$F$6,2))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</row>
    <row r="94" spans="1:16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IF(OR(itens_Remanesc!A93="",NOT(ISNUMBER(parametros!$F$2))),"",ROUND(itens_Remanesc!C93*parametros!$F$2,2))</f>
        <v/>
      </c>
      <c r="C94" s="118" t="str">
        <f>IF(posicao_contratual!A93="","",posicao_contratual!G93)</f>
        <v/>
      </c>
      <c r="D94" s="117" t="str">
        <f>IF(A94="TOTAL",ROUND(SUM($D$3:D93),2),IF(A94="","",ROUND(B94*C94,2)))</f>
        <v/>
      </c>
      <c r="E94" s="119" t="str">
        <f>IF(OR(itens_Remanesc!A93="",NOT(ISNUMBER(parametros!$F$3))),"",ROUND(itens_Remanesc!C93*parametros!$F$3,2))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IF(OR(itens_Remanesc!A93="",NOT(ISNUMBER(parametros!$F$4))),"",ROUND(itens_Remanesc!C93*parametros!$F$4,2))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IF(OR(itens_Remanesc!A93="",NOT(ISNUMBER(parametros!$F$5))),"",ROUND(itens_Remanesc!C93*parametros!$F$5,2))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IF(OR(itens_Remanesc!A93="",NOT(ISNUMBER(parametros!$F$6))),"",ROUND(itens_Remanesc!C93*parametros!$F$6,2))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</row>
    <row r="95" spans="1:16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IF(OR(itens_Remanesc!A94="",NOT(ISNUMBER(parametros!$F$2))),"",ROUND(itens_Remanesc!C94*parametros!$F$2,2))</f>
        <v/>
      </c>
      <c r="C95" s="118" t="str">
        <f>IF(posicao_contratual!A94="","",posicao_contratual!G94)</f>
        <v/>
      </c>
      <c r="D95" s="117" t="str">
        <f>IF(A95="TOTAL",ROUND(SUM($D$3:D94),2),IF(A95="","",ROUND(B95*C95,2)))</f>
        <v/>
      </c>
      <c r="E95" s="119" t="str">
        <f>IF(OR(itens_Remanesc!A94="",NOT(ISNUMBER(parametros!$F$3))),"",ROUND(itens_Remanesc!C94*parametros!$F$3,2))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IF(OR(itens_Remanesc!A94="",NOT(ISNUMBER(parametros!$F$4))),"",ROUND(itens_Remanesc!C94*parametros!$F$4,2))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IF(OR(itens_Remanesc!A94="",NOT(ISNUMBER(parametros!$F$5))),"",ROUND(itens_Remanesc!C94*parametros!$F$5,2))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IF(OR(itens_Remanesc!A94="",NOT(ISNUMBER(parametros!$F$6))),"",ROUND(itens_Remanesc!C94*parametros!$F$6,2))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</row>
    <row r="96" spans="1:16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IF(OR(itens_Remanesc!A95="",NOT(ISNUMBER(parametros!$F$2))),"",ROUND(itens_Remanesc!C95*parametros!$F$2,2))</f>
        <v/>
      </c>
      <c r="C96" s="118" t="str">
        <f>IF(posicao_contratual!A95="","",posicao_contratual!G95)</f>
        <v/>
      </c>
      <c r="D96" s="117" t="str">
        <f>IF(A96="TOTAL",ROUND(SUM($D$3:D95),2),IF(A96="","",ROUND(B96*C96,2)))</f>
        <v/>
      </c>
      <c r="E96" s="119" t="str">
        <f>IF(OR(itens_Remanesc!A95="",NOT(ISNUMBER(parametros!$F$3))),"",ROUND(itens_Remanesc!C95*parametros!$F$3,2))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IF(OR(itens_Remanesc!A95="",NOT(ISNUMBER(parametros!$F$4))),"",ROUND(itens_Remanesc!C95*parametros!$F$4,2))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IF(OR(itens_Remanesc!A95="",NOT(ISNUMBER(parametros!$F$5))),"",ROUND(itens_Remanesc!C95*parametros!$F$5,2))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IF(OR(itens_Remanesc!A95="",NOT(ISNUMBER(parametros!$F$6))),"",ROUND(itens_Remanesc!C95*parametros!$F$6,2))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</row>
    <row r="97" spans="1:16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IF(OR(itens_Remanesc!A96="",NOT(ISNUMBER(parametros!$F$2))),"",ROUND(itens_Remanesc!C96*parametros!$F$2,2))</f>
        <v/>
      </c>
      <c r="C97" s="118" t="str">
        <f>IF(posicao_contratual!A96="","",posicao_contratual!G96)</f>
        <v/>
      </c>
      <c r="D97" s="117" t="str">
        <f>IF(A97="TOTAL",ROUND(SUM($D$3:D96),2),IF(A97="","",ROUND(B97*C97,2)))</f>
        <v/>
      </c>
      <c r="E97" s="119" t="str">
        <f>IF(OR(itens_Remanesc!A96="",NOT(ISNUMBER(parametros!$F$3))),"",ROUND(itens_Remanesc!C96*parametros!$F$3,2))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IF(OR(itens_Remanesc!A96="",NOT(ISNUMBER(parametros!$F$4))),"",ROUND(itens_Remanesc!C96*parametros!$F$4,2))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IF(OR(itens_Remanesc!A96="",NOT(ISNUMBER(parametros!$F$5))),"",ROUND(itens_Remanesc!C96*parametros!$F$5,2))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IF(OR(itens_Remanesc!A96="",NOT(ISNUMBER(parametros!$F$6))),"",ROUND(itens_Remanesc!C96*parametros!$F$6,2))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</row>
    <row r="98" spans="1:16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IF(OR(itens_Remanesc!A97="",NOT(ISNUMBER(parametros!$F$2))),"",ROUND(itens_Remanesc!C97*parametros!$F$2,2))</f>
        <v/>
      </c>
      <c r="C98" s="118" t="str">
        <f>IF(posicao_contratual!A97="","",posicao_contratual!G97)</f>
        <v/>
      </c>
      <c r="D98" s="117" t="str">
        <f>IF(A98="TOTAL",ROUND(SUM($D$3:D97),2),IF(A98="","",ROUND(B98*C98,2)))</f>
        <v/>
      </c>
      <c r="E98" s="119" t="str">
        <f>IF(OR(itens_Remanesc!A97="",NOT(ISNUMBER(parametros!$F$3))),"",ROUND(itens_Remanesc!C97*parametros!$F$3,2))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IF(OR(itens_Remanesc!A97="",NOT(ISNUMBER(parametros!$F$4))),"",ROUND(itens_Remanesc!C97*parametros!$F$4,2))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IF(OR(itens_Remanesc!A97="",NOT(ISNUMBER(parametros!$F$5))),"",ROUND(itens_Remanesc!C97*parametros!$F$5,2))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IF(OR(itens_Remanesc!A97="",NOT(ISNUMBER(parametros!$F$6))),"",ROUND(itens_Remanesc!C97*parametros!$F$6,2))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</row>
    <row r="99" spans="1:16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IF(OR(itens_Remanesc!A98="",NOT(ISNUMBER(parametros!$F$2))),"",ROUND(itens_Remanesc!C98*parametros!$F$2,2))</f>
        <v/>
      </c>
      <c r="C99" s="118" t="str">
        <f>IF(posicao_contratual!A98="","",posicao_contratual!G98)</f>
        <v/>
      </c>
      <c r="D99" s="117" t="str">
        <f>IF(A99="TOTAL",ROUND(SUM($D$3:D98),2),IF(A99="","",ROUND(B99*C99,2)))</f>
        <v/>
      </c>
      <c r="E99" s="119" t="str">
        <f>IF(OR(itens_Remanesc!A98="",NOT(ISNUMBER(parametros!$F$3))),"",ROUND(itens_Remanesc!C98*parametros!$F$3,2))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IF(OR(itens_Remanesc!A98="",NOT(ISNUMBER(parametros!$F$4))),"",ROUND(itens_Remanesc!C98*parametros!$F$4,2))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IF(OR(itens_Remanesc!A98="",NOT(ISNUMBER(parametros!$F$5))),"",ROUND(itens_Remanesc!C98*parametros!$F$5,2))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IF(OR(itens_Remanesc!A98="",NOT(ISNUMBER(parametros!$F$6))),"",ROUND(itens_Remanesc!C98*parametros!$F$6,2))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</row>
    <row r="100" spans="1:16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IF(OR(itens_Remanesc!A99="",NOT(ISNUMBER(parametros!$F$2))),"",ROUND(itens_Remanesc!C99*parametros!$F$2,2))</f>
        <v/>
      </c>
      <c r="C100" s="118" t="str">
        <f>IF(posicao_contratual!A99="","",posicao_contratual!G99)</f>
        <v/>
      </c>
      <c r="D100" s="117" t="str">
        <f>IF(A100="TOTAL",ROUND(SUM($D$3:D99),2),IF(A100="","",ROUND(B100*C100,2)))</f>
        <v/>
      </c>
      <c r="E100" s="119" t="str">
        <f>IF(OR(itens_Remanesc!A99="",NOT(ISNUMBER(parametros!$F$3))),"",ROUND(itens_Remanesc!C99*parametros!$F$3,2))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IF(OR(itens_Remanesc!A99="",NOT(ISNUMBER(parametros!$F$4))),"",ROUND(itens_Remanesc!C99*parametros!$F$4,2))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IF(OR(itens_Remanesc!A99="",NOT(ISNUMBER(parametros!$F$5))),"",ROUND(itens_Remanesc!C99*parametros!$F$5,2))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IF(OR(itens_Remanesc!A99="",NOT(ISNUMBER(parametros!$F$6))),"",ROUND(itens_Remanesc!C99*parametros!$F$6,2))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</row>
    <row r="101" spans="1:16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IF(OR(itens_Remanesc!A100="",NOT(ISNUMBER(parametros!$F$2))),"",ROUND(itens_Remanesc!C100*parametros!$F$2,2))</f>
        <v/>
      </c>
      <c r="C101" s="118" t="str">
        <f>IF(posicao_contratual!A100="","",posicao_contratual!G100)</f>
        <v/>
      </c>
      <c r="D101" s="117" t="str">
        <f>IF(A101="TOTAL",ROUND(SUM($D$3:D100),2),IF(A101="","",ROUND(B101*C101,2)))</f>
        <v/>
      </c>
      <c r="E101" s="119" t="str">
        <f>IF(OR(itens_Remanesc!A100="",NOT(ISNUMBER(parametros!$F$3))),"",ROUND(itens_Remanesc!C100*parametros!$F$3,2))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IF(OR(itens_Remanesc!A100="",NOT(ISNUMBER(parametros!$F$4))),"",ROUND(itens_Remanesc!C100*parametros!$F$4,2))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IF(OR(itens_Remanesc!A100="",NOT(ISNUMBER(parametros!$F$5))),"",ROUND(itens_Remanesc!C100*parametros!$F$5,2))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IF(OR(itens_Remanesc!A100="",NOT(ISNUMBER(parametros!$F$6))),"",ROUND(itens_Remanesc!C100*parametros!$F$6,2))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</row>
    <row r="102" spans="1:16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IF(OR(itens_Remanesc!A101="",NOT(ISNUMBER(parametros!$F$2))),"",ROUND(itens_Remanesc!C101*parametros!$F$2,2))</f>
        <v/>
      </c>
      <c r="C102" s="118" t="str">
        <f>IF(posicao_contratual!A101="","",posicao_contratual!G101)</f>
        <v/>
      </c>
      <c r="D102" s="117" t="str">
        <f>IF(A102="TOTAL",ROUND(SUM($D$3:D101),2),IF(A102="","",ROUND(B102*C102,2)))</f>
        <v/>
      </c>
      <c r="E102" s="119" t="str">
        <f>IF(OR(itens_Remanesc!A101="",NOT(ISNUMBER(parametros!$F$3))),"",ROUND(itens_Remanesc!C101*parametros!$F$3,2))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IF(OR(itens_Remanesc!A101="",NOT(ISNUMBER(parametros!$F$4))),"",ROUND(itens_Remanesc!C101*parametros!$F$4,2))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IF(OR(itens_Remanesc!A101="",NOT(ISNUMBER(parametros!$F$5))),"",ROUND(itens_Remanesc!C101*parametros!$F$5,2))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IF(OR(itens_Remanesc!A101="",NOT(ISNUMBER(parametros!$F$6))),"",ROUND(itens_Remanesc!C101*parametros!$F$6,2))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</row>
    <row r="103" spans="1:16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IF(OR(itens_Remanesc!A102="",NOT(ISNUMBER(parametros!$F$2))),"",ROUND(itens_Remanesc!C102*parametros!$F$2,2))</f>
        <v/>
      </c>
      <c r="C103" s="118" t="str">
        <f>IF(posicao_contratual!A102="","",posicao_contratual!G102)</f>
        <v/>
      </c>
      <c r="D103" s="117" t="str">
        <f>IF(A103="TOTAL",ROUND(SUM($D$3:D102),2),IF(A103="","",ROUND(B103*C103,2)))</f>
        <v/>
      </c>
      <c r="E103" s="119" t="str">
        <f>IF(OR(itens_Remanesc!A102="",NOT(ISNUMBER(parametros!$F$3))),"",ROUND(itens_Remanesc!C102*parametros!$F$3,2))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IF(OR(itens_Remanesc!A102="",NOT(ISNUMBER(parametros!$F$4))),"",ROUND(itens_Remanesc!C102*parametros!$F$4,2))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IF(OR(itens_Remanesc!A102="",NOT(ISNUMBER(parametros!$F$5))),"",ROUND(itens_Remanesc!C102*parametros!$F$5,2))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IF(OR(itens_Remanesc!A102="",NOT(ISNUMBER(parametros!$F$6))),"",ROUND(itens_Remanesc!C102*parametros!$F$6,2))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</row>
    <row r="104" spans="1:16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IF(OR(itens_Remanesc!A103="",NOT(ISNUMBER(parametros!$F$2))),"",ROUND(itens_Remanesc!C103*parametros!$F$2,2))</f>
        <v/>
      </c>
      <c r="C104" s="118" t="str">
        <f>IF(posicao_contratual!A103="","",posicao_contratual!G103)</f>
        <v/>
      </c>
      <c r="D104" s="117" t="str">
        <f>IF(A104="TOTAL",ROUND(SUM($D$3:D103),2),IF(A104="","",ROUND(B104*C104,2)))</f>
        <v/>
      </c>
      <c r="E104" s="119" t="str">
        <f>IF(OR(itens_Remanesc!A103="",NOT(ISNUMBER(parametros!$F$3))),"",ROUND(itens_Remanesc!C103*parametros!$F$3,2))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IF(OR(itens_Remanesc!A103="",NOT(ISNUMBER(parametros!$F$4))),"",ROUND(itens_Remanesc!C103*parametros!$F$4,2))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IF(OR(itens_Remanesc!A103="",NOT(ISNUMBER(parametros!$F$5))),"",ROUND(itens_Remanesc!C103*parametros!$F$5,2))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IF(OR(itens_Remanesc!A103="",NOT(ISNUMBER(parametros!$F$6))),"",ROUND(itens_Remanesc!C103*parametros!$F$6,2))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</row>
    <row r="105" spans="1:16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IF(OR(itens_Remanesc!A104="",NOT(ISNUMBER(parametros!$F$2))),"",ROUND(itens_Remanesc!C104*parametros!$F$2,2))</f>
        <v/>
      </c>
      <c r="C105" s="118" t="str">
        <f>IF(posicao_contratual!A104="","",posicao_contratual!G104)</f>
        <v/>
      </c>
      <c r="D105" s="117" t="str">
        <f>IF(A105="TOTAL",ROUND(SUM($D$3:D104),2),IF(A105="","",ROUND(B105*C105,2)))</f>
        <v/>
      </c>
      <c r="E105" s="119" t="str">
        <f>IF(OR(itens_Remanesc!A104="",NOT(ISNUMBER(parametros!$F$3))),"",ROUND(itens_Remanesc!C104*parametros!$F$3,2))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IF(OR(itens_Remanesc!A104="",NOT(ISNUMBER(parametros!$F$4))),"",ROUND(itens_Remanesc!C104*parametros!$F$4,2))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IF(OR(itens_Remanesc!A104="",NOT(ISNUMBER(parametros!$F$5))),"",ROUND(itens_Remanesc!C104*parametros!$F$5,2))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IF(OR(itens_Remanesc!A104="",NOT(ISNUMBER(parametros!$F$6))),"",ROUND(itens_Remanesc!C104*parametros!$F$6,2))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</row>
    <row r="106" spans="1:16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IF(OR(itens_Remanesc!A105="",NOT(ISNUMBER(parametros!$F$2))),"",ROUND(itens_Remanesc!C105*parametros!$F$2,2))</f>
        <v/>
      </c>
      <c r="C106" s="118" t="str">
        <f>IF(posicao_contratual!A105="","",posicao_contratual!G105)</f>
        <v/>
      </c>
      <c r="D106" s="117" t="str">
        <f>IF(A106="TOTAL",ROUND(SUM($D$3:D105),2),IF(A106="","",ROUND(B106*C106,2)))</f>
        <v/>
      </c>
      <c r="E106" s="119" t="str">
        <f>IF(OR(itens_Remanesc!A105="",NOT(ISNUMBER(parametros!$F$3))),"",ROUND(itens_Remanesc!C105*parametros!$F$3,2))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IF(OR(itens_Remanesc!A105="",NOT(ISNUMBER(parametros!$F$4))),"",ROUND(itens_Remanesc!C105*parametros!$F$4,2))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IF(OR(itens_Remanesc!A105="",NOT(ISNUMBER(parametros!$F$5))),"",ROUND(itens_Remanesc!C105*parametros!$F$5,2))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IF(OR(itens_Remanesc!A105="",NOT(ISNUMBER(parametros!$F$6))),"",ROUND(itens_Remanesc!C105*parametros!$F$6,2))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</row>
    <row r="107" spans="1:16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IF(OR(itens_Remanesc!A106="",NOT(ISNUMBER(parametros!$F$2))),"",ROUND(itens_Remanesc!C106*parametros!$F$2,2))</f>
        <v/>
      </c>
      <c r="C107" s="118" t="str">
        <f>IF(posicao_contratual!A106="","",posicao_contratual!G106)</f>
        <v/>
      </c>
      <c r="D107" s="117" t="str">
        <f>IF(A107="TOTAL",ROUND(SUM($D$3:D106),2),IF(A107="","",ROUND(B107*C107,2)))</f>
        <v/>
      </c>
      <c r="E107" s="119" t="str">
        <f>IF(OR(itens_Remanesc!A106="",NOT(ISNUMBER(parametros!$F$3))),"",ROUND(itens_Remanesc!C106*parametros!$F$3,2))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IF(OR(itens_Remanesc!A106="",NOT(ISNUMBER(parametros!$F$4))),"",ROUND(itens_Remanesc!C106*parametros!$F$4,2))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IF(OR(itens_Remanesc!A106="",NOT(ISNUMBER(parametros!$F$5))),"",ROUND(itens_Remanesc!C106*parametros!$F$5,2))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IF(OR(itens_Remanesc!A106="",NOT(ISNUMBER(parametros!$F$6))),"",ROUND(itens_Remanesc!C106*parametros!$F$6,2))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</row>
    <row r="108" spans="1:16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IF(OR(itens_Remanesc!A107="",NOT(ISNUMBER(parametros!$F$2))),"",ROUND(itens_Remanesc!C107*parametros!$F$2,2))</f>
        <v/>
      </c>
      <c r="C108" s="118" t="str">
        <f>IF(posicao_contratual!A107="","",posicao_contratual!G107)</f>
        <v/>
      </c>
      <c r="D108" s="117" t="str">
        <f>IF(A108="TOTAL",ROUND(SUM($D$3:D107),2),IF(A108="","",ROUND(B108*C108,2)))</f>
        <v/>
      </c>
      <c r="E108" s="119" t="str">
        <f>IF(OR(itens_Remanesc!A107="",NOT(ISNUMBER(parametros!$F$3))),"",ROUND(itens_Remanesc!C107*parametros!$F$3,2))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IF(OR(itens_Remanesc!A107="",NOT(ISNUMBER(parametros!$F$4))),"",ROUND(itens_Remanesc!C107*parametros!$F$4,2))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IF(OR(itens_Remanesc!A107="",NOT(ISNUMBER(parametros!$F$5))),"",ROUND(itens_Remanesc!C107*parametros!$F$5,2))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IF(OR(itens_Remanesc!A107="",NOT(ISNUMBER(parametros!$F$6))),"",ROUND(itens_Remanesc!C107*parametros!$F$6,2))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</row>
    <row r="109" spans="1:16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IF(OR(itens_Remanesc!A108="",NOT(ISNUMBER(parametros!$F$2))),"",ROUND(itens_Remanesc!C108*parametros!$F$2,2))</f>
        <v/>
      </c>
      <c r="C109" s="118" t="str">
        <f>IF(posicao_contratual!A108="","",posicao_contratual!G108)</f>
        <v/>
      </c>
      <c r="D109" s="117" t="str">
        <f>IF(A109="TOTAL",ROUND(SUM($D$3:D108),2),IF(A109="","",ROUND(B109*C109,2)))</f>
        <v/>
      </c>
      <c r="E109" s="119" t="str">
        <f>IF(OR(itens_Remanesc!A108="",NOT(ISNUMBER(parametros!$F$3))),"",ROUND(itens_Remanesc!C108*parametros!$F$3,2))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IF(OR(itens_Remanesc!A108="",NOT(ISNUMBER(parametros!$F$4))),"",ROUND(itens_Remanesc!C108*parametros!$F$4,2))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IF(OR(itens_Remanesc!A108="",NOT(ISNUMBER(parametros!$F$5))),"",ROUND(itens_Remanesc!C108*parametros!$F$5,2))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IF(OR(itens_Remanesc!A108="",NOT(ISNUMBER(parametros!$F$6))),"",ROUND(itens_Remanesc!C108*parametros!$F$6,2))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</row>
    <row r="110" spans="1:16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IF(OR(itens_Remanesc!A109="",NOT(ISNUMBER(parametros!$F$2))),"",ROUND(itens_Remanesc!C109*parametros!$F$2,2))</f>
        <v/>
      </c>
      <c r="C110" s="118" t="str">
        <f>IF(posicao_contratual!A109="","",posicao_contratual!G109)</f>
        <v/>
      </c>
      <c r="D110" s="117" t="str">
        <f>IF(A110="TOTAL",ROUND(SUM($D$3:D109),2),IF(A110="","",ROUND(B110*C110,2)))</f>
        <v/>
      </c>
      <c r="E110" s="119" t="str">
        <f>IF(OR(itens_Remanesc!A109="",NOT(ISNUMBER(parametros!$F$3))),"",ROUND(itens_Remanesc!C109*parametros!$F$3,2))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IF(OR(itens_Remanesc!A109="",NOT(ISNUMBER(parametros!$F$4))),"",ROUND(itens_Remanesc!C109*parametros!$F$4,2))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IF(OR(itens_Remanesc!A109="",NOT(ISNUMBER(parametros!$F$5))),"",ROUND(itens_Remanesc!C109*parametros!$F$5,2))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IF(OR(itens_Remanesc!A109="",NOT(ISNUMBER(parametros!$F$6))),"",ROUND(itens_Remanesc!C109*parametros!$F$6,2))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</row>
    <row r="111" spans="1:16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IF(OR(itens_Remanesc!A110="",NOT(ISNUMBER(parametros!$F$2))),"",ROUND(itens_Remanesc!C110*parametros!$F$2,2))</f>
        <v/>
      </c>
      <c r="C111" s="118" t="str">
        <f>IF(posicao_contratual!A110="","",posicao_contratual!G110)</f>
        <v/>
      </c>
      <c r="D111" s="117" t="str">
        <f>IF(A111="TOTAL",ROUND(SUM($D$3:D110),2),IF(A111="","",ROUND(B111*C111,2)))</f>
        <v/>
      </c>
      <c r="E111" s="119" t="str">
        <f>IF(OR(itens_Remanesc!A110="",NOT(ISNUMBER(parametros!$F$3))),"",ROUND(itens_Remanesc!C110*parametros!$F$3,2))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IF(OR(itens_Remanesc!A110="",NOT(ISNUMBER(parametros!$F$4))),"",ROUND(itens_Remanesc!C110*parametros!$F$4,2))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IF(OR(itens_Remanesc!A110="",NOT(ISNUMBER(parametros!$F$5))),"",ROUND(itens_Remanesc!C110*parametros!$F$5,2))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IF(OR(itens_Remanesc!A110="",NOT(ISNUMBER(parametros!$F$6))),"",ROUND(itens_Remanesc!C110*parametros!$F$6,2))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</row>
    <row r="112" spans="1:16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IF(OR(itens_Remanesc!A111="",NOT(ISNUMBER(parametros!$F$2))),"",ROUND(itens_Remanesc!C111*parametros!$F$2,2))</f>
        <v/>
      </c>
      <c r="C112" s="118" t="str">
        <f>IF(posicao_contratual!A111="","",posicao_contratual!G111)</f>
        <v/>
      </c>
      <c r="D112" s="117" t="str">
        <f>IF(A112="TOTAL",ROUND(SUM($D$3:D111),2),IF(A112="","",ROUND(B112*C112,2)))</f>
        <v/>
      </c>
      <c r="E112" s="119" t="str">
        <f>IF(OR(itens_Remanesc!A111="",NOT(ISNUMBER(parametros!$F$3))),"",ROUND(itens_Remanesc!C111*parametros!$F$3,2))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IF(OR(itens_Remanesc!A111="",NOT(ISNUMBER(parametros!$F$4))),"",ROUND(itens_Remanesc!C111*parametros!$F$4,2))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IF(OR(itens_Remanesc!A111="",NOT(ISNUMBER(parametros!$F$5))),"",ROUND(itens_Remanesc!C111*parametros!$F$5,2))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IF(OR(itens_Remanesc!A111="",NOT(ISNUMBER(parametros!$F$6))),"",ROUND(itens_Remanesc!C111*parametros!$F$6,2))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</row>
    <row r="113" spans="1:16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IF(OR(itens_Remanesc!A112="",NOT(ISNUMBER(parametros!$F$2))),"",ROUND(itens_Remanesc!C112*parametros!$F$2,2))</f>
        <v/>
      </c>
      <c r="C113" s="118" t="str">
        <f>IF(posicao_contratual!A112="","",posicao_contratual!G112)</f>
        <v/>
      </c>
      <c r="D113" s="117" t="str">
        <f>IF(A113="TOTAL",ROUND(SUM($D$3:D112),2),IF(A113="","",ROUND(B113*C113,2)))</f>
        <v/>
      </c>
      <c r="E113" s="119" t="str">
        <f>IF(OR(itens_Remanesc!A112="",NOT(ISNUMBER(parametros!$F$3))),"",ROUND(itens_Remanesc!C112*parametros!$F$3,2))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IF(OR(itens_Remanesc!A112="",NOT(ISNUMBER(parametros!$F$4))),"",ROUND(itens_Remanesc!C112*parametros!$F$4,2))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IF(OR(itens_Remanesc!A112="",NOT(ISNUMBER(parametros!$F$5))),"",ROUND(itens_Remanesc!C112*parametros!$F$5,2))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IF(OR(itens_Remanesc!A112="",NOT(ISNUMBER(parametros!$F$6))),"",ROUND(itens_Remanesc!C112*parametros!$F$6,2))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</row>
    <row r="114" spans="1:16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IF(OR(itens_Remanesc!A113="",NOT(ISNUMBER(parametros!$F$2))),"",ROUND(itens_Remanesc!C113*parametros!$F$2,2))</f>
        <v/>
      </c>
      <c r="C114" s="118" t="str">
        <f>IF(posicao_contratual!A113="","",posicao_contratual!G113)</f>
        <v/>
      </c>
      <c r="D114" s="117" t="str">
        <f>IF(A114="TOTAL",ROUND(SUM($D$3:D113),2),IF(A114="","",ROUND(B114*C114,2)))</f>
        <v/>
      </c>
      <c r="E114" s="119" t="str">
        <f>IF(OR(itens_Remanesc!A113="",NOT(ISNUMBER(parametros!$F$3))),"",ROUND(itens_Remanesc!C113*parametros!$F$3,2))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IF(OR(itens_Remanesc!A113="",NOT(ISNUMBER(parametros!$F$4))),"",ROUND(itens_Remanesc!C113*parametros!$F$4,2))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IF(OR(itens_Remanesc!A113="",NOT(ISNUMBER(parametros!$F$5))),"",ROUND(itens_Remanesc!C113*parametros!$F$5,2))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IF(OR(itens_Remanesc!A113="",NOT(ISNUMBER(parametros!$F$6))),"",ROUND(itens_Remanesc!C113*parametros!$F$6,2))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</row>
    <row r="115" spans="1:16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IF(OR(itens_Remanesc!A114="",NOT(ISNUMBER(parametros!$F$2))),"",ROUND(itens_Remanesc!C114*parametros!$F$2,2))</f>
        <v/>
      </c>
      <c r="C115" s="118" t="str">
        <f>IF(posicao_contratual!A114="","",posicao_contratual!G114)</f>
        <v/>
      </c>
      <c r="D115" s="117" t="str">
        <f>IF(A115="TOTAL",ROUND(SUM($D$3:D114),2),IF(A115="","",ROUND(B115*C115,2)))</f>
        <v/>
      </c>
      <c r="E115" s="119" t="str">
        <f>IF(OR(itens_Remanesc!A114="",NOT(ISNUMBER(parametros!$F$3))),"",ROUND(itens_Remanesc!C114*parametros!$F$3,2))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IF(OR(itens_Remanesc!A114="",NOT(ISNUMBER(parametros!$F$4))),"",ROUND(itens_Remanesc!C114*parametros!$F$4,2))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IF(OR(itens_Remanesc!A114="",NOT(ISNUMBER(parametros!$F$5))),"",ROUND(itens_Remanesc!C114*parametros!$F$5,2))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IF(OR(itens_Remanesc!A114="",NOT(ISNUMBER(parametros!$F$6))),"",ROUND(itens_Remanesc!C114*parametros!$F$6,2))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</row>
    <row r="116" spans="1:16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IF(OR(itens_Remanesc!A115="",NOT(ISNUMBER(parametros!$F$2))),"",ROUND(itens_Remanesc!C115*parametros!$F$2,2))</f>
        <v/>
      </c>
      <c r="C116" s="118" t="str">
        <f>IF(posicao_contratual!A115="","",posicao_contratual!G115)</f>
        <v/>
      </c>
      <c r="D116" s="117" t="str">
        <f>IF(A116="TOTAL",ROUND(SUM($D$3:D115),2),IF(A116="","",ROUND(B116*C116,2)))</f>
        <v/>
      </c>
      <c r="E116" s="119" t="str">
        <f>IF(OR(itens_Remanesc!A115="",NOT(ISNUMBER(parametros!$F$3))),"",ROUND(itens_Remanesc!C115*parametros!$F$3,2))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IF(OR(itens_Remanesc!A115="",NOT(ISNUMBER(parametros!$F$4))),"",ROUND(itens_Remanesc!C115*parametros!$F$4,2))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IF(OR(itens_Remanesc!A115="",NOT(ISNUMBER(parametros!$F$5))),"",ROUND(itens_Remanesc!C115*parametros!$F$5,2))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IF(OR(itens_Remanesc!A115="",NOT(ISNUMBER(parametros!$F$6))),"",ROUND(itens_Remanesc!C115*parametros!$F$6,2))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</row>
    <row r="117" spans="1:16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IF(OR(itens_Remanesc!A116="",NOT(ISNUMBER(parametros!$F$2))),"",ROUND(itens_Remanesc!C116*parametros!$F$2,2))</f>
        <v/>
      </c>
      <c r="C117" s="118" t="str">
        <f>IF(posicao_contratual!A116="","",posicao_contratual!G116)</f>
        <v/>
      </c>
      <c r="D117" s="117" t="str">
        <f>IF(A117="TOTAL",ROUND(SUM($D$3:D116),2),IF(A117="","",ROUND(B117*C117,2)))</f>
        <v/>
      </c>
      <c r="E117" s="119" t="str">
        <f>IF(OR(itens_Remanesc!A116="",NOT(ISNUMBER(parametros!$F$3))),"",ROUND(itens_Remanesc!C116*parametros!$F$3,2))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IF(OR(itens_Remanesc!A116="",NOT(ISNUMBER(parametros!$F$4))),"",ROUND(itens_Remanesc!C116*parametros!$F$4,2))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IF(OR(itens_Remanesc!A116="",NOT(ISNUMBER(parametros!$F$5))),"",ROUND(itens_Remanesc!C116*parametros!$F$5,2))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IF(OR(itens_Remanesc!A116="",NOT(ISNUMBER(parametros!$F$6))),"",ROUND(itens_Remanesc!C116*parametros!$F$6,2))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</row>
    <row r="118" spans="1:16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IF(OR(itens_Remanesc!A117="",NOT(ISNUMBER(parametros!$F$2))),"",ROUND(itens_Remanesc!C117*parametros!$F$2,2))</f>
        <v/>
      </c>
      <c r="C118" s="118" t="str">
        <f>IF(posicao_contratual!A117="","",posicao_contratual!G117)</f>
        <v/>
      </c>
      <c r="D118" s="117" t="str">
        <f>IF(A118="TOTAL",ROUND(SUM($D$3:D117),2),IF(A118="","",ROUND(B118*C118,2)))</f>
        <v/>
      </c>
      <c r="E118" s="119" t="str">
        <f>IF(OR(itens_Remanesc!A117="",NOT(ISNUMBER(parametros!$F$3))),"",ROUND(itens_Remanesc!C117*parametros!$F$3,2))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IF(OR(itens_Remanesc!A117="",NOT(ISNUMBER(parametros!$F$4))),"",ROUND(itens_Remanesc!C117*parametros!$F$4,2))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IF(OR(itens_Remanesc!A117="",NOT(ISNUMBER(parametros!$F$5))),"",ROUND(itens_Remanesc!C117*parametros!$F$5,2))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IF(OR(itens_Remanesc!A117="",NOT(ISNUMBER(parametros!$F$6))),"",ROUND(itens_Remanesc!C117*parametros!$F$6,2))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</row>
    <row r="119" spans="1:16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IF(OR(itens_Remanesc!A118="",NOT(ISNUMBER(parametros!$F$2))),"",ROUND(itens_Remanesc!C118*parametros!$F$2,2))</f>
        <v/>
      </c>
      <c r="C119" s="118" t="str">
        <f>IF(posicao_contratual!A118="","",posicao_contratual!G118)</f>
        <v/>
      </c>
      <c r="D119" s="117" t="str">
        <f>IF(A119="TOTAL",ROUND(SUM($D$3:D118),2),IF(A119="","",ROUND(B119*C119,2)))</f>
        <v/>
      </c>
      <c r="E119" s="119" t="str">
        <f>IF(OR(itens_Remanesc!A118="",NOT(ISNUMBER(parametros!$F$3))),"",ROUND(itens_Remanesc!C118*parametros!$F$3,2))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IF(OR(itens_Remanesc!A118="",NOT(ISNUMBER(parametros!$F$4))),"",ROUND(itens_Remanesc!C118*parametros!$F$4,2))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IF(OR(itens_Remanesc!A118="",NOT(ISNUMBER(parametros!$F$5))),"",ROUND(itens_Remanesc!C118*parametros!$F$5,2))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IF(OR(itens_Remanesc!A118="",NOT(ISNUMBER(parametros!$F$6))),"",ROUND(itens_Remanesc!C118*parametros!$F$6,2))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</row>
    <row r="120" spans="1:16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IF(OR(itens_Remanesc!A119="",NOT(ISNUMBER(parametros!$F$2))),"",ROUND(itens_Remanesc!C119*parametros!$F$2,2))</f>
        <v/>
      </c>
      <c r="C120" s="118" t="str">
        <f>IF(posicao_contratual!A119="","",posicao_contratual!G119)</f>
        <v/>
      </c>
      <c r="D120" s="117" t="str">
        <f>IF(A120="TOTAL",ROUND(SUM($D$3:D119),2),IF(A120="","",ROUND(B120*C120,2)))</f>
        <v/>
      </c>
      <c r="E120" s="119" t="str">
        <f>IF(OR(itens_Remanesc!A119="",NOT(ISNUMBER(parametros!$F$3))),"",ROUND(itens_Remanesc!C119*parametros!$F$3,2))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IF(OR(itens_Remanesc!A119="",NOT(ISNUMBER(parametros!$F$4))),"",ROUND(itens_Remanesc!C119*parametros!$F$4,2))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IF(OR(itens_Remanesc!A119="",NOT(ISNUMBER(parametros!$F$5))),"",ROUND(itens_Remanesc!C119*parametros!$F$5,2))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IF(OR(itens_Remanesc!A119="",NOT(ISNUMBER(parametros!$F$6))),"",ROUND(itens_Remanesc!C119*parametros!$F$6,2))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</row>
    <row r="121" spans="1:16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IF(OR(itens_Remanesc!A120="",NOT(ISNUMBER(parametros!$F$2))),"",ROUND(itens_Remanesc!C120*parametros!$F$2,2))</f>
        <v/>
      </c>
      <c r="C121" s="118" t="str">
        <f>IF(posicao_contratual!A120="","",posicao_contratual!G120)</f>
        <v/>
      </c>
      <c r="D121" s="117" t="str">
        <f>IF(A121="TOTAL",ROUND(SUM($D$3:D120),2),IF(A121="","",ROUND(B121*C121,2)))</f>
        <v/>
      </c>
      <c r="E121" s="119" t="str">
        <f>IF(OR(itens_Remanesc!A120="",NOT(ISNUMBER(parametros!$F$3))),"",ROUND(itens_Remanesc!C120*parametros!$F$3,2))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IF(OR(itens_Remanesc!A120="",NOT(ISNUMBER(parametros!$F$4))),"",ROUND(itens_Remanesc!C120*parametros!$F$4,2))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IF(OR(itens_Remanesc!A120="",NOT(ISNUMBER(parametros!$F$5))),"",ROUND(itens_Remanesc!C120*parametros!$F$5,2))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IF(OR(itens_Remanesc!A120="",NOT(ISNUMBER(parametros!$F$6))),"",ROUND(itens_Remanesc!C120*parametros!$F$6,2))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</row>
    <row r="122" spans="1:16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IF(OR(itens_Remanesc!A121="",NOT(ISNUMBER(parametros!$F$2))),"",ROUND(itens_Remanesc!C121*parametros!$F$2,2))</f>
        <v/>
      </c>
      <c r="C122" s="118" t="str">
        <f>IF(posicao_contratual!A121="","",posicao_contratual!G121)</f>
        <v/>
      </c>
      <c r="D122" s="117" t="str">
        <f>IF(A122="TOTAL",ROUND(SUM($D$3:D121),2),IF(A122="","",ROUND(B122*C122,2)))</f>
        <v/>
      </c>
      <c r="E122" s="119" t="str">
        <f>IF(OR(itens_Remanesc!A121="",NOT(ISNUMBER(parametros!$F$3))),"",ROUND(itens_Remanesc!C121*parametros!$F$3,2))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IF(OR(itens_Remanesc!A121="",NOT(ISNUMBER(parametros!$F$4))),"",ROUND(itens_Remanesc!C121*parametros!$F$4,2))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IF(OR(itens_Remanesc!A121="",NOT(ISNUMBER(parametros!$F$5))),"",ROUND(itens_Remanesc!C121*parametros!$F$5,2))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IF(OR(itens_Remanesc!A121="",NOT(ISNUMBER(parametros!$F$6))),"",ROUND(itens_Remanesc!C121*parametros!$F$6,2))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</row>
    <row r="123" spans="1:16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IF(OR(itens_Remanesc!A122="",NOT(ISNUMBER(parametros!$F$2))),"",ROUND(itens_Remanesc!C122*parametros!$F$2,2))</f>
        <v/>
      </c>
      <c r="C123" s="118" t="str">
        <f>IF(posicao_contratual!A122="","",posicao_contratual!G122)</f>
        <v/>
      </c>
      <c r="D123" s="117" t="str">
        <f>IF(A123="TOTAL",ROUND(SUM($D$3:D122),2),IF(A123="","",ROUND(B123*C123,2)))</f>
        <v/>
      </c>
      <c r="E123" s="119" t="str">
        <f>IF(OR(itens_Remanesc!A122="",NOT(ISNUMBER(parametros!$F$3))),"",ROUND(itens_Remanesc!C122*parametros!$F$3,2))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IF(OR(itens_Remanesc!A122="",NOT(ISNUMBER(parametros!$F$4))),"",ROUND(itens_Remanesc!C122*parametros!$F$4,2))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IF(OR(itens_Remanesc!A122="",NOT(ISNUMBER(parametros!$F$5))),"",ROUND(itens_Remanesc!C122*parametros!$F$5,2))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IF(OR(itens_Remanesc!A122="",NOT(ISNUMBER(parametros!$F$6))),"",ROUND(itens_Remanesc!C122*parametros!$F$6,2))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</row>
    <row r="124" spans="1:16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IF(OR(itens_Remanesc!A123="",NOT(ISNUMBER(parametros!$F$2))),"",ROUND(itens_Remanesc!C123*parametros!$F$2,2))</f>
        <v/>
      </c>
      <c r="C124" s="118" t="str">
        <f>IF(posicao_contratual!A123="","",posicao_contratual!G123)</f>
        <v/>
      </c>
      <c r="D124" s="117" t="str">
        <f>IF(A124="TOTAL",ROUND(SUM($D$3:D123),2),IF(A124="","",ROUND(B124*C124,2)))</f>
        <v/>
      </c>
      <c r="E124" s="119" t="str">
        <f>IF(OR(itens_Remanesc!A123="",NOT(ISNUMBER(parametros!$F$3))),"",ROUND(itens_Remanesc!C123*parametros!$F$3,2))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IF(OR(itens_Remanesc!A123="",NOT(ISNUMBER(parametros!$F$4))),"",ROUND(itens_Remanesc!C123*parametros!$F$4,2))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IF(OR(itens_Remanesc!A123="",NOT(ISNUMBER(parametros!$F$5))),"",ROUND(itens_Remanesc!C123*parametros!$F$5,2))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IF(OR(itens_Remanesc!A123="",NOT(ISNUMBER(parametros!$F$6))),"",ROUND(itens_Remanesc!C123*parametros!$F$6,2))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</row>
    <row r="125" spans="1:16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IF(OR(itens_Remanesc!A124="",NOT(ISNUMBER(parametros!$F$2))),"",ROUND(itens_Remanesc!C124*parametros!$F$2,2))</f>
        <v/>
      </c>
      <c r="C125" s="118" t="str">
        <f>IF(posicao_contratual!A124="","",posicao_contratual!G124)</f>
        <v/>
      </c>
      <c r="D125" s="117" t="str">
        <f>IF(A125="TOTAL",ROUND(SUM($D$3:D124),2),IF(A125="","",ROUND(B125*C125,2)))</f>
        <v/>
      </c>
      <c r="E125" s="119" t="str">
        <f>IF(OR(itens_Remanesc!A124="",NOT(ISNUMBER(parametros!$F$3))),"",ROUND(itens_Remanesc!C124*parametros!$F$3,2))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IF(OR(itens_Remanesc!A124="",NOT(ISNUMBER(parametros!$F$4))),"",ROUND(itens_Remanesc!C124*parametros!$F$4,2))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IF(OR(itens_Remanesc!A124="",NOT(ISNUMBER(parametros!$F$5))),"",ROUND(itens_Remanesc!C124*parametros!$F$5,2))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IF(OR(itens_Remanesc!A124="",NOT(ISNUMBER(parametros!$F$6))),"",ROUND(itens_Remanesc!C124*parametros!$F$6,2))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</row>
    <row r="126" spans="1:16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IF(OR(itens_Remanesc!A125="",NOT(ISNUMBER(parametros!$F$2))),"",ROUND(itens_Remanesc!C125*parametros!$F$2,2))</f>
        <v/>
      </c>
      <c r="C126" s="118" t="str">
        <f>IF(posicao_contratual!A125="","",posicao_contratual!G125)</f>
        <v/>
      </c>
      <c r="D126" s="117" t="str">
        <f>IF(A126="TOTAL",ROUND(SUM($D$3:D125),2),IF(A126="","",ROUND(B126*C126,2)))</f>
        <v/>
      </c>
      <c r="E126" s="119" t="str">
        <f>IF(OR(itens_Remanesc!A125="",NOT(ISNUMBER(parametros!$F$3))),"",ROUND(itens_Remanesc!C125*parametros!$F$3,2))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IF(OR(itens_Remanesc!A125="",NOT(ISNUMBER(parametros!$F$4))),"",ROUND(itens_Remanesc!C125*parametros!$F$4,2))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IF(OR(itens_Remanesc!A125="",NOT(ISNUMBER(parametros!$F$5))),"",ROUND(itens_Remanesc!C125*parametros!$F$5,2))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IF(OR(itens_Remanesc!A125="",NOT(ISNUMBER(parametros!$F$6))),"",ROUND(itens_Remanesc!C125*parametros!$F$6,2))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</row>
    <row r="127" spans="1:16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IF(OR(itens_Remanesc!A126="",NOT(ISNUMBER(parametros!$F$2))),"",ROUND(itens_Remanesc!C126*parametros!$F$2,2))</f>
        <v/>
      </c>
      <c r="C127" s="118" t="str">
        <f>IF(posicao_contratual!A126="","",posicao_contratual!G126)</f>
        <v/>
      </c>
      <c r="D127" s="117" t="str">
        <f>IF(A127="TOTAL",ROUND(SUM($D$3:D126),2),IF(A127="","",ROUND(B127*C127,2)))</f>
        <v/>
      </c>
      <c r="E127" s="119" t="str">
        <f>IF(OR(itens_Remanesc!A126="",NOT(ISNUMBER(parametros!$F$3))),"",ROUND(itens_Remanesc!C126*parametros!$F$3,2))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IF(OR(itens_Remanesc!A126="",NOT(ISNUMBER(parametros!$F$4))),"",ROUND(itens_Remanesc!C126*parametros!$F$4,2))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IF(OR(itens_Remanesc!A126="",NOT(ISNUMBER(parametros!$F$5))),"",ROUND(itens_Remanesc!C126*parametros!$F$5,2))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IF(OR(itens_Remanesc!A126="",NOT(ISNUMBER(parametros!$F$6))),"",ROUND(itens_Remanesc!C126*parametros!$F$6,2))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</row>
    <row r="128" spans="1:16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IF(OR(itens_Remanesc!A127="",NOT(ISNUMBER(parametros!$F$2))),"",ROUND(itens_Remanesc!C127*parametros!$F$2,2))</f>
        <v/>
      </c>
      <c r="C128" s="118" t="str">
        <f>IF(posicao_contratual!A127="","",posicao_contratual!G127)</f>
        <v/>
      </c>
      <c r="D128" s="117" t="str">
        <f>IF(A128="TOTAL",ROUND(SUM($D$3:D127),2),IF(A128="","",ROUND(B128*C128,2)))</f>
        <v/>
      </c>
      <c r="E128" s="119" t="str">
        <f>IF(OR(itens_Remanesc!A127="",NOT(ISNUMBER(parametros!$F$3))),"",ROUND(itens_Remanesc!C127*parametros!$F$3,2))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IF(OR(itens_Remanesc!A127="",NOT(ISNUMBER(parametros!$F$4))),"",ROUND(itens_Remanesc!C127*parametros!$F$4,2))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IF(OR(itens_Remanesc!A127="",NOT(ISNUMBER(parametros!$F$5))),"",ROUND(itens_Remanesc!C127*parametros!$F$5,2))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IF(OR(itens_Remanesc!A127="",NOT(ISNUMBER(parametros!$F$6))),"",ROUND(itens_Remanesc!C127*parametros!$F$6,2))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</row>
    <row r="129" spans="1:16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IF(OR(itens_Remanesc!A128="",NOT(ISNUMBER(parametros!$F$2))),"",ROUND(itens_Remanesc!C128*parametros!$F$2,2))</f>
        <v/>
      </c>
      <c r="C129" s="118" t="str">
        <f>IF(posicao_contratual!A128="","",posicao_contratual!G128)</f>
        <v/>
      </c>
      <c r="D129" s="117" t="str">
        <f>IF(A129="TOTAL",ROUND(SUM($D$3:D128),2),IF(A129="","",ROUND(B129*C129,2)))</f>
        <v/>
      </c>
      <c r="E129" s="119" t="str">
        <f>IF(OR(itens_Remanesc!A128="",NOT(ISNUMBER(parametros!$F$3))),"",ROUND(itens_Remanesc!C128*parametros!$F$3,2))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IF(OR(itens_Remanesc!A128="",NOT(ISNUMBER(parametros!$F$4))),"",ROUND(itens_Remanesc!C128*parametros!$F$4,2))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IF(OR(itens_Remanesc!A128="",NOT(ISNUMBER(parametros!$F$5))),"",ROUND(itens_Remanesc!C128*parametros!$F$5,2))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IF(OR(itens_Remanesc!A128="",NOT(ISNUMBER(parametros!$F$6))),"",ROUND(itens_Remanesc!C128*parametros!$F$6,2))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</row>
    <row r="130" spans="1:16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IF(OR(itens_Remanesc!A129="",NOT(ISNUMBER(parametros!$F$2))),"",ROUND(itens_Remanesc!C129*parametros!$F$2,2))</f>
        <v/>
      </c>
      <c r="C130" s="118" t="str">
        <f>IF(posicao_contratual!A129="","",posicao_contratual!G129)</f>
        <v/>
      </c>
      <c r="D130" s="117" t="str">
        <f>IF(A130="TOTAL",ROUND(SUM($D$3:D129),2),IF(A130="","",ROUND(B130*C130,2)))</f>
        <v/>
      </c>
      <c r="E130" s="119" t="str">
        <f>IF(OR(itens_Remanesc!A129="",NOT(ISNUMBER(parametros!$F$3))),"",ROUND(itens_Remanesc!C129*parametros!$F$3,2))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IF(OR(itens_Remanesc!A129="",NOT(ISNUMBER(parametros!$F$4))),"",ROUND(itens_Remanesc!C129*parametros!$F$4,2))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IF(OR(itens_Remanesc!A129="",NOT(ISNUMBER(parametros!$F$5))),"",ROUND(itens_Remanesc!C129*parametros!$F$5,2))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IF(OR(itens_Remanesc!A129="",NOT(ISNUMBER(parametros!$F$6))),"",ROUND(itens_Remanesc!C129*parametros!$F$6,2))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</row>
    <row r="131" spans="1:16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IF(OR(itens_Remanesc!A130="",NOT(ISNUMBER(parametros!$F$2))),"",ROUND(itens_Remanesc!C130*parametros!$F$2,2))</f>
        <v/>
      </c>
      <c r="C131" s="118" t="str">
        <f>IF(posicao_contratual!A130="","",posicao_contratual!G130)</f>
        <v/>
      </c>
      <c r="D131" s="117" t="str">
        <f>IF(A131="TOTAL",ROUND(SUM($D$3:D130),2),IF(A131="","",ROUND(B131*C131,2)))</f>
        <v/>
      </c>
      <c r="E131" s="119" t="str">
        <f>IF(OR(itens_Remanesc!A130="",NOT(ISNUMBER(parametros!$F$3))),"",ROUND(itens_Remanesc!C130*parametros!$F$3,2))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IF(OR(itens_Remanesc!A130="",NOT(ISNUMBER(parametros!$F$4))),"",ROUND(itens_Remanesc!C130*parametros!$F$4,2))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IF(OR(itens_Remanesc!A130="",NOT(ISNUMBER(parametros!$F$5))),"",ROUND(itens_Remanesc!C130*parametros!$F$5,2))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IF(OR(itens_Remanesc!A130="",NOT(ISNUMBER(parametros!$F$6))),"",ROUND(itens_Remanesc!C130*parametros!$F$6,2))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</row>
    <row r="132" spans="1:16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IF(OR(itens_Remanesc!A131="",NOT(ISNUMBER(parametros!$F$2))),"",ROUND(itens_Remanesc!C131*parametros!$F$2,2))</f>
        <v/>
      </c>
      <c r="C132" s="118" t="str">
        <f>IF(posicao_contratual!A131="","",posicao_contratual!G131)</f>
        <v/>
      </c>
      <c r="D132" s="117" t="str">
        <f>IF(A132="TOTAL",ROUND(SUM($D$3:D131),2),IF(A132="","",ROUND(B132*C132,2)))</f>
        <v/>
      </c>
      <c r="E132" s="119" t="str">
        <f>IF(OR(itens_Remanesc!A131="",NOT(ISNUMBER(parametros!$F$3))),"",ROUND(itens_Remanesc!C131*parametros!$F$3,2))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IF(OR(itens_Remanesc!A131="",NOT(ISNUMBER(parametros!$F$4))),"",ROUND(itens_Remanesc!C131*parametros!$F$4,2))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IF(OR(itens_Remanesc!A131="",NOT(ISNUMBER(parametros!$F$5))),"",ROUND(itens_Remanesc!C131*parametros!$F$5,2))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IF(OR(itens_Remanesc!A131="",NOT(ISNUMBER(parametros!$F$6))),"",ROUND(itens_Remanesc!C131*parametros!$F$6,2))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</row>
    <row r="133" spans="1:16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IF(OR(itens_Remanesc!A132="",NOT(ISNUMBER(parametros!$F$2))),"",ROUND(itens_Remanesc!C132*parametros!$F$2,2))</f>
        <v/>
      </c>
      <c r="C133" s="118" t="str">
        <f>IF(posicao_contratual!A132="","",posicao_contratual!G132)</f>
        <v/>
      </c>
      <c r="D133" s="117" t="str">
        <f>IF(A133="TOTAL",ROUND(SUM($D$3:D132),2),IF(A133="","",ROUND(B133*C133,2)))</f>
        <v/>
      </c>
      <c r="E133" s="119" t="str">
        <f>IF(OR(itens_Remanesc!A132="",NOT(ISNUMBER(parametros!$F$3))),"",ROUND(itens_Remanesc!C132*parametros!$F$3,2))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IF(OR(itens_Remanesc!A132="",NOT(ISNUMBER(parametros!$F$4))),"",ROUND(itens_Remanesc!C132*parametros!$F$4,2))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IF(OR(itens_Remanesc!A132="",NOT(ISNUMBER(parametros!$F$5))),"",ROUND(itens_Remanesc!C132*parametros!$F$5,2))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IF(OR(itens_Remanesc!A132="",NOT(ISNUMBER(parametros!$F$6))),"",ROUND(itens_Remanesc!C132*parametros!$F$6,2))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</row>
    <row r="134" spans="1:16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IF(OR(itens_Remanesc!A133="",NOT(ISNUMBER(parametros!$F$2))),"",ROUND(itens_Remanesc!C133*parametros!$F$2,2))</f>
        <v/>
      </c>
      <c r="C134" s="118" t="str">
        <f>IF(posicao_contratual!A133="","",posicao_contratual!G133)</f>
        <v/>
      </c>
      <c r="D134" s="117" t="str">
        <f>IF(A134="TOTAL",ROUND(SUM($D$3:D133),2),IF(A134="","",ROUND(B134*C134,2)))</f>
        <v/>
      </c>
      <c r="E134" s="119" t="str">
        <f>IF(OR(itens_Remanesc!A133="",NOT(ISNUMBER(parametros!$F$3))),"",ROUND(itens_Remanesc!C133*parametros!$F$3,2))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IF(OR(itens_Remanesc!A133="",NOT(ISNUMBER(parametros!$F$4))),"",ROUND(itens_Remanesc!C133*parametros!$F$4,2))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IF(OR(itens_Remanesc!A133="",NOT(ISNUMBER(parametros!$F$5))),"",ROUND(itens_Remanesc!C133*parametros!$F$5,2))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IF(OR(itens_Remanesc!A133="",NOT(ISNUMBER(parametros!$F$6))),"",ROUND(itens_Remanesc!C133*parametros!$F$6,2))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</row>
    <row r="135" spans="1:16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IF(OR(itens_Remanesc!A134="",NOT(ISNUMBER(parametros!$F$2))),"",ROUND(itens_Remanesc!C134*parametros!$F$2,2))</f>
        <v/>
      </c>
      <c r="C135" s="118" t="str">
        <f>IF(posicao_contratual!A134="","",posicao_contratual!G134)</f>
        <v/>
      </c>
      <c r="D135" s="117" t="str">
        <f>IF(A135="TOTAL",ROUND(SUM($D$3:D134),2),IF(A135="","",ROUND(B135*C135,2)))</f>
        <v/>
      </c>
      <c r="E135" s="119" t="str">
        <f>IF(OR(itens_Remanesc!A134="",NOT(ISNUMBER(parametros!$F$3))),"",ROUND(itens_Remanesc!C134*parametros!$F$3,2))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IF(OR(itens_Remanesc!A134="",NOT(ISNUMBER(parametros!$F$4))),"",ROUND(itens_Remanesc!C134*parametros!$F$4,2))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IF(OR(itens_Remanesc!A134="",NOT(ISNUMBER(parametros!$F$5))),"",ROUND(itens_Remanesc!C134*parametros!$F$5,2))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IF(OR(itens_Remanesc!A134="",NOT(ISNUMBER(parametros!$F$6))),"",ROUND(itens_Remanesc!C134*parametros!$F$6,2))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</row>
    <row r="136" spans="1:16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IF(OR(itens_Remanesc!A135="",NOT(ISNUMBER(parametros!$F$2))),"",ROUND(itens_Remanesc!C135*parametros!$F$2,2))</f>
        <v/>
      </c>
      <c r="C136" s="118" t="str">
        <f>IF(posicao_contratual!A135="","",posicao_contratual!G135)</f>
        <v/>
      </c>
      <c r="D136" s="117" t="str">
        <f>IF(A136="TOTAL",ROUND(SUM($D$3:D135),2),IF(A136="","",ROUND(B136*C136,2)))</f>
        <v/>
      </c>
      <c r="E136" s="119" t="str">
        <f>IF(OR(itens_Remanesc!A135="",NOT(ISNUMBER(parametros!$F$3))),"",ROUND(itens_Remanesc!C135*parametros!$F$3,2))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IF(OR(itens_Remanesc!A135="",NOT(ISNUMBER(parametros!$F$4))),"",ROUND(itens_Remanesc!C135*parametros!$F$4,2))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IF(OR(itens_Remanesc!A135="",NOT(ISNUMBER(parametros!$F$5))),"",ROUND(itens_Remanesc!C135*parametros!$F$5,2))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IF(OR(itens_Remanesc!A135="",NOT(ISNUMBER(parametros!$F$6))),"",ROUND(itens_Remanesc!C135*parametros!$F$6,2))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</row>
    <row r="137" spans="1:16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IF(OR(itens_Remanesc!A136="",NOT(ISNUMBER(parametros!$F$2))),"",ROUND(itens_Remanesc!C136*parametros!$F$2,2))</f>
        <v/>
      </c>
      <c r="C137" s="118" t="str">
        <f>IF(posicao_contratual!A136="","",posicao_contratual!G136)</f>
        <v/>
      </c>
      <c r="D137" s="117" t="str">
        <f>IF(A137="TOTAL",ROUND(SUM($D$3:D136),2),IF(A137="","",ROUND(B137*C137,2)))</f>
        <v/>
      </c>
      <c r="E137" s="119" t="str">
        <f>IF(OR(itens_Remanesc!A136="",NOT(ISNUMBER(parametros!$F$3))),"",ROUND(itens_Remanesc!C136*parametros!$F$3,2))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IF(OR(itens_Remanesc!A136="",NOT(ISNUMBER(parametros!$F$4))),"",ROUND(itens_Remanesc!C136*parametros!$F$4,2))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IF(OR(itens_Remanesc!A136="",NOT(ISNUMBER(parametros!$F$5))),"",ROUND(itens_Remanesc!C136*parametros!$F$5,2))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IF(OR(itens_Remanesc!A136="",NOT(ISNUMBER(parametros!$F$6))),"",ROUND(itens_Remanesc!C136*parametros!$F$6,2))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</row>
    <row r="138" spans="1:16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IF(OR(itens_Remanesc!A137="",NOT(ISNUMBER(parametros!$F$2))),"",ROUND(itens_Remanesc!C137*parametros!$F$2,2))</f>
        <v/>
      </c>
      <c r="C138" s="118" t="str">
        <f>IF(posicao_contratual!A137="","",posicao_contratual!G137)</f>
        <v/>
      </c>
      <c r="D138" s="117" t="str">
        <f>IF(A138="TOTAL",ROUND(SUM($D$3:D137),2),IF(A138="","",ROUND(B138*C138,2)))</f>
        <v/>
      </c>
      <c r="E138" s="119" t="str">
        <f>IF(OR(itens_Remanesc!A137="",NOT(ISNUMBER(parametros!$F$3))),"",ROUND(itens_Remanesc!C137*parametros!$F$3,2))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IF(OR(itens_Remanesc!A137="",NOT(ISNUMBER(parametros!$F$4))),"",ROUND(itens_Remanesc!C137*parametros!$F$4,2))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IF(OR(itens_Remanesc!A137="",NOT(ISNUMBER(parametros!$F$5))),"",ROUND(itens_Remanesc!C137*parametros!$F$5,2))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IF(OR(itens_Remanesc!A137="",NOT(ISNUMBER(parametros!$F$6))),"",ROUND(itens_Remanesc!C137*parametros!$F$6,2))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</row>
    <row r="139" spans="1:16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IF(OR(itens_Remanesc!A138="",NOT(ISNUMBER(parametros!$F$2))),"",ROUND(itens_Remanesc!C138*parametros!$F$2,2))</f>
        <v/>
      </c>
      <c r="C139" s="118" t="str">
        <f>IF(posicao_contratual!A138="","",posicao_contratual!G138)</f>
        <v/>
      </c>
      <c r="D139" s="117" t="str">
        <f>IF(A139="TOTAL",ROUND(SUM($D$3:D138),2),IF(A139="","",ROUND(B139*C139,2)))</f>
        <v/>
      </c>
      <c r="E139" s="119" t="str">
        <f>IF(OR(itens_Remanesc!A138="",NOT(ISNUMBER(parametros!$F$3))),"",ROUND(itens_Remanesc!C138*parametros!$F$3,2))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IF(OR(itens_Remanesc!A138="",NOT(ISNUMBER(parametros!$F$4))),"",ROUND(itens_Remanesc!C138*parametros!$F$4,2))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IF(OR(itens_Remanesc!A138="",NOT(ISNUMBER(parametros!$F$5))),"",ROUND(itens_Remanesc!C138*parametros!$F$5,2))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IF(OR(itens_Remanesc!A138="",NOT(ISNUMBER(parametros!$F$6))),"",ROUND(itens_Remanesc!C138*parametros!$F$6,2))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</row>
    <row r="140" spans="1:16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IF(OR(itens_Remanesc!A139="",NOT(ISNUMBER(parametros!$F$2))),"",ROUND(itens_Remanesc!C139*parametros!$F$2,2))</f>
        <v/>
      </c>
      <c r="C140" s="118" t="str">
        <f>IF(posicao_contratual!A139="","",posicao_contratual!G139)</f>
        <v/>
      </c>
      <c r="D140" s="117" t="str">
        <f>IF(A140="TOTAL",ROUND(SUM($D$3:D139),2),IF(A140="","",ROUND(B140*C140,2)))</f>
        <v/>
      </c>
      <c r="E140" s="119" t="str">
        <f>IF(OR(itens_Remanesc!A139="",NOT(ISNUMBER(parametros!$F$3))),"",ROUND(itens_Remanesc!C139*parametros!$F$3,2))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IF(OR(itens_Remanesc!A139="",NOT(ISNUMBER(parametros!$F$4))),"",ROUND(itens_Remanesc!C139*parametros!$F$4,2))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IF(OR(itens_Remanesc!A139="",NOT(ISNUMBER(parametros!$F$5))),"",ROUND(itens_Remanesc!C139*parametros!$F$5,2))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IF(OR(itens_Remanesc!A139="",NOT(ISNUMBER(parametros!$F$6))),"",ROUND(itens_Remanesc!C139*parametros!$F$6,2))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</row>
    <row r="141" spans="1:16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IF(OR(itens_Remanesc!A140="",NOT(ISNUMBER(parametros!$F$2))),"",ROUND(itens_Remanesc!C140*parametros!$F$2,2))</f>
        <v/>
      </c>
      <c r="C141" s="118" t="str">
        <f>IF(posicao_contratual!A140="","",posicao_contratual!G140)</f>
        <v/>
      </c>
      <c r="D141" s="117" t="str">
        <f>IF(A141="TOTAL",ROUND(SUM($D$3:D140),2),IF(A141="","",ROUND(B141*C141,2)))</f>
        <v/>
      </c>
      <c r="E141" s="119" t="str">
        <f>IF(OR(itens_Remanesc!A140="",NOT(ISNUMBER(parametros!$F$3))),"",ROUND(itens_Remanesc!C140*parametros!$F$3,2))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IF(OR(itens_Remanesc!A140="",NOT(ISNUMBER(parametros!$F$4))),"",ROUND(itens_Remanesc!C140*parametros!$F$4,2))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IF(OR(itens_Remanesc!A140="",NOT(ISNUMBER(parametros!$F$5))),"",ROUND(itens_Remanesc!C140*parametros!$F$5,2))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IF(OR(itens_Remanesc!A140="",NOT(ISNUMBER(parametros!$F$6))),"",ROUND(itens_Remanesc!C140*parametros!$F$6,2))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</row>
    <row r="142" spans="1:16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IF(OR(itens_Remanesc!A141="",NOT(ISNUMBER(parametros!$F$2))),"",ROUND(itens_Remanesc!C141*parametros!$F$2,2))</f>
        <v/>
      </c>
      <c r="C142" s="118" t="str">
        <f>IF(posicao_contratual!A141="","",posicao_contratual!G141)</f>
        <v/>
      </c>
      <c r="D142" s="117" t="str">
        <f>IF(A142="TOTAL",ROUND(SUM($D$3:D141),2),IF(A142="","",ROUND(B142*C142,2)))</f>
        <v/>
      </c>
      <c r="E142" s="119" t="str">
        <f>IF(OR(itens_Remanesc!A141="",NOT(ISNUMBER(parametros!$F$3))),"",ROUND(itens_Remanesc!C141*parametros!$F$3,2))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IF(OR(itens_Remanesc!A141="",NOT(ISNUMBER(parametros!$F$4))),"",ROUND(itens_Remanesc!C141*parametros!$F$4,2))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IF(OR(itens_Remanesc!A141="",NOT(ISNUMBER(parametros!$F$5))),"",ROUND(itens_Remanesc!C141*parametros!$F$5,2))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IF(OR(itens_Remanesc!A141="",NOT(ISNUMBER(parametros!$F$6))),"",ROUND(itens_Remanesc!C141*parametros!$F$6,2))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</row>
    <row r="143" spans="1:16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IF(OR(itens_Remanesc!A142="",NOT(ISNUMBER(parametros!$F$2))),"",ROUND(itens_Remanesc!C142*parametros!$F$2,2))</f>
        <v/>
      </c>
      <c r="C143" s="118" t="str">
        <f>IF(posicao_contratual!A142="","",posicao_contratual!G142)</f>
        <v/>
      </c>
      <c r="D143" s="117" t="str">
        <f>IF(A143="TOTAL",ROUND(SUM($D$3:D142),2),IF(A143="","",ROUND(B143*C143,2)))</f>
        <v/>
      </c>
      <c r="E143" s="119" t="str">
        <f>IF(OR(itens_Remanesc!A142="",NOT(ISNUMBER(parametros!$F$3))),"",ROUND(itens_Remanesc!C142*parametros!$F$3,2))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IF(OR(itens_Remanesc!A142="",NOT(ISNUMBER(parametros!$F$4))),"",ROUND(itens_Remanesc!C142*parametros!$F$4,2))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IF(OR(itens_Remanesc!A142="",NOT(ISNUMBER(parametros!$F$5))),"",ROUND(itens_Remanesc!C142*parametros!$F$5,2))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IF(OR(itens_Remanesc!A142="",NOT(ISNUMBER(parametros!$F$6))),"",ROUND(itens_Remanesc!C142*parametros!$F$6,2))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</row>
    <row r="144" spans="1:16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IF(OR(itens_Remanesc!A143="",NOT(ISNUMBER(parametros!$F$2))),"",ROUND(itens_Remanesc!C143*parametros!$F$2,2))</f>
        <v/>
      </c>
      <c r="C144" s="118" t="str">
        <f>IF(posicao_contratual!A143="","",posicao_contratual!G143)</f>
        <v/>
      </c>
      <c r="D144" s="117" t="str">
        <f>IF(A144="TOTAL",ROUND(SUM($D$3:D143),2),IF(A144="","",ROUND(B144*C144,2)))</f>
        <v/>
      </c>
      <c r="E144" s="119" t="str">
        <f>IF(OR(itens_Remanesc!A143="",NOT(ISNUMBER(parametros!$F$3))),"",ROUND(itens_Remanesc!C143*parametros!$F$3,2))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IF(OR(itens_Remanesc!A143="",NOT(ISNUMBER(parametros!$F$4))),"",ROUND(itens_Remanesc!C143*parametros!$F$4,2))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IF(OR(itens_Remanesc!A143="",NOT(ISNUMBER(parametros!$F$5))),"",ROUND(itens_Remanesc!C143*parametros!$F$5,2))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IF(OR(itens_Remanesc!A143="",NOT(ISNUMBER(parametros!$F$6))),"",ROUND(itens_Remanesc!C143*parametros!$F$6,2))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</row>
    <row r="145" spans="1:16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IF(OR(itens_Remanesc!A144="",NOT(ISNUMBER(parametros!$F$2))),"",ROUND(itens_Remanesc!C144*parametros!$F$2,2))</f>
        <v/>
      </c>
      <c r="C145" s="118" t="str">
        <f>IF(posicao_contratual!A144="","",posicao_contratual!G144)</f>
        <v/>
      </c>
      <c r="D145" s="117" t="str">
        <f>IF(A145="TOTAL",ROUND(SUM($D$3:D144),2),IF(A145="","",ROUND(B145*C145,2)))</f>
        <v/>
      </c>
      <c r="E145" s="119" t="str">
        <f>IF(OR(itens_Remanesc!A144="",NOT(ISNUMBER(parametros!$F$3))),"",ROUND(itens_Remanesc!C144*parametros!$F$3,2))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IF(OR(itens_Remanesc!A144="",NOT(ISNUMBER(parametros!$F$4))),"",ROUND(itens_Remanesc!C144*parametros!$F$4,2))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IF(OR(itens_Remanesc!A144="",NOT(ISNUMBER(parametros!$F$5))),"",ROUND(itens_Remanesc!C144*parametros!$F$5,2))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IF(OR(itens_Remanesc!A144="",NOT(ISNUMBER(parametros!$F$6))),"",ROUND(itens_Remanesc!C144*parametros!$F$6,2))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</row>
    <row r="146" spans="1:16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IF(OR(itens_Remanesc!A145="",NOT(ISNUMBER(parametros!$F$2))),"",ROUND(itens_Remanesc!C145*parametros!$F$2,2))</f>
        <v/>
      </c>
      <c r="C146" s="118" t="str">
        <f>IF(posicao_contratual!A145="","",posicao_contratual!G145)</f>
        <v/>
      </c>
      <c r="D146" s="117" t="str">
        <f>IF(A146="TOTAL",ROUND(SUM($D$3:D145),2),IF(A146="","",ROUND(B146*C146,2)))</f>
        <v/>
      </c>
      <c r="E146" s="119" t="str">
        <f>IF(OR(itens_Remanesc!A145="",NOT(ISNUMBER(parametros!$F$3))),"",ROUND(itens_Remanesc!C145*parametros!$F$3,2))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IF(OR(itens_Remanesc!A145="",NOT(ISNUMBER(parametros!$F$4))),"",ROUND(itens_Remanesc!C145*parametros!$F$4,2))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IF(OR(itens_Remanesc!A145="",NOT(ISNUMBER(parametros!$F$5))),"",ROUND(itens_Remanesc!C145*parametros!$F$5,2))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IF(OR(itens_Remanesc!A145="",NOT(ISNUMBER(parametros!$F$6))),"",ROUND(itens_Remanesc!C145*parametros!$F$6,2))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</row>
    <row r="147" spans="1:16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IF(OR(itens_Remanesc!A146="",NOT(ISNUMBER(parametros!$F$2))),"",ROUND(itens_Remanesc!C146*parametros!$F$2,2))</f>
        <v/>
      </c>
      <c r="C147" s="118" t="str">
        <f>IF(posicao_contratual!A146="","",posicao_contratual!G146)</f>
        <v/>
      </c>
      <c r="D147" s="117" t="str">
        <f>IF(A147="TOTAL",ROUND(SUM($D$3:D146),2),IF(A147="","",ROUND(B147*C147,2)))</f>
        <v/>
      </c>
      <c r="E147" s="119" t="str">
        <f>IF(OR(itens_Remanesc!A146="",NOT(ISNUMBER(parametros!$F$3))),"",ROUND(itens_Remanesc!C146*parametros!$F$3,2))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IF(OR(itens_Remanesc!A146="",NOT(ISNUMBER(parametros!$F$4))),"",ROUND(itens_Remanesc!C146*parametros!$F$4,2))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IF(OR(itens_Remanesc!A146="",NOT(ISNUMBER(parametros!$F$5))),"",ROUND(itens_Remanesc!C146*parametros!$F$5,2))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IF(OR(itens_Remanesc!A146="",NOT(ISNUMBER(parametros!$F$6))),"",ROUND(itens_Remanesc!C146*parametros!$F$6,2))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</row>
    <row r="148" spans="1:16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IF(OR(itens_Remanesc!A147="",NOT(ISNUMBER(parametros!$F$2))),"",ROUND(itens_Remanesc!C147*parametros!$F$2,2))</f>
        <v/>
      </c>
      <c r="C148" s="118" t="str">
        <f>IF(posicao_contratual!A147="","",posicao_contratual!G147)</f>
        <v/>
      </c>
      <c r="D148" s="117" t="str">
        <f>IF(A148="TOTAL",ROUND(SUM($D$3:D147),2),IF(A148="","",ROUND(B148*C148,2)))</f>
        <v/>
      </c>
      <c r="E148" s="119" t="str">
        <f>IF(OR(itens_Remanesc!A147="",NOT(ISNUMBER(parametros!$F$3))),"",ROUND(itens_Remanesc!C147*parametros!$F$3,2))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IF(OR(itens_Remanesc!A147="",NOT(ISNUMBER(parametros!$F$4))),"",ROUND(itens_Remanesc!C147*parametros!$F$4,2))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IF(OR(itens_Remanesc!A147="",NOT(ISNUMBER(parametros!$F$5))),"",ROUND(itens_Remanesc!C147*parametros!$F$5,2))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IF(OR(itens_Remanesc!A147="",NOT(ISNUMBER(parametros!$F$6))),"",ROUND(itens_Remanesc!C147*parametros!$F$6,2))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</row>
    <row r="149" spans="1:16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IF(OR(itens_Remanesc!A148="",NOT(ISNUMBER(parametros!$F$2))),"",ROUND(itens_Remanesc!C148*parametros!$F$2,2))</f>
        <v/>
      </c>
      <c r="C149" s="118" t="str">
        <f>IF(posicao_contratual!A148="","",posicao_contratual!G148)</f>
        <v/>
      </c>
      <c r="D149" s="117" t="str">
        <f>IF(A149="TOTAL",ROUND(SUM($D$3:D148),2),IF(A149="","",ROUND(B149*C149,2)))</f>
        <v/>
      </c>
      <c r="E149" s="119" t="str">
        <f>IF(OR(itens_Remanesc!A148="",NOT(ISNUMBER(parametros!$F$3))),"",ROUND(itens_Remanesc!C148*parametros!$F$3,2))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IF(OR(itens_Remanesc!A148="",NOT(ISNUMBER(parametros!$F$4))),"",ROUND(itens_Remanesc!C148*parametros!$F$4,2))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IF(OR(itens_Remanesc!A148="",NOT(ISNUMBER(parametros!$F$5))),"",ROUND(itens_Remanesc!C148*parametros!$F$5,2))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IF(OR(itens_Remanesc!A148="",NOT(ISNUMBER(parametros!$F$6))),"",ROUND(itens_Remanesc!C148*parametros!$F$6,2))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</row>
    <row r="150" spans="1:16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IF(OR(itens_Remanesc!A149="",NOT(ISNUMBER(parametros!$F$2))),"",ROUND(itens_Remanesc!C149*parametros!$F$2,2))</f>
        <v/>
      </c>
      <c r="C150" s="118" t="str">
        <f>IF(posicao_contratual!A149="","",posicao_contratual!G149)</f>
        <v/>
      </c>
      <c r="D150" s="117" t="str">
        <f>IF(A150="TOTAL",ROUND(SUM($D$3:D149),2),IF(A150="","",ROUND(B150*C150,2)))</f>
        <v/>
      </c>
      <c r="E150" s="119" t="str">
        <f>IF(OR(itens_Remanesc!A149="",NOT(ISNUMBER(parametros!$F$3))),"",ROUND(itens_Remanesc!C149*parametros!$F$3,2))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IF(OR(itens_Remanesc!A149="",NOT(ISNUMBER(parametros!$F$4))),"",ROUND(itens_Remanesc!C149*parametros!$F$4,2))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IF(OR(itens_Remanesc!A149="",NOT(ISNUMBER(parametros!$F$5))),"",ROUND(itens_Remanesc!C149*parametros!$F$5,2))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IF(OR(itens_Remanesc!A149="",NOT(ISNUMBER(parametros!$F$6))),"",ROUND(itens_Remanesc!C149*parametros!$F$6,2))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</row>
    <row r="151" spans="1:16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IF(OR(itens_Remanesc!A150="",NOT(ISNUMBER(parametros!$F$2))),"",ROUND(itens_Remanesc!C150*parametros!$F$2,2))</f>
        <v/>
      </c>
      <c r="C151" s="118" t="str">
        <f>IF(posicao_contratual!A150="","",posicao_contratual!G150)</f>
        <v/>
      </c>
      <c r="D151" s="117" t="str">
        <f>IF(A151="TOTAL",ROUND(SUM($D$3:D150),2),IF(A151="","",ROUND(B151*C151,2)))</f>
        <v/>
      </c>
      <c r="E151" s="119" t="str">
        <f>IF(OR(itens_Remanesc!A150="",NOT(ISNUMBER(parametros!$F$3))),"",ROUND(itens_Remanesc!C150*parametros!$F$3,2))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IF(OR(itens_Remanesc!A150="",NOT(ISNUMBER(parametros!$F$4))),"",ROUND(itens_Remanesc!C150*parametros!$F$4,2))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IF(OR(itens_Remanesc!A150="",NOT(ISNUMBER(parametros!$F$5))),"",ROUND(itens_Remanesc!C150*parametros!$F$5,2))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IF(OR(itens_Remanesc!A150="",NOT(ISNUMBER(parametros!$F$6))),"",ROUND(itens_Remanesc!C150*parametros!$F$6,2))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</row>
    <row r="152" spans="1:16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IF(OR(itens_Remanesc!A151="",NOT(ISNUMBER(parametros!$F$2))),"",ROUND(itens_Remanesc!C151*parametros!$F$2,2))</f>
        <v/>
      </c>
      <c r="C152" s="118" t="str">
        <f>IF(posicao_contratual!A151="","",posicao_contratual!G151)</f>
        <v/>
      </c>
      <c r="D152" s="117" t="str">
        <f>IF(A152="TOTAL",ROUND(SUM($D$3:D151),2),IF(A152="","",ROUND(B152*C152,2)))</f>
        <v/>
      </c>
      <c r="E152" s="119" t="str">
        <f>IF(OR(itens_Remanesc!A151="",NOT(ISNUMBER(parametros!$F$3))),"",ROUND(itens_Remanesc!C151*parametros!$F$3,2))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IF(OR(itens_Remanesc!A151="",NOT(ISNUMBER(parametros!$F$4))),"",ROUND(itens_Remanesc!C151*parametros!$F$4,2))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IF(OR(itens_Remanesc!A151="",NOT(ISNUMBER(parametros!$F$5))),"",ROUND(itens_Remanesc!C151*parametros!$F$5,2))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IF(OR(itens_Remanesc!A151="",NOT(ISNUMBER(parametros!$F$6))),"",ROUND(itens_Remanesc!C151*parametros!$F$6,2))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</row>
    <row r="153" spans="1:16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IF(OR(itens_Remanesc!A152="",NOT(ISNUMBER(parametros!$F$2))),"",ROUND(itens_Remanesc!C152*parametros!$F$2,2))</f>
        <v/>
      </c>
      <c r="C153" s="118" t="str">
        <f>IF(posicao_contratual!A152="","",posicao_contratual!G152)</f>
        <v/>
      </c>
      <c r="D153" s="117" t="str">
        <f>IF(A153="TOTAL",ROUND(SUM($D$3:D152),2),IF(A153="","",ROUND(B153*C153,2)))</f>
        <v/>
      </c>
      <c r="E153" s="119" t="str">
        <f>IF(OR(itens_Remanesc!A152="",NOT(ISNUMBER(parametros!$F$3))),"",ROUND(itens_Remanesc!C152*parametros!$F$3,2))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IF(OR(itens_Remanesc!A152="",NOT(ISNUMBER(parametros!$F$4))),"",ROUND(itens_Remanesc!C152*parametros!$F$4,2))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IF(OR(itens_Remanesc!A152="",NOT(ISNUMBER(parametros!$F$5))),"",ROUND(itens_Remanesc!C152*parametros!$F$5,2))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IF(OR(itens_Remanesc!A152="",NOT(ISNUMBER(parametros!$F$6))),"",ROUND(itens_Remanesc!C152*parametros!$F$6,2))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</row>
    <row r="154" spans="1:16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IF(OR(itens_Remanesc!A153="",NOT(ISNUMBER(parametros!$F$2))),"",ROUND(itens_Remanesc!C153*parametros!$F$2,2))</f>
        <v/>
      </c>
      <c r="C154" s="118" t="str">
        <f>IF(posicao_contratual!A153="","",posicao_contratual!G153)</f>
        <v/>
      </c>
      <c r="D154" s="117" t="str">
        <f>IF(A154="TOTAL",ROUND(SUM($D$3:D153),2),IF(A154="","",ROUND(B154*C154,2)))</f>
        <v/>
      </c>
      <c r="E154" s="119" t="str">
        <f>IF(OR(itens_Remanesc!A153="",NOT(ISNUMBER(parametros!$F$3))),"",ROUND(itens_Remanesc!C153*parametros!$F$3,2))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IF(OR(itens_Remanesc!A153="",NOT(ISNUMBER(parametros!$F$4))),"",ROUND(itens_Remanesc!C153*parametros!$F$4,2))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IF(OR(itens_Remanesc!A153="",NOT(ISNUMBER(parametros!$F$5))),"",ROUND(itens_Remanesc!C153*parametros!$F$5,2))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IF(OR(itens_Remanesc!A153="",NOT(ISNUMBER(parametros!$F$6))),"",ROUND(itens_Remanesc!C153*parametros!$F$6,2))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</row>
    <row r="155" spans="1:16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IF(OR(itens_Remanesc!A154="",NOT(ISNUMBER(parametros!$F$2))),"",ROUND(itens_Remanesc!C154*parametros!$F$2,2))</f>
        <v/>
      </c>
      <c r="C155" s="118" t="str">
        <f>IF(posicao_contratual!A154="","",posicao_contratual!G154)</f>
        <v/>
      </c>
      <c r="D155" s="117" t="str">
        <f>IF(A155="TOTAL",ROUND(SUM($D$3:D154),2),IF(A155="","",ROUND(B155*C155,2)))</f>
        <v/>
      </c>
      <c r="E155" s="119" t="str">
        <f>IF(OR(itens_Remanesc!A154="",NOT(ISNUMBER(parametros!$F$3))),"",ROUND(itens_Remanesc!C154*parametros!$F$3,2))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IF(OR(itens_Remanesc!A154="",NOT(ISNUMBER(parametros!$F$4))),"",ROUND(itens_Remanesc!C154*parametros!$F$4,2))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IF(OR(itens_Remanesc!A154="",NOT(ISNUMBER(parametros!$F$5))),"",ROUND(itens_Remanesc!C154*parametros!$F$5,2))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IF(OR(itens_Remanesc!A154="",NOT(ISNUMBER(parametros!$F$6))),"",ROUND(itens_Remanesc!C154*parametros!$F$6,2))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</row>
    <row r="156" spans="1:16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IF(OR(itens_Remanesc!A155="",NOT(ISNUMBER(parametros!$F$2))),"",ROUND(itens_Remanesc!C155*parametros!$F$2,2))</f>
        <v/>
      </c>
      <c r="C156" s="118" t="str">
        <f>IF(posicao_contratual!A155="","",posicao_contratual!G155)</f>
        <v/>
      </c>
      <c r="D156" s="117" t="str">
        <f>IF(A156="TOTAL",ROUND(SUM($D$3:D155),2),IF(A156="","",ROUND(B156*C156,2)))</f>
        <v/>
      </c>
      <c r="E156" s="119" t="str">
        <f>IF(OR(itens_Remanesc!A155="",NOT(ISNUMBER(parametros!$F$3))),"",ROUND(itens_Remanesc!C155*parametros!$F$3,2))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IF(OR(itens_Remanesc!A155="",NOT(ISNUMBER(parametros!$F$4))),"",ROUND(itens_Remanesc!C155*parametros!$F$4,2))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IF(OR(itens_Remanesc!A155="",NOT(ISNUMBER(parametros!$F$5))),"",ROUND(itens_Remanesc!C155*parametros!$F$5,2))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IF(OR(itens_Remanesc!A155="",NOT(ISNUMBER(parametros!$F$6))),"",ROUND(itens_Remanesc!C155*parametros!$F$6,2))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</row>
    <row r="157" spans="1:16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IF(OR(itens_Remanesc!A156="",NOT(ISNUMBER(parametros!$F$2))),"",ROUND(itens_Remanesc!C156*parametros!$F$2,2))</f>
        <v/>
      </c>
      <c r="C157" s="118" t="str">
        <f>IF(posicao_contratual!A156="","",posicao_contratual!G156)</f>
        <v/>
      </c>
      <c r="D157" s="117" t="str">
        <f>IF(A157="TOTAL",ROUND(SUM($D$3:D156),2),IF(A157="","",ROUND(B157*C157,2)))</f>
        <v/>
      </c>
      <c r="E157" s="119" t="str">
        <f>IF(OR(itens_Remanesc!A156="",NOT(ISNUMBER(parametros!$F$3))),"",ROUND(itens_Remanesc!C156*parametros!$F$3,2))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IF(OR(itens_Remanesc!A156="",NOT(ISNUMBER(parametros!$F$4))),"",ROUND(itens_Remanesc!C156*parametros!$F$4,2))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IF(OR(itens_Remanesc!A156="",NOT(ISNUMBER(parametros!$F$5))),"",ROUND(itens_Remanesc!C156*parametros!$F$5,2))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IF(OR(itens_Remanesc!A156="",NOT(ISNUMBER(parametros!$F$6))),"",ROUND(itens_Remanesc!C156*parametros!$F$6,2))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</row>
    <row r="158" spans="1:16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IF(OR(itens_Remanesc!A157="",NOT(ISNUMBER(parametros!$F$2))),"",ROUND(itens_Remanesc!C157*parametros!$F$2,2))</f>
        <v/>
      </c>
      <c r="C158" s="118" t="str">
        <f>IF(posicao_contratual!A157="","",posicao_contratual!G157)</f>
        <v/>
      </c>
      <c r="D158" s="117" t="str">
        <f>IF(A158="TOTAL",ROUND(SUM($D$3:D157),2),IF(A158="","",ROUND(B158*C158,2)))</f>
        <v/>
      </c>
      <c r="E158" s="119" t="str">
        <f>IF(OR(itens_Remanesc!A157="",NOT(ISNUMBER(parametros!$F$3))),"",ROUND(itens_Remanesc!C157*parametros!$F$3,2))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IF(OR(itens_Remanesc!A157="",NOT(ISNUMBER(parametros!$F$4))),"",ROUND(itens_Remanesc!C157*parametros!$F$4,2))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IF(OR(itens_Remanesc!A157="",NOT(ISNUMBER(parametros!$F$5))),"",ROUND(itens_Remanesc!C157*parametros!$F$5,2))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IF(OR(itens_Remanesc!A157="",NOT(ISNUMBER(parametros!$F$6))),"",ROUND(itens_Remanesc!C157*parametros!$F$6,2))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</row>
    <row r="159" spans="1:16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IF(OR(itens_Remanesc!A158="",NOT(ISNUMBER(parametros!$F$2))),"",ROUND(itens_Remanesc!C158*parametros!$F$2,2))</f>
        <v/>
      </c>
      <c r="C159" s="118" t="str">
        <f>IF(posicao_contratual!A158="","",posicao_contratual!G158)</f>
        <v/>
      </c>
      <c r="D159" s="117" t="str">
        <f>IF(A159="TOTAL",ROUND(SUM($D$3:D158),2),IF(A159="","",ROUND(B159*C159,2)))</f>
        <v/>
      </c>
      <c r="E159" s="119" t="str">
        <f>IF(OR(itens_Remanesc!A158="",NOT(ISNUMBER(parametros!$F$3))),"",ROUND(itens_Remanesc!C158*parametros!$F$3,2))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IF(OR(itens_Remanesc!A158="",NOT(ISNUMBER(parametros!$F$4))),"",ROUND(itens_Remanesc!C158*parametros!$F$4,2))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IF(OR(itens_Remanesc!A158="",NOT(ISNUMBER(parametros!$F$5))),"",ROUND(itens_Remanesc!C158*parametros!$F$5,2))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IF(OR(itens_Remanesc!A158="",NOT(ISNUMBER(parametros!$F$6))),"",ROUND(itens_Remanesc!C158*parametros!$F$6,2))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</row>
    <row r="160" spans="1:16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IF(OR(itens_Remanesc!A159="",NOT(ISNUMBER(parametros!$F$2))),"",ROUND(itens_Remanesc!C159*parametros!$F$2,2))</f>
        <v/>
      </c>
      <c r="C160" s="118" t="str">
        <f>IF(posicao_contratual!A159="","",posicao_contratual!G159)</f>
        <v/>
      </c>
      <c r="D160" s="117" t="str">
        <f>IF(A160="TOTAL",ROUND(SUM($D$3:D159),2),IF(A160="","",ROUND(B160*C160,2)))</f>
        <v/>
      </c>
      <c r="E160" s="119" t="str">
        <f>IF(OR(itens_Remanesc!A159="",NOT(ISNUMBER(parametros!$F$3))),"",ROUND(itens_Remanesc!C159*parametros!$F$3,2))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IF(OR(itens_Remanesc!A159="",NOT(ISNUMBER(parametros!$F$4))),"",ROUND(itens_Remanesc!C159*parametros!$F$4,2))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IF(OR(itens_Remanesc!A159="",NOT(ISNUMBER(parametros!$F$5))),"",ROUND(itens_Remanesc!C159*parametros!$F$5,2))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IF(OR(itens_Remanesc!A159="",NOT(ISNUMBER(parametros!$F$6))),"",ROUND(itens_Remanesc!C159*parametros!$F$6,2))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</row>
    <row r="161" spans="1:16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IF(OR(itens_Remanesc!A160="",NOT(ISNUMBER(parametros!$F$2))),"",ROUND(itens_Remanesc!C160*parametros!$F$2,2))</f>
        <v/>
      </c>
      <c r="C161" s="118" t="str">
        <f>IF(posicao_contratual!A160="","",posicao_contratual!G160)</f>
        <v/>
      </c>
      <c r="D161" s="117" t="str">
        <f>IF(A161="TOTAL",ROUND(SUM($D$3:D160),2),IF(A161="","",ROUND(B161*C161,2)))</f>
        <v/>
      </c>
      <c r="E161" s="119" t="str">
        <f>IF(OR(itens_Remanesc!A160="",NOT(ISNUMBER(parametros!$F$3))),"",ROUND(itens_Remanesc!C160*parametros!$F$3,2))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IF(OR(itens_Remanesc!A160="",NOT(ISNUMBER(parametros!$F$4))),"",ROUND(itens_Remanesc!C160*parametros!$F$4,2))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IF(OR(itens_Remanesc!A160="",NOT(ISNUMBER(parametros!$F$5))),"",ROUND(itens_Remanesc!C160*parametros!$F$5,2))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IF(OR(itens_Remanesc!A160="",NOT(ISNUMBER(parametros!$F$6))),"",ROUND(itens_Remanesc!C160*parametros!$F$6,2))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</row>
    <row r="162" spans="1:16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IF(OR(itens_Remanesc!A161="",NOT(ISNUMBER(parametros!$F$2))),"",ROUND(itens_Remanesc!C161*parametros!$F$2,2))</f>
        <v/>
      </c>
      <c r="C162" s="118" t="str">
        <f>IF(posicao_contratual!A161="","",posicao_contratual!G161)</f>
        <v/>
      </c>
      <c r="D162" s="117" t="str">
        <f>IF(A162="TOTAL",ROUND(SUM($D$3:D161),2),IF(A162="","",ROUND(B162*C162,2)))</f>
        <v/>
      </c>
      <c r="E162" s="119" t="str">
        <f>IF(OR(itens_Remanesc!A161="",NOT(ISNUMBER(parametros!$F$3))),"",ROUND(itens_Remanesc!C161*parametros!$F$3,2))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IF(OR(itens_Remanesc!A161="",NOT(ISNUMBER(parametros!$F$4))),"",ROUND(itens_Remanesc!C161*parametros!$F$4,2))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IF(OR(itens_Remanesc!A161="",NOT(ISNUMBER(parametros!$F$5))),"",ROUND(itens_Remanesc!C161*parametros!$F$5,2))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IF(OR(itens_Remanesc!A161="",NOT(ISNUMBER(parametros!$F$6))),"",ROUND(itens_Remanesc!C161*parametros!$F$6,2))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</row>
    <row r="163" spans="1:16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IF(OR(itens_Remanesc!A162="",NOT(ISNUMBER(parametros!$F$2))),"",ROUND(itens_Remanesc!C162*parametros!$F$2,2))</f>
        <v/>
      </c>
      <c r="C163" s="118" t="str">
        <f>IF(posicao_contratual!A162="","",posicao_contratual!G162)</f>
        <v/>
      </c>
      <c r="D163" s="117" t="str">
        <f>IF(A163="TOTAL",ROUND(SUM($D$3:D162),2),IF(A163="","",ROUND(B163*C163,2)))</f>
        <v/>
      </c>
      <c r="E163" s="119" t="str">
        <f>IF(OR(itens_Remanesc!A162="",NOT(ISNUMBER(parametros!$F$3))),"",ROUND(itens_Remanesc!C162*parametros!$F$3,2))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IF(OR(itens_Remanesc!A162="",NOT(ISNUMBER(parametros!$F$4))),"",ROUND(itens_Remanesc!C162*parametros!$F$4,2))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IF(OR(itens_Remanesc!A162="",NOT(ISNUMBER(parametros!$F$5))),"",ROUND(itens_Remanesc!C162*parametros!$F$5,2))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IF(OR(itens_Remanesc!A162="",NOT(ISNUMBER(parametros!$F$6))),"",ROUND(itens_Remanesc!C162*parametros!$F$6,2))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</row>
    <row r="164" spans="1:16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IF(OR(itens_Remanesc!A163="",NOT(ISNUMBER(parametros!$F$2))),"",ROUND(itens_Remanesc!C163*parametros!$F$2,2))</f>
        <v/>
      </c>
      <c r="C164" s="118" t="str">
        <f>IF(posicao_contratual!A163="","",posicao_contratual!G163)</f>
        <v/>
      </c>
      <c r="D164" s="117" t="str">
        <f>IF(A164="TOTAL",ROUND(SUM($D$3:D163),2),IF(A164="","",ROUND(B164*C164,2)))</f>
        <v/>
      </c>
      <c r="E164" s="119" t="str">
        <f>IF(OR(itens_Remanesc!A163="",NOT(ISNUMBER(parametros!$F$3))),"",ROUND(itens_Remanesc!C163*parametros!$F$3,2))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IF(OR(itens_Remanesc!A163="",NOT(ISNUMBER(parametros!$F$4))),"",ROUND(itens_Remanesc!C163*parametros!$F$4,2))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IF(OR(itens_Remanesc!A163="",NOT(ISNUMBER(parametros!$F$5))),"",ROUND(itens_Remanesc!C163*parametros!$F$5,2))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IF(OR(itens_Remanesc!A163="",NOT(ISNUMBER(parametros!$F$6))),"",ROUND(itens_Remanesc!C163*parametros!$F$6,2))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</row>
    <row r="165" spans="1:16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IF(OR(itens_Remanesc!A164="",NOT(ISNUMBER(parametros!$F$2))),"",ROUND(itens_Remanesc!C164*parametros!$F$2,2))</f>
        <v/>
      </c>
      <c r="C165" s="118" t="str">
        <f>IF(posicao_contratual!A164="","",posicao_contratual!G164)</f>
        <v/>
      </c>
      <c r="D165" s="117" t="str">
        <f>IF(A165="TOTAL",ROUND(SUM($D$3:D164),2),IF(A165="","",ROUND(B165*C165,2)))</f>
        <v/>
      </c>
      <c r="E165" s="119" t="str">
        <f>IF(OR(itens_Remanesc!A164="",NOT(ISNUMBER(parametros!$F$3))),"",ROUND(itens_Remanesc!C164*parametros!$F$3,2))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IF(OR(itens_Remanesc!A164="",NOT(ISNUMBER(parametros!$F$4))),"",ROUND(itens_Remanesc!C164*parametros!$F$4,2))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IF(OR(itens_Remanesc!A164="",NOT(ISNUMBER(parametros!$F$5))),"",ROUND(itens_Remanesc!C164*parametros!$F$5,2))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IF(OR(itens_Remanesc!A164="",NOT(ISNUMBER(parametros!$F$6))),"",ROUND(itens_Remanesc!C164*parametros!$F$6,2))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</row>
    <row r="166" spans="1:16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IF(OR(itens_Remanesc!A165="",NOT(ISNUMBER(parametros!$F$2))),"",ROUND(itens_Remanesc!C165*parametros!$F$2,2))</f>
        <v/>
      </c>
      <c r="C166" s="118" t="str">
        <f>IF(posicao_contratual!A165="","",posicao_contratual!G165)</f>
        <v/>
      </c>
      <c r="D166" s="117" t="str">
        <f>IF(A166="TOTAL",ROUND(SUM($D$3:D165),2),IF(A166="","",ROUND(B166*C166,2)))</f>
        <v/>
      </c>
      <c r="E166" s="119" t="str">
        <f>IF(OR(itens_Remanesc!A165="",NOT(ISNUMBER(parametros!$F$3))),"",ROUND(itens_Remanesc!C165*parametros!$F$3,2))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IF(OR(itens_Remanesc!A165="",NOT(ISNUMBER(parametros!$F$4))),"",ROUND(itens_Remanesc!C165*parametros!$F$4,2))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IF(OR(itens_Remanesc!A165="",NOT(ISNUMBER(parametros!$F$5))),"",ROUND(itens_Remanesc!C165*parametros!$F$5,2))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IF(OR(itens_Remanesc!A165="",NOT(ISNUMBER(parametros!$F$6))),"",ROUND(itens_Remanesc!C165*parametros!$F$6,2))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</row>
    <row r="167" spans="1:16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IF(OR(itens_Remanesc!A166="",NOT(ISNUMBER(parametros!$F$2))),"",ROUND(itens_Remanesc!C166*parametros!$F$2,2))</f>
        <v/>
      </c>
      <c r="C167" s="118" t="str">
        <f>IF(posicao_contratual!A166="","",posicao_contratual!G166)</f>
        <v/>
      </c>
      <c r="D167" s="117" t="str">
        <f>IF(A167="TOTAL",ROUND(SUM($D$3:D166),2),IF(A167="","",ROUND(B167*C167,2)))</f>
        <v/>
      </c>
      <c r="E167" s="119" t="str">
        <f>IF(OR(itens_Remanesc!A166="",NOT(ISNUMBER(parametros!$F$3))),"",ROUND(itens_Remanesc!C166*parametros!$F$3,2))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IF(OR(itens_Remanesc!A166="",NOT(ISNUMBER(parametros!$F$4))),"",ROUND(itens_Remanesc!C166*parametros!$F$4,2))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IF(OR(itens_Remanesc!A166="",NOT(ISNUMBER(parametros!$F$5))),"",ROUND(itens_Remanesc!C166*parametros!$F$5,2))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IF(OR(itens_Remanesc!A166="",NOT(ISNUMBER(parametros!$F$6))),"",ROUND(itens_Remanesc!C166*parametros!$F$6,2))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</row>
    <row r="168" spans="1:16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IF(OR(itens_Remanesc!A167="",NOT(ISNUMBER(parametros!$F$2))),"",ROUND(itens_Remanesc!C167*parametros!$F$2,2))</f>
        <v/>
      </c>
      <c r="C168" s="118" t="str">
        <f>IF(posicao_contratual!A167="","",posicao_contratual!G167)</f>
        <v/>
      </c>
      <c r="D168" s="117" t="str">
        <f>IF(A168="TOTAL",ROUND(SUM($D$3:D167),2),IF(A168="","",ROUND(B168*C168,2)))</f>
        <v/>
      </c>
      <c r="E168" s="119" t="str">
        <f>IF(OR(itens_Remanesc!A167="",NOT(ISNUMBER(parametros!$F$3))),"",ROUND(itens_Remanesc!C167*parametros!$F$3,2))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IF(OR(itens_Remanesc!A167="",NOT(ISNUMBER(parametros!$F$4))),"",ROUND(itens_Remanesc!C167*parametros!$F$4,2))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IF(OR(itens_Remanesc!A167="",NOT(ISNUMBER(parametros!$F$5))),"",ROUND(itens_Remanesc!C167*parametros!$F$5,2))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IF(OR(itens_Remanesc!A167="",NOT(ISNUMBER(parametros!$F$6))),"",ROUND(itens_Remanesc!C167*parametros!$F$6,2))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</row>
    <row r="169" spans="1:16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IF(OR(itens_Remanesc!A168="",NOT(ISNUMBER(parametros!$F$2))),"",ROUND(itens_Remanesc!C168*parametros!$F$2,2))</f>
        <v/>
      </c>
      <c r="C169" s="118" t="str">
        <f>IF(posicao_contratual!A168="","",posicao_contratual!G168)</f>
        <v/>
      </c>
      <c r="D169" s="117" t="str">
        <f>IF(A169="TOTAL",ROUND(SUM($D$3:D168),2),IF(A169="","",ROUND(B169*C169,2)))</f>
        <v/>
      </c>
      <c r="E169" s="119" t="str">
        <f>IF(OR(itens_Remanesc!A168="",NOT(ISNUMBER(parametros!$F$3))),"",ROUND(itens_Remanesc!C168*parametros!$F$3,2))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IF(OR(itens_Remanesc!A168="",NOT(ISNUMBER(parametros!$F$4))),"",ROUND(itens_Remanesc!C168*parametros!$F$4,2))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IF(OR(itens_Remanesc!A168="",NOT(ISNUMBER(parametros!$F$5))),"",ROUND(itens_Remanesc!C168*parametros!$F$5,2))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IF(OR(itens_Remanesc!A168="",NOT(ISNUMBER(parametros!$F$6))),"",ROUND(itens_Remanesc!C168*parametros!$F$6,2))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</row>
    <row r="170" spans="1:16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IF(OR(itens_Remanesc!A169="",NOT(ISNUMBER(parametros!$F$2))),"",ROUND(itens_Remanesc!C169*parametros!$F$2,2))</f>
        <v/>
      </c>
      <c r="C170" s="118" t="str">
        <f>IF(posicao_contratual!A169="","",posicao_contratual!G169)</f>
        <v/>
      </c>
      <c r="D170" s="117" t="str">
        <f>IF(A170="TOTAL",ROUND(SUM($D$3:D169),2),IF(A170="","",ROUND(B170*C170,2)))</f>
        <v/>
      </c>
      <c r="E170" s="119" t="str">
        <f>IF(OR(itens_Remanesc!A169="",NOT(ISNUMBER(parametros!$F$3))),"",ROUND(itens_Remanesc!C169*parametros!$F$3,2))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IF(OR(itens_Remanesc!A169="",NOT(ISNUMBER(parametros!$F$4))),"",ROUND(itens_Remanesc!C169*parametros!$F$4,2))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IF(OR(itens_Remanesc!A169="",NOT(ISNUMBER(parametros!$F$5))),"",ROUND(itens_Remanesc!C169*parametros!$F$5,2))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IF(OR(itens_Remanesc!A169="",NOT(ISNUMBER(parametros!$F$6))),"",ROUND(itens_Remanesc!C169*parametros!$F$6,2))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</row>
    <row r="171" spans="1:16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IF(OR(itens_Remanesc!A170="",NOT(ISNUMBER(parametros!$F$2))),"",ROUND(itens_Remanesc!C170*parametros!$F$2,2))</f>
        <v/>
      </c>
      <c r="C171" s="118" t="str">
        <f>IF(posicao_contratual!A170="","",posicao_contratual!G170)</f>
        <v/>
      </c>
      <c r="D171" s="117" t="str">
        <f>IF(A171="TOTAL",ROUND(SUM($D$3:D170),2),IF(A171="","",ROUND(B171*C171,2)))</f>
        <v/>
      </c>
      <c r="E171" s="119" t="str">
        <f>IF(OR(itens_Remanesc!A170="",NOT(ISNUMBER(parametros!$F$3))),"",ROUND(itens_Remanesc!C170*parametros!$F$3,2))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IF(OR(itens_Remanesc!A170="",NOT(ISNUMBER(parametros!$F$4))),"",ROUND(itens_Remanesc!C170*parametros!$F$4,2))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IF(OR(itens_Remanesc!A170="",NOT(ISNUMBER(parametros!$F$5))),"",ROUND(itens_Remanesc!C170*parametros!$F$5,2))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IF(OR(itens_Remanesc!A170="",NOT(ISNUMBER(parametros!$F$6))),"",ROUND(itens_Remanesc!C170*parametros!$F$6,2))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</row>
    <row r="172" spans="1:16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IF(OR(itens_Remanesc!A171="",NOT(ISNUMBER(parametros!$F$2))),"",ROUND(itens_Remanesc!C171*parametros!$F$2,2))</f>
        <v/>
      </c>
      <c r="C172" s="118" t="str">
        <f>IF(posicao_contratual!A171="","",posicao_contratual!G171)</f>
        <v/>
      </c>
      <c r="D172" s="117" t="str">
        <f>IF(A172="TOTAL",ROUND(SUM($D$3:D171),2),IF(A172="","",ROUND(B172*C172,2)))</f>
        <v/>
      </c>
      <c r="E172" s="119" t="str">
        <f>IF(OR(itens_Remanesc!A171="",NOT(ISNUMBER(parametros!$F$3))),"",ROUND(itens_Remanesc!C171*parametros!$F$3,2))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IF(OR(itens_Remanesc!A171="",NOT(ISNUMBER(parametros!$F$4))),"",ROUND(itens_Remanesc!C171*parametros!$F$4,2))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IF(OR(itens_Remanesc!A171="",NOT(ISNUMBER(parametros!$F$5))),"",ROUND(itens_Remanesc!C171*parametros!$F$5,2))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IF(OR(itens_Remanesc!A171="",NOT(ISNUMBER(parametros!$F$6))),"",ROUND(itens_Remanesc!C171*parametros!$F$6,2))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</row>
    <row r="173" spans="1:16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IF(OR(itens_Remanesc!A172="",NOT(ISNUMBER(parametros!$F$2))),"",ROUND(itens_Remanesc!C172*parametros!$F$2,2))</f>
        <v/>
      </c>
      <c r="C173" s="118" t="str">
        <f>IF(posicao_contratual!A172="","",posicao_contratual!G172)</f>
        <v/>
      </c>
      <c r="D173" s="117" t="str">
        <f>IF(A173="TOTAL",ROUND(SUM($D$3:D172),2),IF(A173="","",ROUND(B173*C173,2)))</f>
        <v/>
      </c>
      <c r="E173" s="119" t="str">
        <f>IF(OR(itens_Remanesc!A172="",NOT(ISNUMBER(parametros!$F$3))),"",ROUND(itens_Remanesc!C172*parametros!$F$3,2))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IF(OR(itens_Remanesc!A172="",NOT(ISNUMBER(parametros!$F$4))),"",ROUND(itens_Remanesc!C172*parametros!$F$4,2))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IF(OR(itens_Remanesc!A172="",NOT(ISNUMBER(parametros!$F$5))),"",ROUND(itens_Remanesc!C172*parametros!$F$5,2))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IF(OR(itens_Remanesc!A172="",NOT(ISNUMBER(parametros!$F$6))),"",ROUND(itens_Remanesc!C172*parametros!$F$6,2))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</row>
    <row r="174" spans="1:16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IF(OR(itens_Remanesc!A173="",NOT(ISNUMBER(parametros!$F$2))),"",ROUND(itens_Remanesc!C173*parametros!$F$2,2))</f>
        <v/>
      </c>
      <c r="C174" s="118" t="str">
        <f>IF(posicao_contratual!A173="","",posicao_contratual!G173)</f>
        <v/>
      </c>
      <c r="D174" s="117" t="str">
        <f>IF(A174="TOTAL",ROUND(SUM($D$3:D173),2),IF(A174="","",ROUND(B174*C174,2)))</f>
        <v/>
      </c>
      <c r="E174" s="119" t="str">
        <f>IF(OR(itens_Remanesc!A173="",NOT(ISNUMBER(parametros!$F$3))),"",ROUND(itens_Remanesc!C173*parametros!$F$3,2))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IF(OR(itens_Remanesc!A173="",NOT(ISNUMBER(parametros!$F$4))),"",ROUND(itens_Remanesc!C173*parametros!$F$4,2))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IF(OR(itens_Remanesc!A173="",NOT(ISNUMBER(parametros!$F$5))),"",ROUND(itens_Remanesc!C173*parametros!$F$5,2))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IF(OR(itens_Remanesc!A173="",NOT(ISNUMBER(parametros!$F$6))),"",ROUND(itens_Remanesc!C173*parametros!$F$6,2))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</row>
    <row r="175" spans="1:16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IF(OR(itens_Remanesc!A174="",NOT(ISNUMBER(parametros!$F$2))),"",ROUND(itens_Remanesc!C174*parametros!$F$2,2))</f>
        <v/>
      </c>
      <c r="C175" s="118" t="str">
        <f>IF(posicao_contratual!A174="","",posicao_contratual!G174)</f>
        <v/>
      </c>
      <c r="D175" s="117" t="str">
        <f>IF(A175="TOTAL",ROUND(SUM($D$3:D174),2),IF(A175="","",ROUND(B175*C175,2)))</f>
        <v/>
      </c>
      <c r="E175" s="119" t="str">
        <f>IF(OR(itens_Remanesc!A174="",NOT(ISNUMBER(parametros!$F$3))),"",ROUND(itens_Remanesc!C174*parametros!$F$3,2))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IF(OR(itens_Remanesc!A174="",NOT(ISNUMBER(parametros!$F$4))),"",ROUND(itens_Remanesc!C174*parametros!$F$4,2))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IF(OR(itens_Remanesc!A174="",NOT(ISNUMBER(parametros!$F$5))),"",ROUND(itens_Remanesc!C174*parametros!$F$5,2))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IF(OR(itens_Remanesc!A174="",NOT(ISNUMBER(parametros!$F$6))),"",ROUND(itens_Remanesc!C174*parametros!$F$6,2))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</row>
    <row r="176" spans="1:16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IF(OR(itens_Remanesc!A175="",NOT(ISNUMBER(parametros!$F$2))),"",ROUND(itens_Remanesc!C175*parametros!$F$2,2))</f>
        <v/>
      </c>
      <c r="C176" s="118" t="str">
        <f>IF(posicao_contratual!A175="","",posicao_contratual!G175)</f>
        <v/>
      </c>
      <c r="D176" s="117" t="str">
        <f>IF(A176="TOTAL",ROUND(SUM($D$3:D175),2),IF(A176="","",ROUND(B176*C176,2)))</f>
        <v/>
      </c>
      <c r="E176" s="119" t="str">
        <f>IF(OR(itens_Remanesc!A175="",NOT(ISNUMBER(parametros!$F$3))),"",ROUND(itens_Remanesc!C175*parametros!$F$3,2))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IF(OR(itens_Remanesc!A175="",NOT(ISNUMBER(parametros!$F$4))),"",ROUND(itens_Remanesc!C175*parametros!$F$4,2))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IF(OR(itens_Remanesc!A175="",NOT(ISNUMBER(parametros!$F$5))),"",ROUND(itens_Remanesc!C175*parametros!$F$5,2))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IF(OR(itens_Remanesc!A175="",NOT(ISNUMBER(parametros!$F$6))),"",ROUND(itens_Remanesc!C175*parametros!$F$6,2))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</row>
    <row r="177" spans="1:16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IF(OR(itens_Remanesc!A176="",NOT(ISNUMBER(parametros!$F$2))),"",ROUND(itens_Remanesc!C176*parametros!$F$2,2))</f>
        <v/>
      </c>
      <c r="C177" s="118" t="str">
        <f>IF(posicao_contratual!A176="","",posicao_contratual!G176)</f>
        <v/>
      </c>
      <c r="D177" s="117" t="str">
        <f>IF(A177="TOTAL",ROUND(SUM($D$3:D176),2),IF(A177="","",ROUND(B177*C177,2)))</f>
        <v/>
      </c>
      <c r="E177" s="119" t="str">
        <f>IF(OR(itens_Remanesc!A176="",NOT(ISNUMBER(parametros!$F$3))),"",ROUND(itens_Remanesc!C176*parametros!$F$3,2))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IF(OR(itens_Remanesc!A176="",NOT(ISNUMBER(parametros!$F$4))),"",ROUND(itens_Remanesc!C176*parametros!$F$4,2))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IF(OR(itens_Remanesc!A176="",NOT(ISNUMBER(parametros!$F$5))),"",ROUND(itens_Remanesc!C176*parametros!$F$5,2))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IF(OR(itens_Remanesc!A176="",NOT(ISNUMBER(parametros!$F$6))),"",ROUND(itens_Remanesc!C176*parametros!$F$6,2))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</row>
    <row r="178" spans="1:16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IF(OR(itens_Remanesc!A177="",NOT(ISNUMBER(parametros!$F$2))),"",ROUND(itens_Remanesc!C177*parametros!$F$2,2))</f>
        <v/>
      </c>
      <c r="C178" s="118" t="str">
        <f>IF(posicao_contratual!A177="","",posicao_contratual!G177)</f>
        <v/>
      </c>
      <c r="D178" s="117" t="str">
        <f>IF(A178="TOTAL",ROUND(SUM($D$3:D177),2),IF(A178="","",ROUND(B178*C178,2)))</f>
        <v/>
      </c>
      <c r="E178" s="119" t="str">
        <f>IF(OR(itens_Remanesc!A177="",NOT(ISNUMBER(parametros!$F$3))),"",ROUND(itens_Remanesc!C177*parametros!$F$3,2))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IF(OR(itens_Remanesc!A177="",NOT(ISNUMBER(parametros!$F$4))),"",ROUND(itens_Remanesc!C177*parametros!$F$4,2))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IF(OR(itens_Remanesc!A177="",NOT(ISNUMBER(parametros!$F$5))),"",ROUND(itens_Remanesc!C177*parametros!$F$5,2))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IF(OR(itens_Remanesc!A177="",NOT(ISNUMBER(parametros!$F$6))),"",ROUND(itens_Remanesc!C177*parametros!$F$6,2))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</row>
    <row r="179" spans="1:16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IF(OR(itens_Remanesc!A178="",NOT(ISNUMBER(parametros!$F$2))),"",ROUND(itens_Remanesc!C178*parametros!$F$2,2))</f>
        <v/>
      </c>
      <c r="C179" s="118" t="str">
        <f>IF(posicao_contratual!A178="","",posicao_contratual!G178)</f>
        <v/>
      </c>
      <c r="D179" s="117" t="str">
        <f>IF(A179="TOTAL",ROUND(SUM($D$3:D178),2),IF(A179="","",ROUND(B179*C179,2)))</f>
        <v/>
      </c>
      <c r="E179" s="119" t="str">
        <f>IF(OR(itens_Remanesc!A178="",NOT(ISNUMBER(parametros!$F$3))),"",ROUND(itens_Remanesc!C178*parametros!$F$3,2))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IF(OR(itens_Remanesc!A178="",NOT(ISNUMBER(parametros!$F$4))),"",ROUND(itens_Remanesc!C178*parametros!$F$4,2))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IF(OR(itens_Remanesc!A178="",NOT(ISNUMBER(parametros!$F$5))),"",ROUND(itens_Remanesc!C178*parametros!$F$5,2))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IF(OR(itens_Remanesc!A178="",NOT(ISNUMBER(parametros!$F$6))),"",ROUND(itens_Remanesc!C178*parametros!$F$6,2))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</row>
    <row r="180" spans="1:16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IF(OR(itens_Remanesc!A179="",NOT(ISNUMBER(parametros!$F$2))),"",ROUND(itens_Remanesc!C179*parametros!$F$2,2))</f>
        <v/>
      </c>
      <c r="C180" s="118" t="str">
        <f>IF(posicao_contratual!A179="","",posicao_contratual!G179)</f>
        <v/>
      </c>
      <c r="D180" s="117" t="str">
        <f>IF(A180="TOTAL",ROUND(SUM($D$3:D179),2),IF(A180="","",ROUND(B180*C180,2)))</f>
        <v/>
      </c>
      <c r="E180" s="119" t="str">
        <f>IF(OR(itens_Remanesc!A179="",NOT(ISNUMBER(parametros!$F$3))),"",ROUND(itens_Remanesc!C179*parametros!$F$3,2))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IF(OR(itens_Remanesc!A179="",NOT(ISNUMBER(parametros!$F$4))),"",ROUND(itens_Remanesc!C179*parametros!$F$4,2))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IF(OR(itens_Remanesc!A179="",NOT(ISNUMBER(parametros!$F$5))),"",ROUND(itens_Remanesc!C179*parametros!$F$5,2))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IF(OR(itens_Remanesc!A179="",NOT(ISNUMBER(parametros!$F$6))),"",ROUND(itens_Remanesc!C179*parametros!$F$6,2))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</row>
    <row r="181" spans="1:16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IF(OR(itens_Remanesc!A180="",NOT(ISNUMBER(parametros!$F$2))),"",ROUND(itens_Remanesc!C180*parametros!$F$2,2))</f>
        <v/>
      </c>
      <c r="C181" s="118" t="str">
        <f>IF(posicao_contratual!A180="","",posicao_contratual!G180)</f>
        <v/>
      </c>
      <c r="D181" s="117" t="str">
        <f>IF(A181="TOTAL",ROUND(SUM($D$3:D180),2),IF(A181="","",ROUND(B181*C181,2)))</f>
        <v/>
      </c>
      <c r="E181" s="119" t="str">
        <f>IF(OR(itens_Remanesc!A180="",NOT(ISNUMBER(parametros!$F$3))),"",ROUND(itens_Remanesc!C180*parametros!$F$3,2))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IF(OR(itens_Remanesc!A180="",NOT(ISNUMBER(parametros!$F$4))),"",ROUND(itens_Remanesc!C180*parametros!$F$4,2))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IF(OR(itens_Remanesc!A180="",NOT(ISNUMBER(parametros!$F$5))),"",ROUND(itens_Remanesc!C180*parametros!$F$5,2))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IF(OR(itens_Remanesc!A180="",NOT(ISNUMBER(parametros!$F$6))),"",ROUND(itens_Remanesc!C180*parametros!$F$6,2))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</row>
    <row r="182" spans="1:16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IF(OR(itens_Remanesc!A181="",NOT(ISNUMBER(parametros!$F$2))),"",ROUND(itens_Remanesc!C181*parametros!$F$2,2))</f>
        <v/>
      </c>
      <c r="C182" s="118" t="str">
        <f>IF(posicao_contratual!A181="","",posicao_contratual!G181)</f>
        <v/>
      </c>
      <c r="D182" s="117" t="str">
        <f>IF(A182="TOTAL",ROUND(SUM($D$3:D181),2),IF(A182="","",ROUND(B182*C182,2)))</f>
        <v/>
      </c>
      <c r="E182" s="119" t="str">
        <f>IF(OR(itens_Remanesc!A181="",NOT(ISNUMBER(parametros!$F$3))),"",ROUND(itens_Remanesc!C181*parametros!$F$3,2))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IF(OR(itens_Remanesc!A181="",NOT(ISNUMBER(parametros!$F$4))),"",ROUND(itens_Remanesc!C181*parametros!$F$4,2))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IF(OR(itens_Remanesc!A181="",NOT(ISNUMBER(parametros!$F$5))),"",ROUND(itens_Remanesc!C181*parametros!$F$5,2))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IF(OR(itens_Remanesc!A181="",NOT(ISNUMBER(parametros!$F$6))),"",ROUND(itens_Remanesc!C181*parametros!$F$6,2))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</row>
    <row r="183" spans="1:16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IF(OR(itens_Remanesc!A182="",NOT(ISNUMBER(parametros!$F$2))),"",ROUND(itens_Remanesc!C182*parametros!$F$2,2))</f>
        <v/>
      </c>
      <c r="C183" s="118" t="str">
        <f>IF(posicao_contratual!A182="","",posicao_contratual!G182)</f>
        <v/>
      </c>
      <c r="D183" s="117" t="str">
        <f>IF(A183="TOTAL",ROUND(SUM($D$3:D182),2),IF(A183="","",ROUND(B183*C183,2)))</f>
        <v/>
      </c>
      <c r="E183" s="119" t="str">
        <f>IF(OR(itens_Remanesc!A182="",NOT(ISNUMBER(parametros!$F$3))),"",ROUND(itens_Remanesc!C182*parametros!$F$3,2))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IF(OR(itens_Remanesc!A182="",NOT(ISNUMBER(parametros!$F$4))),"",ROUND(itens_Remanesc!C182*parametros!$F$4,2))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IF(OR(itens_Remanesc!A182="",NOT(ISNUMBER(parametros!$F$5))),"",ROUND(itens_Remanesc!C182*parametros!$F$5,2))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IF(OR(itens_Remanesc!A182="",NOT(ISNUMBER(parametros!$F$6))),"",ROUND(itens_Remanesc!C182*parametros!$F$6,2))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</row>
    <row r="184" spans="1:16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IF(OR(itens_Remanesc!A183="",NOT(ISNUMBER(parametros!$F$2))),"",ROUND(itens_Remanesc!C183*parametros!$F$2,2))</f>
        <v/>
      </c>
      <c r="C184" s="118" t="str">
        <f>IF(posicao_contratual!A183="","",posicao_contratual!G183)</f>
        <v/>
      </c>
      <c r="D184" s="117" t="str">
        <f>IF(A184="TOTAL",ROUND(SUM($D$3:D183),2),IF(A184="","",ROUND(B184*C184,2)))</f>
        <v/>
      </c>
      <c r="E184" s="119" t="str">
        <f>IF(OR(itens_Remanesc!A183="",NOT(ISNUMBER(parametros!$F$3))),"",ROUND(itens_Remanesc!C183*parametros!$F$3,2))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IF(OR(itens_Remanesc!A183="",NOT(ISNUMBER(parametros!$F$4))),"",ROUND(itens_Remanesc!C183*parametros!$F$4,2))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IF(OR(itens_Remanesc!A183="",NOT(ISNUMBER(parametros!$F$5))),"",ROUND(itens_Remanesc!C183*parametros!$F$5,2))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IF(OR(itens_Remanesc!A183="",NOT(ISNUMBER(parametros!$F$6))),"",ROUND(itens_Remanesc!C183*parametros!$F$6,2))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</row>
    <row r="185" spans="1:16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IF(OR(itens_Remanesc!A184="",NOT(ISNUMBER(parametros!$F$2))),"",ROUND(itens_Remanesc!C184*parametros!$F$2,2))</f>
        <v/>
      </c>
      <c r="C185" s="118" t="str">
        <f>IF(posicao_contratual!A184="","",posicao_contratual!G184)</f>
        <v/>
      </c>
      <c r="D185" s="117" t="str">
        <f>IF(A185="TOTAL",ROUND(SUM($D$3:D184),2),IF(A185="","",ROUND(B185*C185,2)))</f>
        <v/>
      </c>
      <c r="E185" s="119" t="str">
        <f>IF(OR(itens_Remanesc!A184="",NOT(ISNUMBER(parametros!$F$3))),"",ROUND(itens_Remanesc!C184*parametros!$F$3,2))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IF(OR(itens_Remanesc!A184="",NOT(ISNUMBER(parametros!$F$4))),"",ROUND(itens_Remanesc!C184*parametros!$F$4,2))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IF(OR(itens_Remanesc!A184="",NOT(ISNUMBER(parametros!$F$5))),"",ROUND(itens_Remanesc!C184*parametros!$F$5,2))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IF(OR(itens_Remanesc!A184="",NOT(ISNUMBER(parametros!$F$6))),"",ROUND(itens_Remanesc!C184*parametros!$F$6,2))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</row>
    <row r="186" spans="1:16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IF(OR(itens_Remanesc!A185="",NOT(ISNUMBER(parametros!$F$2))),"",ROUND(itens_Remanesc!C185*parametros!$F$2,2))</f>
        <v/>
      </c>
      <c r="C186" s="118" t="str">
        <f>IF(posicao_contratual!A185="","",posicao_contratual!G185)</f>
        <v/>
      </c>
      <c r="D186" s="117" t="str">
        <f>IF(A186="TOTAL",ROUND(SUM($D$3:D185),2),IF(A186="","",ROUND(B186*C186,2)))</f>
        <v/>
      </c>
      <c r="E186" s="119" t="str">
        <f>IF(OR(itens_Remanesc!A185="",NOT(ISNUMBER(parametros!$F$3))),"",ROUND(itens_Remanesc!C185*parametros!$F$3,2))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IF(OR(itens_Remanesc!A185="",NOT(ISNUMBER(parametros!$F$4))),"",ROUND(itens_Remanesc!C185*parametros!$F$4,2))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IF(OR(itens_Remanesc!A185="",NOT(ISNUMBER(parametros!$F$5))),"",ROUND(itens_Remanesc!C185*parametros!$F$5,2))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IF(OR(itens_Remanesc!A185="",NOT(ISNUMBER(parametros!$F$6))),"",ROUND(itens_Remanesc!C185*parametros!$F$6,2))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</row>
    <row r="187" spans="1:16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IF(OR(itens_Remanesc!A186="",NOT(ISNUMBER(parametros!$F$2))),"",ROUND(itens_Remanesc!C186*parametros!$F$2,2))</f>
        <v/>
      </c>
      <c r="C187" s="118" t="str">
        <f>IF(posicao_contratual!A186="","",posicao_contratual!G186)</f>
        <v/>
      </c>
      <c r="D187" s="117" t="str">
        <f>IF(A187="TOTAL",ROUND(SUM($D$3:D186),2),IF(A187="","",ROUND(B187*C187,2)))</f>
        <v/>
      </c>
      <c r="E187" s="119" t="str">
        <f>IF(OR(itens_Remanesc!A186="",NOT(ISNUMBER(parametros!$F$3))),"",ROUND(itens_Remanesc!C186*parametros!$F$3,2))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IF(OR(itens_Remanesc!A186="",NOT(ISNUMBER(parametros!$F$4))),"",ROUND(itens_Remanesc!C186*parametros!$F$4,2))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IF(OR(itens_Remanesc!A186="",NOT(ISNUMBER(parametros!$F$5))),"",ROUND(itens_Remanesc!C186*parametros!$F$5,2))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IF(OR(itens_Remanesc!A186="",NOT(ISNUMBER(parametros!$F$6))),"",ROUND(itens_Remanesc!C186*parametros!$F$6,2))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</row>
    <row r="188" spans="1:16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IF(OR(itens_Remanesc!A187="",NOT(ISNUMBER(parametros!$F$2))),"",ROUND(itens_Remanesc!C187*parametros!$F$2,2))</f>
        <v/>
      </c>
      <c r="C188" s="118" t="str">
        <f>IF(posicao_contratual!A187="","",posicao_contratual!G187)</f>
        <v/>
      </c>
      <c r="D188" s="117" t="str">
        <f>IF(A188="TOTAL",ROUND(SUM($D$3:D187),2),IF(A188="","",ROUND(B188*C188,2)))</f>
        <v/>
      </c>
      <c r="E188" s="119" t="str">
        <f>IF(OR(itens_Remanesc!A187="",NOT(ISNUMBER(parametros!$F$3))),"",ROUND(itens_Remanesc!C187*parametros!$F$3,2))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IF(OR(itens_Remanesc!A187="",NOT(ISNUMBER(parametros!$F$4))),"",ROUND(itens_Remanesc!C187*parametros!$F$4,2))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IF(OR(itens_Remanesc!A187="",NOT(ISNUMBER(parametros!$F$5))),"",ROUND(itens_Remanesc!C187*parametros!$F$5,2))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IF(OR(itens_Remanesc!A187="",NOT(ISNUMBER(parametros!$F$6))),"",ROUND(itens_Remanesc!C187*parametros!$F$6,2))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</row>
    <row r="189" spans="1:16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IF(OR(itens_Remanesc!A188="",NOT(ISNUMBER(parametros!$F$2))),"",ROUND(itens_Remanesc!C188*parametros!$F$2,2))</f>
        <v/>
      </c>
      <c r="C189" s="118" t="str">
        <f>IF(posicao_contratual!A188="","",posicao_contratual!G188)</f>
        <v/>
      </c>
      <c r="D189" s="117" t="str">
        <f>IF(A189="TOTAL",ROUND(SUM($D$3:D188),2),IF(A189="","",ROUND(B189*C189,2)))</f>
        <v/>
      </c>
      <c r="E189" s="119" t="str">
        <f>IF(OR(itens_Remanesc!A188="",NOT(ISNUMBER(parametros!$F$3))),"",ROUND(itens_Remanesc!C188*parametros!$F$3,2))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IF(OR(itens_Remanesc!A188="",NOT(ISNUMBER(parametros!$F$4))),"",ROUND(itens_Remanesc!C188*parametros!$F$4,2))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IF(OR(itens_Remanesc!A188="",NOT(ISNUMBER(parametros!$F$5))),"",ROUND(itens_Remanesc!C188*parametros!$F$5,2))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IF(OR(itens_Remanesc!A188="",NOT(ISNUMBER(parametros!$F$6))),"",ROUND(itens_Remanesc!C188*parametros!$F$6,2))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</row>
    <row r="190" spans="1:16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IF(OR(itens_Remanesc!A189="",NOT(ISNUMBER(parametros!$F$2))),"",ROUND(itens_Remanesc!C189*parametros!$F$2,2))</f>
        <v/>
      </c>
      <c r="C190" s="118" t="str">
        <f>IF(posicao_contratual!A189="","",posicao_contratual!G189)</f>
        <v/>
      </c>
      <c r="D190" s="117" t="str">
        <f>IF(A190="TOTAL",ROUND(SUM($D$3:D189),2),IF(A190="","",ROUND(B190*C190,2)))</f>
        <v/>
      </c>
      <c r="E190" s="119" t="str">
        <f>IF(OR(itens_Remanesc!A189="",NOT(ISNUMBER(parametros!$F$3))),"",ROUND(itens_Remanesc!C189*parametros!$F$3,2))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IF(OR(itens_Remanesc!A189="",NOT(ISNUMBER(parametros!$F$4))),"",ROUND(itens_Remanesc!C189*parametros!$F$4,2))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IF(OR(itens_Remanesc!A189="",NOT(ISNUMBER(parametros!$F$5))),"",ROUND(itens_Remanesc!C189*parametros!$F$5,2))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IF(OR(itens_Remanesc!A189="",NOT(ISNUMBER(parametros!$F$6))),"",ROUND(itens_Remanesc!C189*parametros!$F$6,2))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</row>
    <row r="191" spans="1:16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IF(OR(itens_Remanesc!A190="",NOT(ISNUMBER(parametros!$F$2))),"",ROUND(itens_Remanesc!C190*parametros!$F$2,2))</f>
        <v/>
      </c>
      <c r="C191" s="118" t="str">
        <f>IF(posicao_contratual!A190="","",posicao_contratual!G190)</f>
        <v/>
      </c>
      <c r="D191" s="117" t="str">
        <f>IF(A191="TOTAL",ROUND(SUM($D$3:D190),2),IF(A191="","",ROUND(B191*C191,2)))</f>
        <v/>
      </c>
      <c r="E191" s="119" t="str">
        <f>IF(OR(itens_Remanesc!A190="",NOT(ISNUMBER(parametros!$F$3))),"",ROUND(itens_Remanesc!C190*parametros!$F$3,2))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IF(OR(itens_Remanesc!A190="",NOT(ISNUMBER(parametros!$F$4))),"",ROUND(itens_Remanesc!C190*parametros!$F$4,2))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IF(OR(itens_Remanesc!A190="",NOT(ISNUMBER(parametros!$F$5))),"",ROUND(itens_Remanesc!C190*parametros!$F$5,2))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IF(OR(itens_Remanesc!A190="",NOT(ISNUMBER(parametros!$F$6))),"",ROUND(itens_Remanesc!C190*parametros!$F$6,2))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</row>
    <row r="192" spans="1:16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IF(OR(itens_Remanesc!A191="",NOT(ISNUMBER(parametros!$F$2))),"",ROUND(itens_Remanesc!C191*parametros!$F$2,2))</f>
        <v/>
      </c>
      <c r="C192" s="118" t="str">
        <f>IF(posicao_contratual!A191="","",posicao_contratual!G191)</f>
        <v/>
      </c>
      <c r="D192" s="117" t="str">
        <f>IF(A192="TOTAL",ROUND(SUM($D$3:D191),2),IF(A192="","",ROUND(B192*C192,2)))</f>
        <v/>
      </c>
      <c r="E192" s="119" t="str">
        <f>IF(OR(itens_Remanesc!A191="",NOT(ISNUMBER(parametros!$F$3))),"",ROUND(itens_Remanesc!C191*parametros!$F$3,2))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IF(OR(itens_Remanesc!A191="",NOT(ISNUMBER(parametros!$F$4))),"",ROUND(itens_Remanesc!C191*parametros!$F$4,2))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IF(OR(itens_Remanesc!A191="",NOT(ISNUMBER(parametros!$F$5))),"",ROUND(itens_Remanesc!C191*parametros!$F$5,2))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IF(OR(itens_Remanesc!A191="",NOT(ISNUMBER(parametros!$F$6))),"",ROUND(itens_Remanesc!C191*parametros!$F$6,2))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</row>
    <row r="193" spans="1:16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IF(OR(itens_Remanesc!A192="",NOT(ISNUMBER(parametros!$F$2))),"",ROUND(itens_Remanesc!C192*parametros!$F$2,2))</f>
        <v/>
      </c>
      <c r="C193" s="118" t="str">
        <f>IF(posicao_contratual!A192="","",posicao_contratual!G192)</f>
        <v/>
      </c>
      <c r="D193" s="117" t="str">
        <f>IF(A193="TOTAL",ROUND(SUM($D$3:D192),2),IF(A193="","",ROUND(B193*C193,2)))</f>
        <v/>
      </c>
      <c r="E193" s="119" t="str">
        <f>IF(OR(itens_Remanesc!A192="",NOT(ISNUMBER(parametros!$F$3))),"",ROUND(itens_Remanesc!C192*parametros!$F$3,2))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IF(OR(itens_Remanesc!A192="",NOT(ISNUMBER(parametros!$F$4))),"",ROUND(itens_Remanesc!C192*parametros!$F$4,2))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IF(OR(itens_Remanesc!A192="",NOT(ISNUMBER(parametros!$F$5))),"",ROUND(itens_Remanesc!C192*parametros!$F$5,2))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IF(OR(itens_Remanesc!A192="",NOT(ISNUMBER(parametros!$F$6))),"",ROUND(itens_Remanesc!C192*parametros!$F$6,2))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</row>
    <row r="194" spans="1:16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IF(OR(itens_Remanesc!A193="",NOT(ISNUMBER(parametros!$F$2))),"",ROUND(itens_Remanesc!C193*parametros!$F$2,2))</f>
        <v/>
      </c>
      <c r="C194" s="118" t="str">
        <f>IF(posicao_contratual!A193="","",posicao_contratual!G193)</f>
        <v/>
      </c>
      <c r="D194" s="117" t="str">
        <f>IF(A194="TOTAL",ROUND(SUM($D$3:D193),2),IF(A194="","",ROUND(B194*C194,2)))</f>
        <v/>
      </c>
      <c r="E194" s="119" t="str">
        <f>IF(OR(itens_Remanesc!A193="",NOT(ISNUMBER(parametros!$F$3))),"",ROUND(itens_Remanesc!C193*parametros!$F$3,2))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IF(OR(itens_Remanesc!A193="",NOT(ISNUMBER(parametros!$F$4))),"",ROUND(itens_Remanesc!C193*parametros!$F$4,2))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IF(OR(itens_Remanesc!A193="",NOT(ISNUMBER(parametros!$F$5))),"",ROUND(itens_Remanesc!C193*parametros!$F$5,2))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IF(OR(itens_Remanesc!A193="",NOT(ISNUMBER(parametros!$F$6))),"",ROUND(itens_Remanesc!C193*parametros!$F$6,2))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</row>
    <row r="195" spans="1:16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IF(OR(itens_Remanesc!A194="",NOT(ISNUMBER(parametros!$F$2))),"",ROUND(itens_Remanesc!C194*parametros!$F$2,2))</f>
        <v/>
      </c>
      <c r="C195" s="118" t="str">
        <f>IF(posicao_contratual!A194="","",posicao_contratual!G194)</f>
        <v/>
      </c>
      <c r="D195" s="117" t="str">
        <f>IF(A195="TOTAL",ROUND(SUM($D$3:D194),2),IF(A195="","",ROUND(B195*C195,2)))</f>
        <v/>
      </c>
      <c r="E195" s="119" t="str">
        <f>IF(OR(itens_Remanesc!A194="",NOT(ISNUMBER(parametros!$F$3))),"",ROUND(itens_Remanesc!C194*parametros!$F$3,2))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IF(OR(itens_Remanesc!A194="",NOT(ISNUMBER(parametros!$F$4))),"",ROUND(itens_Remanesc!C194*parametros!$F$4,2))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IF(OR(itens_Remanesc!A194="",NOT(ISNUMBER(parametros!$F$5))),"",ROUND(itens_Remanesc!C194*parametros!$F$5,2))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IF(OR(itens_Remanesc!A194="",NOT(ISNUMBER(parametros!$F$6))),"",ROUND(itens_Remanesc!C194*parametros!$F$6,2))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</row>
    <row r="196" spans="1:16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IF(OR(itens_Remanesc!A195="",NOT(ISNUMBER(parametros!$F$2))),"",ROUND(itens_Remanesc!C195*parametros!$F$2,2))</f>
        <v/>
      </c>
      <c r="C196" s="118" t="str">
        <f>IF(posicao_contratual!A195="","",posicao_contratual!G195)</f>
        <v/>
      </c>
      <c r="D196" s="117" t="str">
        <f>IF(A196="TOTAL",ROUND(SUM($D$3:D195),2),IF(A196="","",ROUND(B196*C196,2)))</f>
        <v/>
      </c>
      <c r="E196" s="119" t="str">
        <f>IF(OR(itens_Remanesc!A195="",NOT(ISNUMBER(parametros!$F$3))),"",ROUND(itens_Remanesc!C195*parametros!$F$3,2))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IF(OR(itens_Remanesc!A195="",NOT(ISNUMBER(parametros!$F$4))),"",ROUND(itens_Remanesc!C195*parametros!$F$4,2))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IF(OR(itens_Remanesc!A195="",NOT(ISNUMBER(parametros!$F$5))),"",ROUND(itens_Remanesc!C195*parametros!$F$5,2))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IF(OR(itens_Remanesc!A195="",NOT(ISNUMBER(parametros!$F$6))),"",ROUND(itens_Remanesc!C195*parametros!$F$6,2))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</row>
    <row r="197" spans="1:16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IF(OR(itens_Remanesc!A196="",NOT(ISNUMBER(parametros!$F$2))),"",ROUND(itens_Remanesc!C196*parametros!$F$2,2))</f>
        <v/>
      </c>
      <c r="C197" s="118" t="str">
        <f>IF(posicao_contratual!A196="","",posicao_contratual!G196)</f>
        <v/>
      </c>
      <c r="D197" s="117" t="str">
        <f>IF(A197="TOTAL",ROUND(SUM($D$3:D196),2),IF(A197="","",ROUND(B197*C197,2)))</f>
        <v/>
      </c>
      <c r="E197" s="119" t="str">
        <f>IF(OR(itens_Remanesc!A196="",NOT(ISNUMBER(parametros!$F$3))),"",ROUND(itens_Remanesc!C196*parametros!$F$3,2))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IF(OR(itens_Remanesc!A196="",NOT(ISNUMBER(parametros!$F$4))),"",ROUND(itens_Remanesc!C196*parametros!$F$4,2))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IF(OR(itens_Remanesc!A196="",NOT(ISNUMBER(parametros!$F$5))),"",ROUND(itens_Remanesc!C196*parametros!$F$5,2))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IF(OR(itens_Remanesc!A196="",NOT(ISNUMBER(parametros!$F$6))),"",ROUND(itens_Remanesc!C196*parametros!$F$6,2))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</row>
    <row r="198" spans="1:16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IF(OR(itens_Remanesc!A197="",NOT(ISNUMBER(parametros!$F$2))),"",ROUND(itens_Remanesc!C197*parametros!$F$2,2))</f>
        <v/>
      </c>
      <c r="C198" s="118" t="str">
        <f>IF(posicao_contratual!A197="","",posicao_contratual!G197)</f>
        <v/>
      </c>
      <c r="D198" s="117" t="str">
        <f>IF(A198="TOTAL",ROUND(SUM($D$3:D197),2),IF(A198="","",ROUND(B198*C198,2)))</f>
        <v/>
      </c>
      <c r="E198" s="119" t="str">
        <f>IF(OR(itens_Remanesc!A197="",NOT(ISNUMBER(parametros!$F$3))),"",ROUND(itens_Remanesc!C197*parametros!$F$3,2))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IF(OR(itens_Remanesc!A197="",NOT(ISNUMBER(parametros!$F$4))),"",ROUND(itens_Remanesc!C197*parametros!$F$4,2))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IF(OR(itens_Remanesc!A197="",NOT(ISNUMBER(parametros!$F$5))),"",ROUND(itens_Remanesc!C197*parametros!$F$5,2))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IF(OR(itens_Remanesc!A197="",NOT(ISNUMBER(parametros!$F$6))),"",ROUND(itens_Remanesc!C197*parametros!$F$6,2))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</row>
    <row r="199" spans="1:16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IF(OR(itens_Remanesc!A198="",NOT(ISNUMBER(parametros!$F$2))),"",ROUND(itens_Remanesc!C198*parametros!$F$2,2))</f>
        <v/>
      </c>
      <c r="C199" s="118" t="str">
        <f>IF(posicao_contratual!A198="","",posicao_contratual!G198)</f>
        <v/>
      </c>
      <c r="D199" s="117" t="str">
        <f>IF(A199="TOTAL",ROUND(SUM($D$3:D198),2),IF(A199="","",ROUND(B199*C199,2)))</f>
        <v/>
      </c>
      <c r="E199" s="119" t="str">
        <f>IF(OR(itens_Remanesc!A198="",NOT(ISNUMBER(parametros!$F$3))),"",ROUND(itens_Remanesc!C198*parametros!$F$3,2))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IF(OR(itens_Remanesc!A198="",NOT(ISNUMBER(parametros!$F$4))),"",ROUND(itens_Remanesc!C198*parametros!$F$4,2))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IF(OR(itens_Remanesc!A198="",NOT(ISNUMBER(parametros!$F$5))),"",ROUND(itens_Remanesc!C198*parametros!$F$5,2))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IF(OR(itens_Remanesc!A198="",NOT(ISNUMBER(parametros!$F$6))),"",ROUND(itens_Remanesc!C198*parametros!$F$6,2))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</row>
    <row r="200" spans="1:16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IF(OR(itens_Remanesc!A199="",NOT(ISNUMBER(parametros!$F$2))),"",ROUND(itens_Remanesc!C199*parametros!$F$2,2))</f>
        <v/>
      </c>
      <c r="C200" s="118" t="str">
        <f>IF(posicao_contratual!A199="","",posicao_contratual!G199)</f>
        <v/>
      </c>
      <c r="D200" s="117" t="str">
        <f>IF(A200="TOTAL",ROUND(SUM($D$3:D199),2),IF(A200="","",ROUND(B200*C200,2)))</f>
        <v/>
      </c>
      <c r="E200" s="119" t="str">
        <f>IF(OR(itens_Remanesc!A199="",NOT(ISNUMBER(parametros!$F$3))),"",ROUND(itens_Remanesc!C199*parametros!$F$3,2))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IF(OR(itens_Remanesc!A199="",NOT(ISNUMBER(parametros!$F$4))),"",ROUND(itens_Remanesc!C199*parametros!$F$4,2))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IF(OR(itens_Remanesc!A199="",NOT(ISNUMBER(parametros!$F$5))),"",ROUND(itens_Remanesc!C199*parametros!$F$5,2))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IF(OR(itens_Remanesc!A199="",NOT(ISNUMBER(parametros!$F$6))),"",ROUND(itens_Remanesc!C199*parametros!$F$6,2))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</row>
    <row r="201" spans="1:16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IF(OR(itens_Remanesc!A200="",NOT(ISNUMBER(parametros!$F$2))),"",ROUND(itens_Remanesc!C200*parametros!$F$2,2))</f>
        <v/>
      </c>
      <c r="C201" s="118" t="str">
        <f>IF(posicao_contratual!A200="","",posicao_contratual!G200)</f>
        <v/>
      </c>
      <c r="D201" s="117" t="str">
        <f>IF(A201="TOTAL",ROUND(SUM($D$3:D200),2),IF(A201="","",ROUND(B201*C201,2)))</f>
        <v/>
      </c>
      <c r="E201" s="119" t="str">
        <f>IF(OR(itens_Remanesc!A200="",NOT(ISNUMBER(parametros!$F$3))),"",ROUND(itens_Remanesc!C200*parametros!$F$3,2))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IF(OR(itens_Remanesc!A200="",NOT(ISNUMBER(parametros!$F$4))),"",ROUND(itens_Remanesc!C200*parametros!$F$4,2))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IF(OR(itens_Remanesc!A200="",NOT(ISNUMBER(parametros!$F$5))),"",ROUND(itens_Remanesc!C200*parametros!$F$5,2))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IF(OR(itens_Remanesc!A200="",NOT(ISNUMBER(parametros!$F$6))),"",ROUND(itens_Remanesc!C200*parametros!$F$6,2))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</row>
    <row r="202" spans="1:16" x14ac:dyDescent="0.35">
      <c r="A202" s="116" t="str">
        <f>IF(AND(itens_Remanesc!A201="",itens_Remanesc!A200&lt;&gt;"",COUNTIF(itens_Remanesc!A$200:$A202,"&lt;&gt;")=0),"TOTAL",IF(itens_Remanesc!A201="","",itens_Remanesc!A201))</f>
        <v/>
      </c>
      <c r="B202" s="117" t="str">
        <f>IF(OR(itens_Remanesc!A201="",NOT(ISNUMBER(parametros!$F$2))),"",ROUND(itens_Remanesc!C201*parametros!$F$2,2))</f>
        <v/>
      </c>
      <c r="C202" s="118" t="str">
        <f>IF(posicao_contratual!A201="","",posicao_contratual!G201)</f>
        <v/>
      </c>
      <c r="D202" s="117" t="str">
        <f>IF(A202="TOTAL",ROUND(SUM($D$3:D201),2),IF(A202="","",ROUND(B202*C202,2)))</f>
        <v/>
      </c>
      <c r="E202" s="119" t="str">
        <f>IF(OR(itens_Remanesc!A201="",NOT(ISNUMBER(parametros!$F$3))),"",ROUND(itens_Remanesc!C201*parametros!$F$3,2))</f>
        <v/>
      </c>
      <c r="F202" s="120" t="str">
        <f>IF(posicao_contratual!A201="","",posicao_contratual!K201)</f>
        <v/>
      </c>
      <c r="G202" s="119" t="str">
        <f>IF(A202="TOTAL",ROUND(SUM($G$3:G201),2),IF(OR(A202="",E202="",F202=""),"",ROUND(E202*F202,2)))</f>
        <v/>
      </c>
      <c r="H202" s="117" t="str">
        <f>IF(OR(itens_Remanesc!A201="",NOT(ISNUMBER(parametros!$F$4))),"",ROUND(itens_Remanesc!C201*parametros!$F$4,2))</f>
        <v/>
      </c>
      <c r="I202" s="118" t="str">
        <f>IF(posicao_contratual!A201="","",posicao_contratual!O201)</f>
        <v/>
      </c>
      <c r="J202" s="117" t="str">
        <f>IF(A202="TOTAL",ROUND(SUM($J$3:J201),2),IF(OR(A202="",H202="",I202=""),"",ROUND(H202*I202,2)))</f>
        <v/>
      </c>
      <c r="K202" s="119" t="str">
        <f>IF(OR(itens_Remanesc!A201="",NOT(ISNUMBER(parametros!$F$5))),"",ROUND(itens_Remanesc!C201*parametros!$F$5,2))</f>
        <v/>
      </c>
      <c r="L202" s="120" t="str">
        <f>IF(posicao_contratual!A201="","",posicao_contratual!S201)</f>
        <v/>
      </c>
      <c r="M202" s="119" t="str">
        <f>IF(A202="TOTAL",ROUND(SUM($M$3:M201),2),IF(OR(A202="",K202="",L202=""),"",ROUND(K202*L202,2)))</f>
        <v/>
      </c>
      <c r="N202" s="117" t="str">
        <f>IF(OR(itens_Remanesc!A201="",NOT(ISNUMBER(parametros!$F$6))),"",ROUND(itens_Remanesc!C201*parametros!$F$6,2))</f>
        <v/>
      </c>
      <c r="O202" s="118" t="str">
        <f>IF(posicao_contratual!A201="","",posicao_contratual!W201)</f>
        <v/>
      </c>
      <c r="P202" s="117" t="str">
        <f>IF(A202="TOTAL",ROUND(SUM($P$3:P201),2),IF(OR(A202="",N202="",O202=""),"",ROUND(N202*O202,2)))</f>
        <v/>
      </c>
    </row>
    <row r="203" spans="1:16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133</v>
      </c>
      <c r="C1" s="56" t="s">
        <v>134</v>
      </c>
      <c r="D1" s="61" t="s">
        <v>135</v>
      </c>
      <c r="E1" s="33" t="s">
        <v>136</v>
      </c>
      <c r="F1" s="61" t="s">
        <v>137</v>
      </c>
      <c r="G1" s="33" t="s">
        <v>138</v>
      </c>
      <c r="H1" s="39" t="s">
        <v>139</v>
      </c>
      <c r="I1" s="12"/>
      <c r="J1" s="42" t="s">
        <v>11</v>
      </c>
      <c r="K1" s="42" t="s">
        <v>74</v>
      </c>
      <c r="L1" s="42" t="s">
        <v>4</v>
      </c>
      <c r="M1" s="12"/>
      <c r="N1" s="68" t="s">
        <v>140</v>
      </c>
      <c r="O1" s="68" t="s">
        <v>141</v>
      </c>
      <c r="P1" s="68" t="s">
        <v>142</v>
      </c>
      <c r="Q1" s="68" t="s">
        <v>143</v>
      </c>
      <c r="R1" s="68" t="s">
        <v>144</v>
      </c>
      <c r="S1" s="68" t="s">
        <v>83</v>
      </c>
      <c r="T1" s="68" t="s">
        <v>84</v>
      </c>
      <c r="U1" s="68" t="s">
        <v>85</v>
      </c>
      <c r="V1" s="68" t="s">
        <v>86</v>
      </c>
      <c r="W1" s="68" t="s">
        <v>87</v>
      </c>
    </row>
    <row r="2" spans="1:23" x14ac:dyDescent="0.35">
      <c r="A2" s="91" t="str">
        <f>IF(itens_Remanesc!A2="","",itens_Remanesc!A2)</f>
        <v/>
      </c>
      <c r="B2" s="90" t="str">
        <f>IF(posicao_contratual!A2="","",posicao_contratual!E2)</f>
        <v/>
      </c>
      <c r="C2" s="84" t="str">
        <f>IF(itens_Remanesc!A2="","",itens_Remanesc!C2)</f>
        <v/>
      </c>
      <c r="D2" s="84" t="str">
        <f t="shared" ref="D2:D33" si="0">IF(OR(A2="",C2="",NOT(ISNUMBER($L$3))),"",ROUND(C2*$L$3,2))</f>
        <v/>
      </c>
      <c r="E2" s="84" t="str">
        <f t="shared" ref="E2:E33" si="1">IF(OR(A2="",C2="",NOT(ISNUMBER($L$4))),"",ROUND(C2*$L$4,2))</f>
        <v/>
      </c>
      <c r="F2" s="84" t="str">
        <f t="shared" ref="F2:F33" si="2">IF(OR(A2="",C2="",NOT(ISNUMBER($L$5))),"",ROUND(C2*$L$5,2))</f>
        <v/>
      </c>
      <c r="G2" s="84" t="str">
        <f t="shared" ref="G2:G33" si="3">IF(OR(A2="",C2="",NOT(ISNUMBER($L$6))),"",ROUND(C2*$L$6,2))</f>
        <v/>
      </c>
      <c r="H2" s="124" t="str">
        <f t="shared" ref="H2:H33" si="4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IF(A2="","",posicao_contratual!E2)</f>
        <v/>
      </c>
      <c r="O2" s="155" t="str">
        <f>IF(A2="","",posicao_contratual!I2)</f>
        <v/>
      </c>
      <c r="P2" s="155" t="str">
        <f>IF(A2="","",posicao_contratual!M2)</f>
        <v/>
      </c>
      <c r="Q2" s="155" t="str">
        <f>IF(A2="","",posicao_contratual!Q2)</f>
        <v/>
      </c>
      <c r="R2" s="155" t="str">
        <f>IF(A2="","",posicao_contratual!U2)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IF(posicao_contratual!A3="","",posicao_contratual!E3)</f>
        <v/>
      </c>
      <c r="C3" s="84" t="str">
        <f>IF(itens_Remanesc!A3="","",itens_Remanesc!C3)</f>
        <v/>
      </c>
      <c r="D3" s="84" t="str">
        <f t="shared" si="0"/>
        <v/>
      </c>
      <c r="E3" s="84" t="str">
        <f t="shared" si="1"/>
        <v/>
      </c>
      <c r="F3" s="84" t="str">
        <f t="shared" si="2"/>
        <v/>
      </c>
      <c r="G3" s="84" t="str">
        <f t="shared" si="3"/>
        <v/>
      </c>
      <c r="H3" s="124" t="str">
        <f t="shared" si="4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IF(A3="","",posicao_contratual!E3)</f>
        <v/>
      </c>
      <c r="O3" s="155" t="str">
        <f>IF(A3="","",posicao_contratual!I3)</f>
        <v/>
      </c>
      <c r="P3" s="155" t="str">
        <f>IF(A3="","",posicao_contratual!M3)</f>
        <v/>
      </c>
      <c r="Q3" s="155" t="str">
        <f>IF(A3="","",posicao_contratual!Q3)</f>
        <v/>
      </c>
      <c r="R3" s="155" t="str">
        <f>IF(A3="","",posicao_contratual!U3)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IF(posicao_contratual!A4="","",posicao_contratual!E4)</f>
        <v/>
      </c>
      <c r="C4" s="84" t="str">
        <f>IF(itens_Remanesc!A4="","",itens_Remanesc!C4)</f>
        <v/>
      </c>
      <c r="D4" s="84" t="str">
        <f t="shared" si="0"/>
        <v/>
      </c>
      <c r="E4" s="84" t="str">
        <f t="shared" si="1"/>
        <v/>
      </c>
      <c r="F4" s="84" t="str">
        <f t="shared" si="2"/>
        <v/>
      </c>
      <c r="G4" s="84" t="str">
        <f t="shared" si="3"/>
        <v/>
      </c>
      <c r="H4" s="124" t="str">
        <f t="shared" si="4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IF(A4="","",posicao_contratual!E4)</f>
        <v/>
      </c>
      <c r="O4" s="155" t="str">
        <f>IF(A4="","",posicao_contratual!I4)</f>
        <v/>
      </c>
      <c r="P4" s="155" t="str">
        <f>IF(A4="","",posicao_contratual!M4)</f>
        <v/>
      </c>
      <c r="Q4" s="155" t="str">
        <f>IF(A4="","",posicao_contratual!Q4)</f>
        <v/>
      </c>
      <c r="R4" s="155" t="str">
        <f>IF(A4="","",posicao_contratual!U4)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IF(posicao_contratual!A5="","",posicao_contratual!E5)</f>
        <v/>
      </c>
      <c r="C5" s="84" t="str">
        <f>IF(itens_Remanesc!A5="","",itens_Remanesc!C5)</f>
        <v/>
      </c>
      <c r="D5" s="84" t="str">
        <f t="shared" si="0"/>
        <v/>
      </c>
      <c r="E5" s="84" t="str">
        <f t="shared" si="1"/>
        <v/>
      </c>
      <c r="F5" s="84" t="str">
        <f t="shared" si="2"/>
        <v/>
      </c>
      <c r="G5" s="84" t="str">
        <f t="shared" si="3"/>
        <v/>
      </c>
      <c r="H5" s="124" t="str">
        <f t="shared" si="4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IF(A5="","",posicao_contratual!E5)</f>
        <v/>
      </c>
      <c r="O5" s="155" t="str">
        <f>IF(A5="","",posicao_contratual!I5)</f>
        <v/>
      </c>
      <c r="P5" s="155" t="str">
        <f>IF(A5="","",posicao_contratual!M5)</f>
        <v/>
      </c>
      <c r="Q5" s="155" t="str">
        <f>IF(A5="","",posicao_contratual!Q5)</f>
        <v/>
      </c>
      <c r="R5" s="155" t="str">
        <f>IF(A5="","",posicao_contratual!U5)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IF(posicao_contratual!A6="","",posicao_contratual!E6)</f>
        <v/>
      </c>
      <c r="C6" s="84" t="str">
        <f>IF(itens_Remanesc!A6="","",itens_Remanesc!C6)</f>
        <v/>
      </c>
      <c r="D6" s="84" t="str">
        <f t="shared" si="0"/>
        <v/>
      </c>
      <c r="E6" s="84" t="str">
        <f t="shared" si="1"/>
        <v/>
      </c>
      <c r="F6" s="84" t="str">
        <f t="shared" si="2"/>
        <v/>
      </c>
      <c r="G6" s="84" t="str">
        <f t="shared" si="3"/>
        <v/>
      </c>
      <c r="H6" s="124" t="str">
        <f t="shared" si="4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IF(A6="","",posicao_contratual!E6)</f>
        <v/>
      </c>
      <c r="O6" s="155" t="str">
        <f>IF(A6="","",posicao_contratual!I6)</f>
        <v/>
      </c>
      <c r="P6" s="155" t="str">
        <f>IF(A6="","",posicao_contratual!M6)</f>
        <v/>
      </c>
      <c r="Q6" s="155" t="str">
        <f>IF(A6="","",posicao_contratual!Q6)</f>
        <v/>
      </c>
      <c r="R6" s="155" t="str">
        <f>IF(A6="","",posicao_contratual!U6)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IF(posicao_contratual!A7="","",posicao_contratual!E7)</f>
        <v/>
      </c>
      <c r="C7" s="84" t="str">
        <f>IF(itens_Remanesc!A7="","",itens_Remanesc!C7)</f>
        <v/>
      </c>
      <c r="D7" s="84" t="str">
        <f t="shared" si="0"/>
        <v/>
      </c>
      <c r="E7" s="84" t="str">
        <f t="shared" si="1"/>
        <v/>
      </c>
      <c r="F7" s="84" t="str">
        <f t="shared" si="2"/>
        <v/>
      </c>
      <c r="G7" s="84" t="str">
        <f t="shared" si="3"/>
        <v/>
      </c>
      <c r="H7" s="124" t="str">
        <f t="shared" si="4"/>
        <v/>
      </c>
      <c r="I7" s="14"/>
      <c r="J7" s="14"/>
      <c r="K7" s="14"/>
      <c r="L7" s="14"/>
      <c r="M7" s="14"/>
      <c r="N7" s="155" t="str">
        <f>IF(A7="","",posicao_contratual!E7)</f>
        <v/>
      </c>
      <c r="O7" s="155" t="str">
        <f>IF(A7="","",posicao_contratual!I7)</f>
        <v/>
      </c>
      <c r="P7" s="155" t="str">
        <f>IF(A7="","",posicao_contratual!M7)</f>
        <v/>
      </c>
      <c r="Q7" s="155" t="str">
        <f>IF(A7="","",posicao_contratual!Q7)</f>
        <v/>
      </c>
      <c r="R7" s="155" t="str">
        <f>IF(A7="","",posicao_contratual!U7)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IF(posicao_contratual!A8="","",posicao_contratual!E8)</f>
        <v/>
      </c>
      <c r="C8" s="84" t="str">
        <f>IF(itens_Remanesc!A8="","",itens_Remanesc!C8)</f>
        <v/>
      </c>
      <c r="D8" s="84" t="str">
        <f t="shared" si="0"/>
        <v/>
      </c>
      <c r="E8" s="84" t="str">
        <f t="shared" si="1"/>
        <v/>
      </c>
      <c r="F8" s="84" t="str">
        <f t="shared" si="2"/>
        <v/>
      </c>
      <c r="G8" s="84" t="str">
        <f t="shared" si="3"/>
        <v/>
      </c>
      <c r="H8" s="124" t="str">
        <f t="shared" si="4"/>
        <v/>
      </c>
      <c r="I8" s="14"/>
      <c r="J8" s="14"/>
      <c r="K8" s="14"/>
      <c r="L8" s="14"/>
      <c r="M8" s="14"/>
      <c r="N8" s="155" t="str">
        <f>IF(A8="","",posicao_contratual!E8)</f>
        <v/>
      </c>
      <c r="O8" s="155" t="str">
        <f>IF(A8="","",posicao_contratual!I8)</f>
        <v/>
      </c>
      <c r="P8" s="155" t="str">
        <f>IF(A8="","",posicao_contratual!M8)</f>
        <v/>
      </c>
      <c r="Q8" s="155" t="str">
        <f>IF(A8="","",posicao_contratual!Q8)</f>
        <v/>
      </c>
      <c r="R8" s="155" t="str">
        <f>IF(A8="","",posicao_contratual!U8)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IF(posicao_contratual!A9="","",posicao_contratual!E9)</f>
        <v/>
      </c>
      <c r="C9" s="84" t="str">
        <f>IF(itens_Remanesc!A9="","",itens_Remanesc!C9)</f>
        <v/>
      </c>
      <c r="D9" s="84" t="str">
        <f t="shared" si="0"/>
        <v/>
      </c>
      <c r="E9" s="84" t="str">
        <f t="shared" si="1"/>
        <v/>
      </c>
      <c r="F9" s="84" t="str">
        <f t="shared" si="2"/>
        <v/>
      </c>
      <c r="G9" s="84" t="str">
        <f t="shared" si="3"/>
        <v/>
      </c>
      <c r="H9" s="124" t="str">
        <f t="shared" si="4"/>
        <v/>
      </c>
      <c r="I9" s="14"/>
      <c r="J9" s="14"/>
      <c r="K9" s="14"/>
      <c r="L9" s="14"/>
      <c r="M9" s="14"/>
      <c r="N9" s="155" t="str">
        <f>IF(A9="","",posicao_contratual!E9)</f>
        <v/>
      </c>
      <c r="O9" s="155" t="str">
        <f>IF(A9="","",posicao_contratual!I9)</f>
        <v/>
      </c>
      <c r="P9" s="155" t="str">
        <f>IF(A9="","",posicao_contratual!M9)</f>
        <v/>
      </c>
      <c r="Q9" s="155" t="str">
        <f>IF(A9="","",posicao_contratual!Q9)</f>
        <v/>
      </c>
      <c r="R9" s="155" t="str">
        <f>IF(A9="","",posicao_contratual!U9)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IF(posicao_contratual!A10="","",posicao_contratual!E10)</f>
        <v/>
      </c>
      <c r="C10" s="84" t="str">
        <f>IF(itens_Remanesc!A10="","",itens_Remanesc!C10)</f>
        <v/>
      </c>
      <c r="D10" s="84" t="str">
        <f t="shared" si="0"/>
        <v/>
      </c>
      <c r="E10" s="84" t="str">
        <f t="shared" si="1"/>
        <v/>
      </c>
      <c r="F10" s="84" t="str">
        <f t="shared" si="2"/>
        <v/>
      </c>
      <c r="G10" s="84" t="str">
        <f t="shared" si="3"/>
        <v/>
      </c>
      <c r="H10" s="124" t="str">
        <f t="shared" si="4"/>
        <v/>
      </c>
      <c r="I10" s="14"/>
      <c r="J10" s="14"/>
      <c r="K10" s="14"/>
      <c r="L10" s="14"/>
      <c r="M10" s="14"/>
      <c r="N10" s="155" t="str">
        <f>IF(A10="","",posicao_contratual!E10)</f>
        <v/>
      </c>
      <c r="O10" s="155" t="str">
        <f>IF(A10="","",posicao_contratual!I10)</f>
        <v/>
      </c>
      <c r="P10" s="155" t="str">
        <f>IF(A10="","",posicao_contratual!M10)</f>
        <v/>
      </c>
      <c r="Q10" s="155" t="str">
        <f>IF(A10="","",posicao_contratual!Q10)</f>
        <v/>
      </c>
      <c r="R10" s="155" t="str">
        <f>IF(A10="","",posicao_contratual!U10)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IF(posicao_contratual!A11="","",posicao_contratual!E11)</f>
        <v/>
      </c>
      <c r="C11" s="84" t="str">
        <f>IF(itens_Remanesc!A11="","",itens_Remanesc!C11)</f>
        <v/>
      </c>
      <c r="D11" s="84" t="str">
        <f t="shared" si="0"/>
        <v/>
      </c>
      <c r="E11" s="84" t="str">
        <f t="shared" si="1"/>
        <v/>
      </c>
      <c r="F11" s="84" t="str">
        <f t="shared" si="2"/>
        <v/>
      </c>
      <c r="G11" s="84" t="str">
        <f t="shared" si="3"/>
        <v/>
      </c>
      <c r="H11" s="124" t="str">
        <f t="shared" si="4"/>
        <v/>
      </c>
      <c r="I11" s="14"/>
      <c r="J11" s="14"/>
      <c r="K11" s="14"/>
      <c r="L11" s="14"/>
      <c r="M11" s="14"/>
      <c r="N11" s="155" t="str">
        <f>IF(A11="","",posicao_contratual!E11)</f>
        <v/>
      </c>
      <c r="O11" s="155" t="str">
        <f>IF(A11="","",posicao_contratual!I11)</f>
        <v/>
      </c>
      <c r="P11" s="155" t="str">
        <f>IF(A11="","",posicao_contratual!M11)</f>
        <v/>
      </c>
      <c r="Q11" s="155" t="str">
        <f>IF(A11="","",posicao_contratual!Q11)</f>
        <v/>
      </c>
      <c r="R11" s="155" t="str">
        <f>IF(A11="","",posicao_contratual!U11)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IF(posicao_contratual!A12="","",posicao_contratual!E12)</f>
        <v/>
      </c>
      <c r="C12" s="84" t="str">
        <f>IF(itens_Remanesc!A12="","",itens_Remanesc!C12)</f>
        <v/>
      </c>
      <c r="D12" s="84" t="str">
        <f t="shared" si="0"/>
        <v/>
      </c>
      <c r="E12" s="84" t="str">
        <f t="shared" si="1"/>
        <v/>
      </c>
      <c r="F12" s="84" t="str">
        <f t="shared" si="2"/>
        <v/>
      </c>
      <c r="G12" s="84" t="str">
        <f t="shared" si="3"/>
        <v/>
      </c>
      <c r="H12" s="124" t="str">
        <f t="shared" si="4"/>
        <v/>
      </c>
      <c r="I12" s="14"/>
      <c r="J12" s="14"/>
      <c r="K12" s="14"/>
      <c r="L12" s="14"/>
      <c r="M12" s="14"/>
      <c r="N12" s="155" t="str">
        <f>IF(A12="","",posicao_contratual!E12)</f>
        <v/>
      </c>
      <c r="O12" s="155" t="str">
        <f>IF(A12="","",posicao_contratual!I12)</f>
        <v/>
      </c>
      <c r="P12" s="155" t="str">
        <f>IF(A12="","",posicao_contratual!M12)</f>
        <v/>
      </c>
      <c r="Q12" s="155" t="str">
        <f>IF(A12="","",posicao_contratual!Q12)</f>
        <v/>
      </c>
      <c r="R12" s="155" t="str">
        <f>IF(A12="","",posicao_contratual!U12)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IF(posicao_contratual!A13="","",posicao_contratual!E13)</f>
        <v/>
      </c>
      <c r="C13" s="84" t="str">
        <f>IF(itens_Remanesc!A13="","",itens_Remanesc!C13)</f>
        <v/>
      </c>
      <c r="D13" s="84" t="str">
        <f t="shared" si="0"/>
        <v/>
      </c>
      <c r="E13" s="84" t="str">
        <f t="shared" si="1"/>
        <v/>
      </c>
      <c r="F13" s="84" t="str">
        <f t="shared" si="2"/>
        <v/>
      </c>
      <c r="G13" s="84" t="str">
        <f t="shared" si="3"/>
        <v/>
      </c>
      <c r="H13" s="124" t="str">
        <f t="shared" si="4"/>
        <v/>
      </c>
      <c r="I13" s="14"/>
      <c r="J13" s="14"/>
      <c r="K13" s="14"/>
      <c r="L13" s="14"/>
      <c r="M13" s="14"/>
      <c r="N13" s="155" t="str">
        <f>IF(A13="","",posicao_contratual!E13)</f>
        <v/>
      </c>
      <c r="O13" s="155" t="str">
        <f>IF(A13="","",posicao_contratual!I13)</f>
        <v/>
      </c>
      <c r="P13" s="155" t="str">
        <f>IF(A13="","",posicao_contratual!M13)</f>
        <v/>
      </c>
      <c r="Q13" s="155" t="str">
        <f>IF(A13="","",posicao_contratual!Q13)</f>
        <v/>
      </c>
      <c r="R13" s="155" t="str">
        <f>IF(A13="","",posicao_contratual!U13)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IF(posicao_contratual!A14="","",posicao_contratual!E14)</f>
        <v/>
      </c>
      <c r="C14" s="84" t="str">
        <f>IF(itens_Remanesc!A14="","",itens_Remanesc!C14)</f>
        <v/>
      </c>
      <c r="D14" s="84" t="str">
        <f t="shared" si="0"/>
        <v/>
      </c>
      <c r="E14" s="84" t="str">
        <f t="shared" si="1"/>
        <v/>
      </c>
      <c r="F14" s="84" t="str">
        <f t="shared" si="2"/>
        <v/>
      </c>
      <c r="G14" s="84" t="str">
        <f t="shared" si="3"/>
        <v/>
      </c>
      <c r="H14" s="124" t="str">
        <f t="shared" si="4"/>
        <v/>
      </c>
      <c r="I14" s="14"/>
      <c r="J14" s="14"/>
      <c r="K14" s="14"/>
      <c r="L14" s="14"/>
      <c r="M14" s="14"/>
      <c r="N14" s="155" t="str">
        <f>IF(A14="","",posicao_contratual!E14)</f>
        <v/>
      </c>
      <c r="O14" s="155" t="str">
        <f>IF(A14="","",posicao_contratual!I14)</f>
        <v/>
      </c>
      <c r="P14" s="155" t="str">
        <f>IF(A14="","",posicao_contratual!M14)</f>
        <v/>
      </c>
      <c r="Q14" s="155" t="str">
        <f>IF(A14="","",posicao_contratual!Q14)</f>
        <v/>
      </c>
      <c r="R14" s="155" t="str">
        <f>IF(A14="","",posicao_contratual!U14)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IF(posicao_contratual!A15="","",posicao_contratual!E15)</f>
        <v/>
      </c>
      <c r="C15" s="84" t="str">
        <f>IF(itens_Remanesc!A15="","",itens_Remanesc!C15)</f>
        <v/>
      </c>
      <c r="D15" s="84" t="str">
        <f t="shared" si="0"/>
        <v/>
      </c>
      <c r="E15" s="84" t="str">
        <f t="shared" si="1"/>
        <v/>
      </c>
      <c r="F15" s="84" t="str">
        <f t="shared" si="2"/>
        <v/>
      </c>
      <c r="G15" s="84" t="str">
        <f t="shared" si="3"/>
        <v/>
      </c>
      <c r="H15" s="124" t="str">
        <f t="shared" si="4"/>
        <v/>
      </c>
      <c r="I15" s="14"/>
      <c r="J15" s="14"/>
      <c r="K15" s="14"/>
      <c r="L15" s="14"/>
      <c r="M15" s="14"/>
      <c r="N15" s="155" t="str">
        <f>IF(A15="","",posicao_contratual!E15)</f>
        <v/>
      </c>
      <c r="O15" s="155" t="str">
        <f>IF(A15="","",posicao_contratual!I15)</f>
        <v/>
      </c>
      <c r="P15" s="155" t="str">
        <f>IF(A15="","",posicao_contratual!M15)</f>
        <v/>
      </c>
      <c r="Q15" s="155" t="str">
        <f>IF(A15="","",posicao_contratual!Q15)</f>
        <v/>
      </c>
      <c r="R15" s="155" t="str">
        <f>IF(A15="","",posicao_contratual!U15)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IF(posicao_contratual!A16="","",posicao_contratual!E16)</f>
        <v/>
      </c>
      <c r="C16" s="84" t="str">
        <f>IF(itens_Remanesc!A16="","",itens_Remanesc!C16)</f>
        <v/>
      </c>
      <c r="D16" s="84" t="str">
        <f t="shared" si="0"/>
        <v/>
      </c>
      <c r="E16" s="84" t="str">
        <f t="shared" si="1"/>
        <v/>
      </c>
      <c r="F16" s="84" t="str">
        <f t="shared" si="2"/>
        <v/>
      </c>
      <c r="G16" s="84" t="str">
        <f t="shared" si="3"/>
        <v/>
      </c>
      <c r="H16" s="124" t="str">
        <f t="shared" si="4"/>
        <v/>
      </c>
      <c r="I16" s="14"/>
      <c r="J16" s="14"/>
      <c r="K16" s="14"/>
      <c r="L16" s="14"/>
      <c r="M16" s="14"/>
      <c r="N16" s="155" t="str">
        <f>IF(A16="","",posicao_contratual!E16)</f>
        <v/>
      </c>
      <c r="O16" s="155" t="str">
        <f>IF(A16="","",posicao_contratual!I16)</f>
        <v/>
      </c>
      <c r="P16" s="155" t="str">
        <f>IF(A16="","",posicao_contratual!M16)</f>
        <v/>
      </c>
      <c r="Q16" s="155" t="str">
        <f>IF(A16="","",posicao_contratual!Q16)</f>
        <v/>
      </c>
      <c r="R16" s="155" t="str">
        <f>IF(A16="","",posicao_contratual!U16)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IF(posicao_contratual!A17="","",posicao_contratual!E17)</f>
        <v/>
      </c>
      <c r="C17" s="84" t="str">
        <f>IF(itens_Remanesc!A17="","",itens_Remanesc!C17)</f>
        <v/>
      </c>
      <c r="D17" s="84" t="str">
        <f t="shared" si="0"/>
        <v/>
      </c>
      <c r="E17" s="84" t="str">
        <f t="shared" si="1"/>
        <v/>
      </c>
      <c r="F17" s="84" t="str">
        <f t="shared" si="2"/>
        <v/>
      </c>
      <c r="G17" s="84" t="str">
        <f t="shared" si="3"/>
        <v/>
      </c>
      <c r="H17" s="124" t="str">
        <f t="shared" si="4"/>
        <v/>
      </c>
      <c r="I17" s="14"/>
      <c r="J17" s="14"/>
      <c r="K17" s="14"/>
      <c r="L17" s="14"/>
      <c r="M17" s="14"/>
      <c r="N17" s="155" t="str">
        <f>IF(A17="","",posicao_contratual!E17)</f>
        <v/>
      </c>
      <c r="O17" s="155" t="str">
        <f>IF(A17="","",posicao_contratual!I17)</f>
        <v/>
      </c>
      <c r="P17" s="155" t="str">
        <f>IF(A17="","",posicao_contratual!M17)</f>
        <v/>
      </c>
      <c r="Q17" s="155" t="str">
        <f>IF(A17="","",posicao_contratual!Q17)</f>
        <v/>
      </c>
      <c r="R17" s="155" t="str">
        <f>IF(A17="","",posicao_contratual!U17)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IF(posicao_contratual!A18="","",posicao_contratual!E18)</f>
        <v/>
      </c>
      <c r="C18" s="84" t="str">
        <f>IF(itens_Remanesc!A18="","",itens_Remanesc!C18)</f>
        <v/>
      </c>
      <c r="D18" s="84" t="str">
        <f t="shared" si="0"/>
        <v/>
      </c>
      <c r="E18" s="84" t="str">
        <f t="shared" si="1"/>
        <v/>
      </c>
      <c r="F18" s="84" t="str">
        <f t="shared" si="2"/>
        <v/>
      </c>
      <c r="G18" s="84" t="str">
        <f t="shared" si="3"/>
        <v/>
      </c>
      <c r="H18" s="124" t="str">
        <f t="shared" si="4"/>
        <v/>
      </c>
      <c r="I18" s="14"/>
      <c r="J18" s="14"/>
      <c r="K18" s="14"/>
      <c r="L18" s="14"/>
      <c r="M18" s="14"/>
      <c r="N18" s="155" t="str">
        <f>IF(A18="","",posicao_contratual!E18)</f>
        <v/>
      </c>
      <c r="O18" s="155" t="str">
        <f>IF(A18="","",posicao_contratual!I18)</f>
        <v/>
      </c>
      <c r="P18" s="155" t="str">
        <f>IF(A18="","",posicao_contratual!M18)</f>
        <v/>
      </c>
      <c r="Q18" s="155" t="str">
        <f>IF(A18="","",posicao_contratual!Q18)</f>
        <v/>
      </c>
      <c r="R18" s="155" t="str">
        <f>IF(A18="","",posicao_contratual!U18)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IF(posicao_contratual!A19="","",posicao_contratual!E19)</f>
        <v/>
      </c>
      <c r="C19" s="84" t="str">
        <f>IF(itens_Remanesc!A19="","",itens_Remanesc!C19)</f>
        <v/>
      </c>
      <c r="D19" s="84" t="str">
        <f t="shared" si="0"/>
        <v/>
      </c>
      <c r="E19" s="84" t="str">
        <f t="shared" si="1"/>
        <v/>
      </c>
      <c r="F19" s="84" t="str">
        <f t="shared" si="2"/>
        <v/>
      </c>
      <c r="G19" s="84" t="str">
        <f t="shared" si="3"/>
        <v/>
      </c>
      <c r="H19" s="124" t="str">
        <f t="shared" si="4"/>
        <v/>
      </c>
      <c r="I19" s="14"/>
      <c r="J19" s="14"/>
      <c r="K19" s="14"/>
      <c r="L19" s="14"/>
      <c r="M19" s="14"/>
      <c r="N19" s="155" t="str">
        <f>IF(A19="","",posicao_contratual!E19)</f>
        <v/>
      </c>
      <c r="O19" s="155" t="str">
        <f>IF(A19="","",posicao_contratual!I19)</f>
        <v/>
      </c>
      <c r="P19" s="155" t="str">
        <f>IF(A19="","",posicao_contratual!M19)</f>
        <v/>
      </c>
      <c r="Q19" s="155" t="str">
        <f>IF(A19="","",posicao_contratual!Q19)</f>
        <v/>
      </c>
      <c r="R19" s="155" t="str">
        <f>IF(A19="","",posicao_contratual!U19)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IF(posicao_contratual!A20="","",posicao_contratual!E20)</f>
        <v/>
      </c>
      <c r="C20" s="84" t="str">
        <f>IF(itens_Remanesc!A20="","",itens_Remanesc!C20)</f>
        <v/>
      </c>
      <c r="D20" s="84" t="str">
        <f t="shared" si="0"/>
        <v/>
      </c>
      <c r="E20" s="84" t="str">
        <f t="shared" si="1"/>
        <v/>
      </c>
      <c r="F20" s="84" t="str">
        <f t="shared" si="2"/>
        <v/>
      </c>
      <c r="G20" s="84" t="str">
        <f t="shared" si="3"/>
        <v/>
      </c>
      <c r="H20" s="124" t="str">
        <f t="shared" si="4"/>
        <v/>
      </c>
      <c r="I20" s="14"/>
      <c r="J20" s="14"/>
      <c r="K20" s="14"/>
      <c r="L20" s="14"/>
      <c r="M20" s="14"/>
      <c r="N20" s="155" t="str">
        <f>IF(A20="","",posicao_contratual!E20)</f>
        <v/>
      </c>
      <c r="O20" s="155" t="str">
        <f>IF(A20="","",posicao_contratual!I20)</f>
        <v/>
      </c>
      <c r="P20" s="155" t="str">
        <f>IF(A20="","",posicao_contratual!M20)</f>
        <v/>
      </c>
      <c r="Q20" s="155" t="str">
        <f>IF(A20="","",posicao_contratual!Q20)</f>
        <v/>
      </c>
      <c r="R20" s="155" t="str">
        <f>IF(A20="","",posicao_contratual!U20)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IF(posicao_contratual!A21="","",posicao_contratual!E21)</f>
        <v/>
      </c>
      <c r="C21" s="84" t="str">
        <f>IF(itens_Remanesc!A21="","",itens_Remanesc!C21)</f>
        <v/>
      </c>
      <c r="D21" s="84" t="str">
        <f t="shared" si="0"/>
        <v/>
      </c>
      <c r="E21" s="84" t="str">
        <f t="shared" si="1"/>
        <v/>
      </c>
      <c r="F21" s="84" t="str">
        <f t="shared" si="2"/>
        <v/>
      </c>
      <c r="G21" s="84" t="str">
        <f t="shared" si="3"/>
        <v/>
      </c>
      <c r="H21" s="124" t="str">
        <f t="shared" si="4"/>
        <v/>
      </c>
      <c r="I21" s="14"/>
      <c r="J21" s="14"/>
      <c r="K21" s="14"/>
      <c r="L21" s="14"/>
      <c r="M21" s="14"/>
      <c r="N21" s="155" t="str">
        <f>IF(A21="","",posicao_contratual!E21)</f>
        <v/>
      </c>
      <c r="O21" s="155" t="str">
        <f>IF(A21="","",posicao_contratual!I21)</f>
        <v/>
      </c>
      <c r="P21" s="155" t="str">
        <f>IF(A21="","",posicao_contratual!M21)</f>
        <v/>
      </c>
      <c r="Q21" s="155" t="str">
        <f>IF(A21="","",posicao_contratual!Q21)</f>
        <v/>
      </c>
      <c r="R21" s="155" t="str">
        <f>IF(A21="","",posicao_contratual!U21)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IF(posicao_contratual!A22="","",posicao_contratual!E22)</f>
        <v/>
      </c>
      <c r="C22" s="84" t="str">
        <f>IF(itens_Remanesc!A22="","",itens_Remanesc!C22)</f>
        <v/>
      </c>
      <c r="D22" s="84" t="str">
        <f t="shared" si="0"/>
        <v/>
      </c>
      <c r="E22" s="84" t="str">
        <f t="shared" si="1"/>
        <v/>
      </c>
      <c r="F22" s="84" t="str">
        <f t="shared" si="2"/>
        <v/>
      </c>
      <c r="G22" s="84" t="str">
        <f t="shared" si="3"/>
        <v/>
      </c>
      <c r="H22" s="124" t="str">
        <f t="shared" si="4"/>
        <v/>
      </c>
      <c r="I22" s="14"/>
      <c r="J22" s="14"/>
      <c r="K22" s="14"/>
      <c r="L22" s="14"/>
      <c r="M22" s="14"/>
      <c r="N22" s="155" t="str">
        <f>IF(A22="","",posicao_contratual!E22)</f>
        <v/>
      </c>
      <c r="O22" s="155" t="str">
        <f>IF(A22="","",posicao_contratual!I22)</f>
        <v/>
      </c>
      <c r="P22" s="155" t="str">
        <f>IF(A22="","",posicao_contratual!M22)</f>
        <v/>
      </c>
      <c r="Q22" s="155" t="str">
        <f>IF(A22="","",posicao_contratual!Q22)</f>
        <v/>
      </c>
      <c r="R22" s="155" t="str">
        <f>IF(A22="","",posicao_contratual!U22)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IF(posicao_contratual!A23="","",posicao_contratual!E23)</f>
        <v/>
      </c>
      <c r="C23" s="84" t="str">
        <f>IF(itens_Remanesc!A23="","",itens_Remanesc!C23)</f>
        <v/>
      </c>
      <c r="D23" s="84" t="str">
        <f t="shared" si="0"/>
        <v/>
      </c>
      <c r="E23" s="84" t="str">
        <f t="shared" si="1"/>
        <v/>
      </c>
      <c r="F23" s="84" t="str">
        <f t="shared" si="2"/>
        <v/>
      </c>
      <c r="G23" s="84" t="str">
        <f t="shared" si="3"/>
        <v/>
      </c>
      <c r="H23" s="124" t="str">
        <f t="shared" si="4"/>
        <v/>
      </c>
      <c r="I23" s="14"/>
      <c r="J23" s="14"/>
      <c r="K23" s="14"/>
      <c r="L23" s="14"/>
      <c r="M23" s="14"/>
      <c r="N23" s="155" t="str">
        <f>IF(A23="","",posicao_contratual!E23)</f>
        <v/>
      </c>
      <c r="O23" s="155" t="str">
        <f>IF(A23="","",posicao_contratual!I23)</f>
        <v/>
      </c>
      <c r="P23" s="155" t="str">
        <f>IF(A23="","",posicao_contratual!M23)</f>
        <v/>
      </c>
      <c r="Q23" s="155" t="str">
        <f>IF(A23="","",posicao_contratual!Q23)</f>
        <v/>
      </c>
      <c r="R23" s="155" t="str">
        <f>IF(A23="","",posicao_contratual!U23)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IF(posicao_contratual!A24="","",posicao_contratual!E24)</f>
        <v/>
      </c>
      <c r="C24" s="84" t="str">
        <f>IF(itens_Remanesc!A24="","",itens_Remanesc!C24)</f>
        <v/>
      </c>
      <c r="D24" s="84" t="str">
        <f t="shared" si="0"/>
        <v/>
      </c>
      <c r="E24" s="84" t="str">
        <f t="shared" si="1"/>
        <v/>
      </c>
      <c r="F24" s="84" t="str">
        <f t="shared" si="2"/>
        <v/>
      </c>
      <c r="G24" s="84" t="str">
        <f t="shared" si="3"/>
        <v/>
      </c>
      <c r="H24" s="124" t="str">
        <f t="shared" si="4"/>
        <v/>
      </c>
      <c r="I24" s="14"/>
      <c r="J24" s="14"/>
      <c r="K24" s="14"/>
      <c r="L24" s="14"/>
      <c r="M24" s="14"/>
      <c r="N24" s="155" t="str">
        <f>IF(A24="","",posicao_contratual!E24)</f>
        <v/>
      </c>
      <c r="O24" s="155" t="str">
        <f>IF(A24="","",posicao_contratual!I24)</f>
        <v/>
      </c>
      <c r="P24" s="155" t="str">
        <f>IF(A24="","",posicao_contratual!M24)</f>
        <v/>
      </c>
      <c r="Q24" s="155" t="str">
        <f>IF(A24="","",posicao_contratual!Q24)</f>
        <v/>
      </c>
      <c r="R24" s="155" t="str">
        <f>IF(A24="","",posicao_contratual!U24)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IF(posicao_contratual!A25="","",posicao_contratual!E25)</f>
        <v/>
      </c>
      <c r="C25" s="84" t="str">
        <f>IF(itens_Remanesc!A25="","",itens_Remanesc!C25)</f>
        <v/>
      </c>
      <c r="D25" s="84" t="str">
        <f t="shared" si="0"/>
        <v/>
      </c>
      <c r="E25" s="84" t="str">
        <f t="shared" si="1"/>
        <v/>
      </c>
      <c r="F25" s="84" t="str">
        <f t="shared" si="2"/>
        <v/>
      </c>
      <c r="G25" s="84" t="str">
        <f t="shared" si="3"/>
        <v/>
      </c>
      <c r="H25" s="124" t="str">
        <f t="shared" si="4"/>
        <v/>
      </c>
      <c r="I25" s="14"/>
      <c r="J25" s="14"/>
      <c r="K25" s="14"/>
      <c r="L25" s="14"/>
      <c r="M25" s="14"/>
      <c r="N25" s="155" t="str">
        <f>IF(A25="","",posicao_contratual!E25)</f>
        <v/>
      </c>
      <c r="O25" s="155" t="str">
        <f>IF(A25="","",posicao_contratual!I25)</f>
        <v/>
      </c>
      <c r="P25" s="155" t="str">
        <f>IF(A25="","",posicao_contratual!M25)</f>
        <v/>
      </c>
      <c r="Q25" s="155" t="str">
        <f>IF(A25="","",posicao_contratual!Q25)</f>
        <v/>
      </c>
      <c r="R25" s="155" t="str">
        <f>IF(A25="","",posicao_contratual!U25)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IF(posicao_contratual!A26="","",posicao_contratual!E26)</f>
        <v/>
      </c>
      <c r="C26" s="84" t="str">
        <f>IF(itens_Remanesc!A26="","",itens_Remanesc!C26)</f>
        <v/>
      </c>
      <c r="D26" s="84" t="str">
        <f t="shared" si="0"/>
        <v/>
      </c>
      <c r="E26" s="84" t="str">
        <f t="shared" si="1"/>
        <v/>
      </c>
      <c r="F26" s="84" t="str">
        <f t="shared" si="2"/>
        <v/>
      </c>
      <c r="G26" s="84" t="str">
        <f t="shared" si="3"/>
        <v/>
      </c>
      <c r="H26" s="124" t="str">
        <f t="shared" si="4"/>
        <v/>
      </c>
      <c r="I26" s="14"/>
      <c r="J26" s="14"/>
      <c r="K26" s="14"/>
      <c r="L26" s="14"/>
      <c r="M26" s="14"/>
      <c r="N26" s="155" t="str">
        <f>IF(A26="","",posicao_contratual!E26)</f>
        <v/>
      </c>
      <c r="O26" s="155" t="str">
        <f>IF(A26="","",posicao_contratual!I26)</f>
        <v/>
      </c>
      <c r="P26" s="155" t="str">
        <f>IF(A26="","",posicao_contratual!M26)</f>
        <v/>
      </c>
      <c r="Q26" s="155" t="str">
        <f>IF(A26="","",posicao_contratual!Q26)</f>
        <v/>
      </c>
      <c r="R26" s="155" t="str">
        <f>IF(A26="","",posicao_contratual!U26)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IF(posicao_contratual!A27="","",posicao_contratual!E27)</f>
        <v/>
      </c>
      <c r="C27" s="84" t="str">
        <f>IF(itens_Remanesc!A27="","",itens_Remanesc!C27)</f>
        <v/>
      </c>
      <c r="D27" s="84" t="str">
        <f t="shared" si="0"/>
        <v/>
      </c>
      <c r="E27" s="84" t="str">
        <f t="shared" si="1"/>
        <v/>
      </c>
      <c r="F27" s="84" t="str">
        <f t="shared" si="2"/>
        <v/>
      </c>
      <c r="G27" s="84" t="str">
        <f t="shared" si="3"/>
        <v/>
      </c>
      <c r="H27" s="124" t="str">
        <f t="shared" si="4"/>
        <v/>
      </c>
      <c r="I27" s="14"/>
      <c r="J27" s="14"/>
      <c r="K27" s="14"/>
      <c r="L27" s="14"/>
      <c r="M27" s="14"/>
      <c r="N27" s="155" t="str">
        <f>IF(A27="","",posicao_contratual!E27)</f>
        <v/>
      </c>
      <c r="O27" s="155" t="str">
        <f>IF(A27="","",posicao_contratual!I27)</f>
        <v/>
      </c>
      <c r="P27" s="155" t="str">
        <f>IF(A27="","",posicao_contratual!M27)</f>
        <v/>
      </c>
      <c r="Q27" s="155" t="str">
        <f>IF(A27="","",posicao_contratual!Q27)</f>
        <v/>
      </c>
      <c r="R27" s="155" t="str">
        <f>IF(A27="","",posicao_contratual!U27)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IF(posicao_contratual!A28="","",posicao_contratual!E28)</f>
        <v/>
      </c>
      <c r="C28" s="84" t="str">
        <f>IF(itens_Remanesc!A28="","",itens_Remanesc!C28)</f>
        <v/>
      </c>
      <c r="D28" s="84" t="str">
        <f t="shared" si="0"/>
        <v/>
      </c>
      <c r="E28" s="84" t="str">
        <f t="shared" si="1"/>
        <v/>
      </c>
      <c r="F28" s="84" t="str">
        <f t="shared" si="2"/>
        <v/>
      </c>
      <c r="G28" s="84" t="str">
        <f t="shared" si="3"/>
        <v/>
      </c>
      <c r="H28" s="124" t="str">
        <f t="shared" si="4"/>
        <v/>
      </c>
      <c r="I28" s="14"/>
      <c r="J28" s="14"/>
      <c r="K28" s="14"/>
      <c r="L28" s="14"/>
      <c r="M28" s="14"/>
      <c r="N28" s="155" t="str">
        <f>IF(A28="","",posicao_contratual!E28)</f>
        <v/>
      </c>
      <c r="O28" s="155" t="str">
        <f>IF(A28="","",posicao_contratual!I28)</f>
        <v/>
      </c>
      <c r="P28" s="155" t="str">
        <f>IF(A28="","",posicao_contratual!M28)</f>
        <v/>
      </c>
      <c r="Q28" s="155" t="str">
        <f>IF(A28="","",posicao_contratual!Q28)</f>
        <v/>
      </c>
      <c r="R28" s="155" t="str">
        <f>IF(A28="","",posicao_contratual!U28)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IF(posicao_contratual!A29="","",posicao_contratual!E29)</f>
        <v/>
      </c>
      <c r="C29" s="84" t="str">
        <f>IF(itens_Remanesc!A29="","",itens_Remanesc!C29)</f>
        <v/>
      </c>
      <c r="D29" s="84" t="str">
        <f t="shared" si="0"/>
        <v/>
      </c>
      <c r="E29" s="84" t="str">
        <f t="shared" si="1"/>
        <v/>
      </c>
      <c r="F29" s="84" t="str">
        <f t="shared" si="2"/>
        <v/>
      </c>
      <c r="G29" s="84" t="str">
        <f t="shared" si="3"/>
        <v/>
      </c>
      <c r="H29" s="124" t="str">
        <f t="shared" si="4"/>
        <v/>
      </c>
      <c r="I29" s="14"/>
      <c r="J29" s="14"/>
      <c r="K29" s="14"/>
      <c r="L29" s="14"/>
      <c r="M29" s="14"/>
      <c r="N29" s="155" t="str">
        <f>IF(A29="","",posicao_contratual!E29)</f>
        <v/>
      </c>
      <c r="O29" s="155" t="str">
        <f>IF(A29="","",posicao_contratual!I29)</f>
        <v/>
      </c>
      <c r="P29" s="155" t="str">
        <f>IF(A29="","",posicao_contratual!M29)</f>
        <v/>
      </c>
      <c r="Q29" s="155" t="str">
        <f>IF(A29="","",posicao_contratual!Q29)</f>
        <v/>
      </c>
      <c r="R29" s="155" t="str">
        <f>IF(A29="","",posicao_contratual!U29)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IF(posicao_contratual!A30="","",posicao_contratual!E30)</f>
        <v/>
      </c>
      <c r="C30" s="84" t="str">
        <f>IF(itens_Remanesc!A30="","",itens_Remanesc!C30)</f>
        <v/>
      </c>
      <c r="D30" s="84" t="str">
        <f t="shared" si="0"/>
        <v/>
      </c>
      <c r="E30" s="84" t="str">
        <f t="shared" si="1"/>
        <v/>
      </c>
      <c r="F30" s="84" t="str">
        <f t="shared" si="2"/>
        <v/>
      </c>
      <c r="G30" s="84" t="str">
        <f t="shared" si="3"/>
        <v/>
      </c>
      <c r="H30" s="124" t="str">
        <f t="shared" si="4"/>
        <v/>
      </c>
      <c r="I30" s="14"/>
      <c r="J30" s="14"/>
      <c r="K30" s="14"/>
      <c r="L30" s="14"/>
      <c r="M30" s="14"/>
      <c r="N30" s="155" t="str">
        <f>IF(A30="","",posicao_contratual!E30)</f>
        <v/>
      </c>
      <c r="O30" s="155" t="str">
        <f>IF(A30="","",posicao_contratual!I30)</f>
        <v/>
      </c>
      <c r="P30" s="155" t="str">
        <f>IF(A30="","",posicao_contratual!M30)</f>
        <v/>
      </c>
      <c r="Q30" s="155" t="str">
        <f>IF(A30="","",posicao_contratual!Q30)</f>
        <v/>
      </c>
      <c r="R30" s="155" t="str">
        <f>IF(A30="","",posicao_contratual!U30)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IF(posicao_contratual!A31="","",posicao_contratual!E31)</f>
        <v/>
      </c>
      <c r="C31" s="84" t="str">
        <f>IF(itens_Remanesc!A31="","",itens_Remanesc!C31)</f>
        <v/>
      </c>
      <c r="D31" s="84" t="str">
        <f t="shared" si="0"/>
        <v/>
      </c>
      <c r="E31" s="84" t="str">
        <f t="shared" si="1"/>
        <v/>
      </c>
      <c r="F31" s="84" t="str">
        <f t="shared" si="2"/>
        <v/>
      </c>
      <c r="G31" s="84" t="str">
        <f t="shared" si="3"/>
        <v/>
      </c>
      <c r="H31" s="124" t="str">
        <f t="shared" si="4"/>
        <v/>
      </c>
      <c r="I31" s="14"/>
      <c r="J31" s="14"/>
      <c r="K31" s="14"/>
      <c r="L31" s="14"/>
      <c r="M31" s="14"/>
      <c r="N31" s="155" t="str">
        <f>IF(A31="","",posicao_contratual!E31)</f>
        <v/>
      </c>
      <c r="O31" s="155" t="str">
        <f>IF(A31="","",posicao_contratual!I31)</f>
        <v/>
      </c>
      <c r="P31" s="155" t="str">
        <f>IF(A31="","",posicao_contratual!M31)</f>
        <v/>
      </c>
      <c r="Q31" s="155" t="str">
        <f>IF(A31="","",posicao_contratual!Q31)</f>
        <v/>
      </c>
      <c r="R31" s="155" t="str">
        <f>IF(A31="","",posicao_contratual!U31)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IF(posicao_contratual!A32="","",posicao_contratual!E32)</f>
        <v/>
      </c>
      <c r="C32" s="84" t="str">
        <f>IF(itens_Remanesc!A32="","",itens_Remanesc!C32)</f>
        <v/>
      </c>
      <c r="D32" s="84" t="str">
        <f t="shared" si="0"/>
        <v/>
      </c>
      <c r="E32" s="84" t="str">
        <f t="shared" si="1"/>
        <v/>
      </c>
      <c r="F32" s="84" t="str">
        <f t="shared" si="2"/>
        <v/>
      </c>
      <c r="G32" s="84" t="str">
        <f t="shared" si="3"/>
        <v/>
      </c>
      <c r="H32" s="124" t="str">
        <f t="shared" si="4"/>
        <v/>
      </c>
      <c r="I32" s="14"/>
      <c r="J32" s="14"/>
      <c r="K32" s="14"/>
      <c r="L32" s="14"/>
      <c r="M32" s="14"/>
      <c r="N32" s="155" t="str">
        <f>IF(A32="","",posicao_contratual!E32)</f>
        <v/>
      </c>
      <c r="O32" s="155" t="str">
        <f>IF(A32="","",posicao_contratual!I32)</f>
        <v/>
      </c>
      <c r="P32" s="155" t="str">
        <f>IF(A32="","",posicao_contratual!M32)</f>
        <v/>
      </c>
      <c r="Q32" s="155" t="str">
        <f>IF(A32="","",posicao_contratual!Q32)</f>
        <v/>
      </c>
      <c r="R32" s="155" t="str">
        <f>IF(A32="","",posicao_contratual!U32)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IF(posicao_contratual!A33="","",posicao_contratual!E33)</f>
        <v/>
      </c>
      <c r="C33" s="84" t="str">
        <f>IF(itens_Remanesc!A33="","",itens_Remanesc!C33)</f>
        <v/>
      </c>
      <c r="D33" s="84" t="str">
        <f t="shared" si="0"/>
        <v/>
      </c>
      <c r="E33" s="84" t="str">
        <f t="shared" si="1"/>
        <v/>
      </c>
      <c r="F33" s="84" t="str">
        <f t="shared" si="2"/>
        <v/>
      </c>
      <c r="G33" s="84" t="str">
        <f t="shared" si="3"/>
        <v/>
      </c>
      <c r="H33" s="124" t="str">
        <f t="shared" si="4"/>
        <v/>
      </c>
      <c r="I33" s="14"/>
      <c r="J33" s="14"/>
      <c r="K33" s="14"/>
      <c r="L33" s="14"/>
      <c r="M33" s="14"/>
      <c r="N33" s="155" t="str">
        <f>IF(A33="","",posicao_contratual!E33)</f>
        <v/>
      </c>
      <c r="O33" s="155" t="str">
        <f>IF(A33="","",posicao_contratual!I33)</f>
        <v/>
      </c>
      <c r="P33" s="155" t="str">
        <f>IF(A33="","",posicao_contratual!M33)</f>
        <v/>
      </c>
      <c r="Q33" s="155" t="str">
        <f>IF(A33="","",posicao_contratual!Q33)</f>
        <v/>
      </c>
      <c r="R33" s="155" t="str">
        <f>IF(A33="","",posicao_contratual!U33)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IF(posicao_contratual!A34="","",posicao_contratual!E34)</f>
        <v/>
      </c>
      <c r="C34" s="84" t="str">
        <f>IF(itens_Remanesc!A34="","",itens_Remanesc!C34)</f>
        <v/>
      </c>
      <c r="D34" s="84" t="str">
        <f t="shared" ref="D34:D65" si="5">IF(OR(A34="",C34="",NOT(ISNUMBER($L$3))),"",ROUND(C34*$L$3,2))</f>
        <v/>
      </c>
      <c r="E34" s="84" t="str">
        <f t="shared" ref="E34:E65" si="6">IF(OR(A34="",C34="",NOT(ISNUMBER($L$4))),"",ROUND(C34*$L$4,2))</f>
        <v/>
      </c>
      <c r="F34" s="84" t="str">
        <f t="shared" ref="F34:F65" si="7">IF(OR(A34="",C34="",NOT(ISNUMBER($L$5))),"",ROUND(C34*$L$5,2))</f>
        <v/>
      </c>
      <c r="G34" s="84" t="str">
        <f t="shared" ref="G34:G65" si="8">IF(OR(A34="",C34="",NOT(ISNUMBER($L$6))),"",ROUND(C34*$L$6,2))</f>
        <v/>
      </c>
      <c r="H34" s="124" t="str">
        <f t="shared" ref="H34:H65" si="9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IF(A34="","",posicao_contratual!E34)</f>
        <v/>
      </c>
      <c r="O34" s="155" t="str">
        <f>IF(A34="","",posicao_contratual!I34)</f>
        <v/>
      </c>
      <c r="P34" s="155" t="str">
        <f>IF(A34="","",posicao_contratual!M34)</f>
        <v/>
      </c>
      <c r="Q34" s="155" t="str">
        <f>IF(A34="","",posicao_contratual!Q34)</f>
        <v/>
      </c>
      <c r="R34" s="155" t="str">
        <f>IF(A34="","",posicao_contratual!U34)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IF(posicao_contratual!A35="","",posicao_contratual!E35)</f>
        <v/>
      </c>
      <c r="C35" s="84" t="str">
        <f>IF(itens_Remanesc!A35="","",itens_Remanesc!C35)</f>
        <v/>
      </c>
      <c r="D35" s="84" t="str">
        <f t="shared" si="5"/>
        <v/>
      </c>
      <c r="E35" s="84" t="str">
        <f t="shared" si="6"/>
        <v/>
      </c>
      <c r="F35" s="84" t="str">
        <f t="shared" si="7"/>
        <v/>
      </c>
      <c r="G35" s="84" t="str">
        <f t="shared" si="8"/>
        <v/>
      </c>
      <c r="H35" s="124" t="str">
        <f t="shared" si="9"/>
        <v/>
      </c>
      <c r="I35" s="14"/>
      <c r="J35" s="14"/>
      <c r="K35" s="14"/>
      <c r="L35" s="14"/>
      <c r="M35" s="14"/>
      <c r="N35" s="155" t="str">
        <f>IF(A35="","",posicao_contratual!E35)</f>
        <v/>
      </c>
      <c r="O35" s="155" t="str">
        <f>IF(A35="","",posicao_contratual!I35)</f>
        <v/>
      </c>
      <c r="P35" s="155" t="str">
        <f>IF(A35="","",posicao_contratual!M35)</f>
        <v/>
      </c>
      <c r="Q35" s="155" t="str">
        <f>IF(A35="","",posicao_contratual!Q35)</f>
        <v/>
      </c>
      <c r="R35" s="155" t="str">
        <f>IF(A35="","",posicao_contratual!U35)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IF(posicao_contratual!A36="","",posicao_contratual!E36)</f>
        <v/>
      </c>
      <c r="C36" s="84" t="str">
        <f>IF(itens_Remanesc!A36="","",itens_Remanesc!C36)</f>
        <v/>
      </c>
      <c r="D36" s="84" t="str">
        <f t="shared" si="5"/>
        <v/>
      </c>
      <c r="E36" s="84" t="str">
        <f t="shared" si="6"/>
        <v/>
      </c>
      <c r="F36" s="84" t="str">
        <f t="shared" si="7"/>
        <v/>
      </c>
      <c r="G36" s="84" t="str">
        <f t="shared" si="8"/>
        <v/>
      </c>
      <c r="H36" s="124" t="str">
        <f t="shared" si="9"/>
        <v/>
      </c>
      <c r="I36" s="14"/>
      <c r="J36" s="14"/>
      <c r="K36" s="14"/>
      <c r="L36" s="14"/>
      <c r="M36" s="14"/>
      <c r="N36" s="155" t="str">
        <f>IF(A36="","",posicao_contratual!E36)</f>
        <v/>
      </c>
      <c r="O36" s="155" t="str">
        <f>IF(A36="","",posicao_contratual!I36)</f>
        <v/>
      </c>
      <c r="P36" s="155" t="str">
        <f>IF(A36="","",posicao_contratual!M36)</f>
        <v/>
      </c>
      <c r="Q36" s="155" t="str">
        <f>IF(A36="","",posicao_contratual!Q36)</f>
        <v/>
      </c>
      <c r="R36" s="155" t="str">
        <f>IF(A36="","",posicao_contratual!U36)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IF(posicao_contratual!A37="","",posicao_contratual!E37)</f>
        <v/>
      </c>
      <c r="C37" s="84" t="str">
        <f>IF(itens_Remanesc!A37="","",itens_Remanesc!C37)</f>
        <v/>
      </c>
      <c r="D37" s="84" t="str">
        <f t="shared" si="5"/>
        <v/>
      </c>
      <c r="E37" s="84" t="str">
        <f t="shared" si="6"/>
        <v/>
      </c>
      <c r="F37" s="84" t="str">
        <f t="shared" si="7"/>
        <v/>
      </c>
      <c r="G37" s="84" t="str">
        <f t="shared" si="8"/>
        <v/>
      </c>
      <c r="H37" s="124" t="str">
        <f t="shared" si="9"/>
        <v/>
      </c>
      <c r="I37" s="14"/>
      <c r="J37" s="14"/>
      <c r="K37" s="14"/>
      <c r="L37" s="14"/>
      <c r="M37" s="14"/>
      <c r="N37" s="155" t="str">
        <f>IF(A37="","",posicao_contratual!E37)</f>
        <v/>
      </c>
      <c r="O37" s="155" t="str">
        <f>IF(A37="","",posicao_contratual!I37)</f>
        <v/>
      </c>
      <c r="P37" s="155" t="str">
        <f>IF(A37="","",posicao_contratual!M37)</f>
        <v/>
      </c>
      <c r="Q37" s="155" t="str">
        <f>IF(A37="","",posicao_contratual!Q37)</f>
        <v/>
      </c>
      <c r="R37" s="155" t="str">
        <f>IF(A37="","",posicao_contratual!U37)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IF(posicao_contratual!A38="","",posicao_contratual!E38)</f>
        <v/>
      </c>
      <c r="C38" s="84" t="str">
        <f>IF(itens_Remanesc!A38="","",itens_Remanesc!C38)</f>
        <v/>
      </c>
      <c r="D38" s="84" t="str">
        <f t="shared" si="5"/>
        <v/>
      </c>
      <c r="E38" s="84" t="str">
        <f t="shared" si="6"/>
        <v/>
      </c>
      <c r="F38" s="84" t="str">
        <f t="shared" si="7"/>
        <v/>
      </c>
      <c r="G38" s="84" t="str">
        <f t="shared" si="8"/>
        <v/>
      </c>
      <c r="H38" s="124" t="str">
        <f t="shared" si="9"/>
        <v/>
      </c>
      <c r="I38" s="14"/>
      <c r="J38" s="14"/>
      <c r="K38" s="14"/>
      <c r="L38" s="14"/>
      <c r="M38" s="14"/>
      <c r="N38" s="155" t="str">
        <f>IF(A38="","",posicao_contratual!E38)</f>
        <v/>
      </c>
      <c r="O38" s="155" t="str">
        <f>IF(A38="","",posicao_contratual!I38)</f>
        <v/>
      </c>
      <c r="P38" s="155" t="str">
        <f>IF(A38="","",posicao_contratual!M38)</f>
        <v/>
      </c>
      <c r="Q38" s="155" t="str">
        <f>IF(A38="","",posicao_contratual!Q38)</f>
        <v/>
      </c>
      <c r="R38" s="155" t="str">
        <f>IF(A38="","",posicao_contratual!U38)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IF(posicao_contratual!A39="","",posicao_contratual!E39)</f>
        <v/>
      </c>
      <c r="C39" s="84" t="str">
        <f>IF(itens_Remanesc!A39="","",itens_Remanesc!C39)</f>
        <v/>
      </c>
      <c r="D39" s="84" t="str">
        <f t="shared" si="5"/>
        <v/>
      </c>
      <c r="E39" s="84" t="str">
        <f t="shared" si="6"/>
        <v/>
      </c>
      <c r="F39" s="84" t="str">
        <f t="shared" si="7"/>
        <v/>
      </c>
      <c r="G39" s="84" t="str">
        <f t="shared" si="8"/>
        <v/>
      </c>
      <c r="H39" s="124" t="str">
        <f t="shared" si="9"/>
        <v/>
      </c>
      <c r="I39" s="14"/>
      <c r="J39" s="14"/>
      <c r="K39" s="14"/>
      <c r="L39" s="14"/>
      <c r="M39" s="14"/>
      <c r="N39" s="155" t="str">
        <f>IF(A39="","",posicao_contratual!E39)</f>
        <v/>
      </c>
      <c r="O39" s="155" t="str">
        <f>IF(A39="","",posicao_contratual!I39)</f>
        <v/>
      </c>
      <c r="P39" s="155" t="str">
        <f>IF(A39="","",posicao_contratual!M39)</f>
        <v/>
      </c>
      <c r="Q39" s="155" t="str">
        <f>IF(A39="","",posicao_contratual!Q39)</f>
        <v/>
      </c>
      <c r="R39" s="155" t="str">
        <f>IF(A39="","",posicao_contratual!U39)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IF(posicao_contratual!A40="","",posicao_contratual!E40)</f>
        <v/>
      </c>
      <c r="C40" s="84" t="str">
        <f>IF(itens_Remanesc!A40="","",itens_Remanesc!C40)</f>
        <v/>
      </c>
      <c r="D40" s="84" t="str">
        <f t="shared" si="5"/>
        <v/>
      </c>
      <c r="E40" s="84" t="str">
        <f t="shared" si="6"/>
        <v/>
      </c>
      <c r="F40" s="84" t="str">
        <f t="shared" si="7"/>
        <v/>
      </c>
      <c r="G40" s="84" t="str">
        <f t="shared" si="8"/>
        <v/>
      </c>
      <c r="H40" s="124" t="str">
        <f t="shared" si="9"/>
        <v/>
      </c>
      <c r="I40" s="14"/>
      <c r="J40" s="14"/>
      <c r="K40" s="14"/>
      <c r="L40" s="14"/>
      <c r="M40" s="14"/>
      <c r="N40" s="155" t="str">
        <f>IF(A40="","",posicao_contratual!E40)</f>
        <v/>
      </c>
      <c r="O40" s="155" t="str">
        <f>IF(A40="","",posicao_contratual!I40)</f>
        <v/>
      </c>
      <c r="P40" s="155" t="str">
        <f>IF(A40="","",posicao_contratual!M40)</f>
        <v/>
      </c>
      <c r="Q40" s="155" t="str">
        <f>IF(A40="","",posicao_contratual!Q40)</f>
        <v/>
      </c>
      <c r="R40" s="155" t="str">
        <f>IF(A40="","",posicao_contratual!U40)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IF(posicao_contratual!A41="","",posicao_contratual!E41)</f>
        <v/>
      </c>
      <c r="C41" s="84" t="str">
        <f>IF(itens_Remanesc!A41="","",itens_Remanesc!C41)</f>
        <v/>
      </c>
      <c r="D41" s="84" t="str">
        <f t="shared" si="5"/>
        <v/>
      </c>
      <c r="E41" s="84" t="str">
        <f t="shared" si="6"/>
        <v/>
      </c>
      <c r="F41" s="84" t="str">
        <f t="shared" si="7"/>
        <v/>
      </c>
      <c r="G41" s="84" t="str">
        <f t="shared" si="8"/>
        <v/>
      </c>
      <c r="H41" s="124" t="str">
        <f t="shared" si="9"/>
        <v/>
      </c>
      <c r="I41" s="14"/>
      <c r="J41" s="14"/>
      <c r="K41" s="14"/>
      <c r="L41" s="14"/>
      <c r="M41" s="14"/>
      <c r="N41" s="155" t="str">
        <f>IF(A41="","",posicao_contratual!E41)</f>
        <v/>
      </c>
      <c r="O41" s="155" t="str">
        <f>IF(A41="","",posicao_contratual!I41)</f>
        <v/>
      </c>
      <c r="P41" s="155" t="str">
        <f>IF(A41="","",posicao_contratual!M41)</f>
        <v/>
      </c>
      <c r="Q41" s="155" t="str">
        <f>IF(A41="","",posicao_contratual!Q41)</f>
        <v/>
      </c>
      <c r="R41" s="155" t="str">
        <f>IF(A41="","",posicao_contratual!U41)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IF(posicao_contratual!A42="","",posicao_contratual!E42)</f>
        <v/>
      </c>
      <c r="C42" s="84" t="str">
        <f>IF(itens_Remanesc!A42="","",itens_Remanesc!C42)</f>
        <v/>
      </c>
      <c r="D42" s="84" t="str">
        <f t="shared" si="5"/>
        <v/>
      </c>
      <c r="E42" s="84" t="str">
        <f t="shared" si="6"/>
        <v/>
      </c>
      <c r="F42" s="84" t="str">
        <f t="shared" si="7"/>
        <v/>
      </c>
      <c r="G42" s="84" t="str">
        <f t="shared" si="8"/>
        <v/>
      </c>
      <c r="H42" s="124" t="str">
        <f t="shared" si="9"/>
        <v/>
      </c>
      <c r="I42" s="14"/>
      <c r="J42" s="14"/>
      <c r="K42" s="14"/>
      <c r="L42" s="14"/>
      <c r="M42" s="14"/>
      <c r="N42" s="155" t="str">
        <f>IF(A42="","",posicao_contratual!E42)</f>
        <v/>
      </c>
      <c r="O42" s="155" t="str">
        <f>IF(A42="","",posicao_contratual!I42)</f>
        <v/>
      </c>
      <c r="P42" s="155" t="str">
        <f>IF(A42="","",posicao_contratual!M42)</f>
        <v/>
      </c>
      <c r="Q42" s="155" t="str">
        <f>IF(A42="","",posicao_contratual!Q42)</f>
        <v/>
      </c>
      <c r="R42" s="155" t="str">
        <f>IF(A42="","",posicao_contratual!U42)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IF(posicao_contratual!A43="","",posicao_contratual!E43)</f>
        <v/>
      </c>
      <c r="C43" s="84" t="str">
        <f>IF(itens_Remanesc!A43="","",itens_Remanesc!C43)</f>
        <v/>
      </c>
      <c r="D43" s="84" t="str">
        <f t="shared" si="5"/>
        <v/>
      </c>
      <c r="E43" s="84" t="str">
        <f t="shared" si="6"/>
        <v/>
      </c>
      <c r="F43" s="84" t="str">
        <f t="shared" si="7"/>
        <v/>
      </c>
      <c r="G43" s="84" t="str">
        <f t="shared" si="8"/>
        <v/>
      </c>
      <c r="H43" s="124" t="str">
        <f t="shared" si="9"/>
        <v/>
      </c>
      <c r="I43" s="14"/>
      <c r="J43" s="14"/>
      <c r="K43" s="14"/>
      <c r="L43" s="14"/>
      <c r="M43" s="14"/>
      <c r="N43" s="155" t="str">
        <f>IF(A43="","",posicao_contratual!E43)</f>
        <v/>
      </c>
      <c r="O43" s="155" t="str">
        <f>IF(A43="","",posicao_contratual!I43)</f>
        <v/>
      </c>
      <c r="P43" s="155" t="str">
        <f>IF(A43="","",posicao_contratual!M43)</f>
        <v/>
      </c>
      <c r="Q43" s="155" t="str">
        <f>IF(A43="","",posicao_contratual!Q43)</f>
        <v/>
      </c>
      <c r="R43" s="155" t="str">
        <f>IF(A43="","",posicao_contratual!U43)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IF(posicao_contratual!A44="","",posicao_contratual!E44)</f>
        <v/>
      </c>
      <c r="C44" s="84" t="str">
        <f>IF(itens_Remanesc!A44="","",itens_Remanesc!C44)</f>
        <v/>
      </c>
      <c r="D44" s="84" t="str">
        <f t="shared" si="5"/>
        <v/>
      </c>
      <c r="E44" s="84" t="str">
        <f t="shared" si="6"/>
        <v/>
      </c>
      <c r="F44" s="84" t="str">
        <f t="shared" si="7"/>
        <v/>
      </c>
      <c r="G44" s="84" t="str">
        <f t="shared" si="8"/>
        <v/>
      </c>
      <c r="H44" s="124" t="str">
        <f t="shared" si="9"/>
        <v/>
      </c>
      <c r="I44" s="14"/>
      <c r="J44" s="14"/>
      <c r="K44" s="14"/>
      <c r="L44" s="14"/>
      <c r="M44" s="14"/>
      <c r="N44" s="155" t="str">
        <f>IF(A44="","",posicao_contratual!E44)</f>
        <v/>
      </c>
      <c r="O44" s="155" t="str">
        <f>IF(A44="","",posicao_contratual!I44)</f>
        <v/>
      </c>
      <c r="P44" s="155" t="str">
        <f>IF(A44="","",posicao_contratual!M44)</f>
        <v/>
      </c>
      <c r="Q44" s="155" t="str">
        <f>IF(A44="","",posicao_contratual!Q44)</f>
        <v/>
      </c>
      <c r="R44" s="155" t="str">
        <f>IF(A44="","",posicao_contratual!U44)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IF(posicao_contratual!A45="","",posicao_contratual!E45)</f>
        <v/>
      </c>
      <c r="C45" s="84" t="str">
        <f>IF(itens_Remanesc!A45="","",itens_Remanesc!C45)</f>
        <v/>
      </c>
      <c r="D45" s="84" t="str">
        <f t="shared" si="5"/>
        <v/>
      </c>
      <c r="E45" s="84" t="str">
        <f t="shared" si="6"/>
        <v/>
      </c>
      <c r="F45" s="84" t="str">
        <f t="shared" si="7"/>
        <v/>
      </c>
      <c r="G45" s="84" t="str">
        <f t="shared" si="8"/>
        <v/>
      </c>
      <c r="H45" s="124" t="str">
        <f t="shared" si="9"/>
        <v/>
      </c>
      <c r="I45" s="14"/>
      <c r="J45" s="14"/>
      <c r="K45" s="14"/>
      <c r="L45" s="14"/>
      <c r="M45" s="14"/>
      <c r="N45" s="155" t="str">
        <f>IF(A45="","",posicao_contratual!E45)</f>
        <v/>
      </c>
      <c r="O45" s="155" t="str">
        <f>IF(A45="","",posicao_contratual!I45)</f>
        <v/>
      </c>
      <c r="P45" s="155" t="str">
        <f>IF(A45="","",posicao_contratual!M45)</f>
        <v/>
      </c>
      <c r="Q45" s="155" t="str">
        <f>IF(A45="","",posicao_contratual!Q45)</f>
        <v/>
      </c>
      <c r="R45" s="155" t="str">
        <f>IF(A45="","",posicao_contratual!U45)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IF(posicao_contratual!A46="","",posicao_contratual!E46)</f>
        <v/>
      </c>
      <c r="C46" s="84" t="str">
        <f>IF(itens_Remanesc!A46="","",itens_Remanesc!C46)</f>
        <v/>
      </c>
      <c r="D46" s="84" t="str">
        <f t="shared" si="5"/>
        <v/>
      </c>
      <c r="E46" s="84" t="str">
        <f t="shared" si="6"/>
        <v/>
      </c>
      <c r="F46" s="84" t="str">
        <f t="shared" si="7"/>
        <v/>
      </c>
      <c r="G46" s="84" t="str">
        <f t="shared" si="8"/>
        <v/>
      </c>
      <c r="H46" s="124" t="str">
        <f t="shared" si="9"/>
        <v/>
      </c>
      <c r="I46" s="14"/>
      <c r="J46" s="14"/>
      <c r="K46" s="14"/>
      <c r="L46" s="14"/>
      <c r="M46" s="14"/>
      <c r="N46" s="155" t="str">
        <f>IF(A46="","",posicao_contratual!E46)</f>
        <v/>
      </c>
      <c r="O46" s="155" t="str">
        <f>IF(A46="","",posicao_contratual!I46)</f>
        <v/>
      </c>
      <c r="P46" s="155" t="str">
        <f>IF(A46="","",posicao_contratual!M46)</f>
        <v/>
      </c>
      <c r="Q46" s="155" t="str">
        <f>IF(A46="","",posicao_contratual!Q46)</f>
        <v/>
      </c>
      <c r="R46" s="155" t="str">
        <f>IF(A46="","",posicao_contratual!U46)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IF(posicao_contratual!A47="","",posicao_contratual!E47)</f>
        <v/>
      </c>
      <c r="C47" s="84" t="str">
        <f>IF(itens_Remanesc!A47="","",itens_Remanesc!C47)</f>
        <v/>
      </c>
      <c r="D47" s="84" t="str">
        <f t="shared" si="5"/>
        <v/>
      </c>
      <c r="E47" s="84" t="str">
        <f t="shared" si="6"/>
        <v/>
      </c>
      <c r="F47" s="84" t="str">
        <f t="shared" si="7"/>
        <v/>
      </c>
      <c r="G47" s="84" t="str">
        <f t="shared" si="8"/>
        <v/>
      </c>
      <c r="H47" s="124" t="str">
        <f t="shared" si="9"/>
        <v/>
      </c>
      <c r="I47" s="14"/>
      <c r="J47" s="14"/>
      <c r="K47" s="14"/>
      <c r="L47" s="14"/>
      <c r="M47" s="14"/>
      <c r="N47" s="155" t="str">
        <f>IF(A47="","",posicao_contratual!E47)</f>
        <v/>
      </c>
      <c r="O47" s="155" t="str">
        <f>IF(A47="","",posicao_contratual!I47)</f>
        <v/>
      </c>
      <c r="P47" s="155" t="str">
        <f>IF(A47="","",posicao_contratual!M47)</f>
        <v/>
      </c>
      <c r="Q47" s="155" t="str">
        <f>IF(A47="","",posicao_contratual!Q47)</f>
        <v/>
      </c>
      <c r="R47" s="155" t="str">
        <f>IF(A47="","",posicao_contratual!U47)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IF(posicao_contratual!A48="","",posicao_contratual!E48)</f>
        <v/>
      </c>
      <c r="C48" s="84" t="str">
        <f>IF(itens_Remanesc!A48="","",itens_Remanesc!C48)</f>
        <v/>
      </c>
      <c r="D48" s="84" t="str">
        <f t="shared" si="5"/>
        <v/>
      </c>
      <c r="E48" s="84" t="str">
        <f t="shared" si="6"/>
        <v/>
      </c>
      <c r="F48" s="84" t="str">
        <f t="shared" si="7"/>
        <v/>
      </c>
      <c r="G48" s="84" t="str">
        <f t="shared" si="8"/>
        <v/>
      </c>
      <c r="H48" s="124" t="str">
        <f t="shared" si="9"/>
        <v/>
      </c>
      <c r="I48" s="14"/>
      <c r="J48" s="14"/>
      <c r="K48" s="14"/>
      <c r="L48" s="14"/>
      <c r="M48" s="14"/>
      <c r="N48" s="155" t="str">
        <f>IF(A48="","",posicao_contratual!E48)</f>
        <v/>
      </c>
      <c r="O48" s="155" t="str">
        <f>IF(A48="","",posicao_contratual!I48)</f>
        <v/>
      </c>
      <c r="P48" s="155" t="str">
        <f>IF(A48="","",posicao_contratual!M48)</f>
        <v/>
      </c>
      <c r="Q48" s="155" t="str">
        <f>IF(A48="","",posicao_contratual!Q48)</f>
        <v/>
      </c>
      <c r="R48" s="155" t="str">
        <f>IF(A48="","",posicao_contratual!U48)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IF(posicao_contratual!A49="","",posicao_contratual!E49)</f>
        <v/>
      </c>
      <c r="C49" s="84" t="str">
        <f>IF(itens_Remanesc!A49="","",itens_Remanesc!C49)</f>
        <v/>
      </c>
      <c r="D49" s="84" t="str">
        <f t="shared" si="5"/>
        <v/>
      </c>
      <c r="E49" s="84" t="str">
        <f t="shared" si="6"/>
        <v/>
      </c>
      <c r="F49" s="84" t="str">
        <f t="shared" si="7"/>
        <v/>
      </c>
      <c r="G49" s="84" t="str">
        <f t="shared" si="8"/>
        <v/>
      </c>
      <c r="H49" s="124" t="str">
        <f t="shared" si="9"/>
        <v/>
      </c>
      <c r="I49" s="14"/>
      <c r="J49" s="14"/>
      <c r="K49" s="14"/>
      <c r="L49" s="14"/>
      <c r="M49" s="14"/>
      <c r="N49" s="155" t="str">
        <f>IF(A49="","",posicao_contratual!E49)</f>
        <v/>
      </c>
      <c r="O49" s="155" t="str">
        <f>IF(A49="","",posicao_contratual!I49)</f>
        <v/>
      </c>
      <c r="P49" s="155" t="str">
        <f>IF(A49="","",posicao_contratual!M49)</f>
        <v/>
      </c>
      <c r="Q49" s="155" t="str">
        <f>IF(A49="","",posicao_contratual!Q49)</f>
        <v/>
      </c>
      <c r="R49" s="155" t="str">
        <f>IF(A49="","",posicao_contratual!U49)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IF(posicao_contratual!A50="","",posicao_contratual!E50)</f>
        <v/>
      </c>
      <c r="C50" s="84" t="str">
        <f>IF(itens_Remanesc!A50="","",itens_Remanesc!C50)</f>
        <v/>
      </c>
      <c r="D50" s="84" t="str">
        <f t="shared" si="5"/>
        <v/>
      </c>
      <c r="E50" s="84" t="str">
        <f t="shared" si="6"/>
        <v/>
      </c>
      <c r="F50" s="84" t="str">
        <f t="shared" si="7"/>
        <v/>
      </c>
      <c r="G50" s="84" t="str">
        <f t="shared" si="8"/>
        <v/>
      </c>
      <c r="H50" s="124" t="str">
        <f t="shared" si="9"/>
        <v/>
      </c>
      <c r="I50" s="14"/>
      <c r="J50" s="14"/>
      <c r="K50" s="14"/>
      <c r="L50" s="14"/>
      <c r="M50" s="14"/>
      <c r="N50" s="155" t="str">
        <f>IF(A50="","",posicao_contratual!E50)</f>
        <v/>
      </c>
      <c r="O50" s="155" t="str">
        <f>IF(A50="","",posicao_contratual!I50)</f>
        <v/>
      </c>
      <c r="P50" s="155" t="str">
        <f>IF(A50="","",posicao_contratual!M50)</f>
        <v/>
      </c>
      <c r="Q50" s="155" t="str">
        <f>IF(A50="","",posicao_contratual!Q50)</f>
        <v/>
      </c>
      <c r="R50" s="155" t="str">
        <f>IF(A50="","",posicao_contratual!U50)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IF(posicao_contratual!A51="","",posicao_contratual!E51)</f>
        <v/>
      </c>
      <c r="C51" s="84" t="str">
        <f>IF(itens_Remanesc!A51="","",itens_Remanesc!C51)</f>
        <v/>
      </c>
      <c r="D51" s="84" t="str">
        <f t="shared" si="5"/>
        <v/>
      </c>
      <c r="E51" s="84" t="str">
        <f t="shared" si="6"/>
        <v/>
      </c>
      <c r="F51" s="84" t="str">
        <f t="shared" si="7"/>
        <v/>
      </c>
      <c r="G51" s="84" t="str">
        <f t="shared" si="8"/>
        <v/>
      </c>
      <c r="H51" s="124" t="str">
        <f t="shared" si="9"/>
        <v/>
      </c>
      <c r="I51" s="14"/>
      <c r="J51" s="14"/>
      <c r="K51" s="14"/>
      <c r="L51" s="14"/>
      <c r="M51" s="14"/>
      <c r="N51" s="155" t="str">
        <f>IF(A51="","",posicao_contratual!E51)</f>
        <v/>
      </c>
      <c r="O51" s="155" t="str">
        <f>IF(A51="","",posicao_contratual!I51)</f>
        <v/>
      </c>
      <c r="P51" s="155" t="str">
        <f>IF(A51="","",posicao_contratual!M51)</f>
        <v/>
      </c>
      <c r="Q51" s="155" t="str">
        <f>IF(A51="","",posicao_contratual!Q51)</f>
        <v/>
      </c>
      <c r="R51" s="155" t="str">
        <f>IF(A51="","",posicao_contratual!U51)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IF(posicao_contratual!A52="","",posicao_contratual!E52)</f>
        <v/>
      </c>
      <c r="C52" s="84" t="str">
        <f>IF(itens_Remanesc!A52="","",itens_Remanesc!C52)</f>
        <v/>
      </c>
      <c r="D52" s="84" t="str">
        <f t="shared" si="5"/>
        <v/>
      </c>
      <c r="E52" s="84" t="str">
        <f t="shared" si="6"/>
        <v/>
      </c>
      <c r="F52" s="84" t="str">
        <f t="shared" si="7"/>
        <v/>
      </c>
      <c r="G52" s="84" t="str">
        <f t="shared" si="8"/>
        <v/>
      </c>
      <c r="H52" s="124" t="str">
        <f t="shared" si="9"/>
        <v/>
      </c>
      <c r="I52" s="14"/>
      <c r="J52" s="14"/>
      <c r="K52" s="14"/>
      <c r="L52" s="14"/>
      <c r="M52" s="14"/>
      <c r="N52" s="155" t="str">
        <f>IF(A52="","",posicao_contratual!E52)</f>
        <v/>
      </c>
      <c r="O52" s="155" t="str">
        <f>IF(A52="","",posicao_contratual!I52)</f>
        <v/>
      </c>
      <c r="P52" s="155" t="str">
        <f>IF(A52="","",posicao_contratual!M52)</f>
        <v/>
      </c>
      <c r="Q52" s="155" t="str">
        <f>IF(A52="","",posicao_contratual!Q52)</f>
        <v/>
      </c>
      <c r="R52" s="155" t="str">
        <f>IF(A52="","",posicao_contratual!U52)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IF(posicao_contratual!A53="","",posicao_contratual!E53)</f>
        <v/>
      </c>
      <c r="C53" s="84" t="str">
        <f>IF(itens_Remanesc!A53="","",itens_Remanesc!C53)</f>
        <v/>
      </c>
      <c r="D53" s="84" t="str">
        <f t="shared" si="5"/>
        <v/>
      </c>
      <c r="E53" s="84" t="str">
        <f t="shared" si="6"/>
        <v/>
      </c>
      <c r="F53" s="84" t="str">
        <f t="shared" si="7"/>
        <v/>
      </c>
      <c r="G53" s="84" t="str">
        <f t="shared" si="8"/>
        <v/>
      </c>
      <c r="H53" s="124" t="str">
        <f t="shared" si="9"/>
        <v/>
      </c>
      <c r="I53" s="14"/>
      <c r="J53" s="14"/>
      <c r="K53" s="14"/>
      <c r="L53" s="14"/>
      <c r="M53" s="14"/>
      <c r="N53" s="155" t="str">
        <f>IF(A53="","",posicao_contratual!E53)</f>
        <v/>
      </c>
      <c r="O53" s="155" t="str">
        <f>IF(A53="","",posicao_contratual!I53)</f>
        <v/>
      </c>
      <c r="P53" s="155" t="str">
        <f>IF(A53="","",posicao_contratual!M53)</f>
        <v/>
      </c>
      <c r="Q53" s="155" t="str">
        <f>IF(A53="","",posicao_contratual!Q53)</f>
        <v/>
      </c>
      <c r="R53" s="155" t="str">
        <f>IF(A53="","",posicao_contratual!U53)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IF(posicao_contratual!A54="","",posicao_contratual!E54)</f>
        <v/>
      </c>
      <c r="C54" s="84" t="str">
        <f>IF(itens_Remanesc!A54="","",itens_Remanesc!C54)</f>
        <v/>
      </c>
      <c r="D54" s="84" t="str">
        <f t="shared" si="5"/>
        <v/>
      </c>
      <c r="E54" s="84" t="str">
        <f t="shared" si="6"/>
        <v/>
      </c>
      <c r="F54" s="84" t="str">
        <f t="shared" si="7"/>
        <v/>
      </c>
      <c r="G54" s="84" t="str">
        <f t="shared" si="8"/>
        <v/>
      </c>
      <c r="H54" s="124" t="str">
        <f t="shared" si="9"/>
        <v/>
      </c>
      <c r="I54" s="14"/>
      <c r="J54" s="14"/>
      <c r="K54" s="14"/>
      <c r="L54" s="14"/>
      <c r="M54" s="14"/>
      <c r="N54" s="155" t="str">
        <f>IF(A54="","",posicao_contratual!E54)</f>
        <v/>
      </c>
      <c r="O54" s="155" t="str">
        <f>IF(A54="","",posicao_contratual!I54)</f>
        <v/>
      </c>
      <c r="P54" s="155" t="str">
        <f>IF(A54="","",posicao_contratual!M54)</f>
        <v/>
      </c>
      <c r="Q54" s="155" t="str">
        <f>IF(A54="","",posicao_contratual!Q54)</f>
        <v/>
      </c>
      <c r="R54" s="155" t="str">
        <f>IF(A54="","",posicao_contratual!U54)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IF(posicao_contratual!A55="","",posicao_contratual!E55)</f>
        <v/>
      </c>
      <c r="C55" s="84" t="str">
        <f>IF(itens_Remanesc!A55="","",itens_Remanesc!C55)</f>
        <v/>
      </c>
      <c r="D55" s="84" t="str">
        <f t="shared" si="5"/>
        <v/>
      </c>
      <c r="E55" s="84" t="str">
        <f t="shared" si="6"/>
        <v/>
      </c>
      <c r="F55" s="84" t="str">
        <f t="shared" si="7"/>
        <v/>
      </c>
      <c r="G55" s="84" t="str">
        <f t="shared" si="8"/>
        <v/>
      </c>
      <c r="H55" s="124" t="str">
        <f t="shared" si="9"/>
        <v/>
      </c>
      <c r="I55" s="14"/>
      <c r="J55" s="14"/>
      <c r="K55" s="14"/>
      <c r="L55" s="14"/>
      <c r="M55" s="14"/>
      <c r="N55" s="155" t="str">
        <f>IF(A55="","",posicao_contratual!E55)</f>
        <v/>
      </c>
      <c r="O55" s="155" t="str">
        <f>IF(A55="","",posicao_contratual!I55)</f>
        <v/>
      </c>
      <c r="P55" s="155" t="str">
        <f>IF(A55="","",posicao_contratual!M55)</f>
        <v/>
      </c>
      <c r="Q55" s="155" t="str">
        <f>IF(A55="","",posicao_contratual!Q55)</f>
        <v/>
      </c>
      <c r="R55" s="155" t="str">
        <f>IF(A55="","",posicao_contratual!U55)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IF(posicao_contratual!A56="","",posicao_contratual!E56)</f>
        <v/>
      </c>
      <c r="C56" s="84" t="str">
        <f>IF(itens_Remanesc!A56="","",itens_Remanesc!C56)</f>
        <v/>
      </c>
      <c r="D56" s="84" t="str">
        <f t="shared" si="5"/>
        <v/>
      </c>
      <c r="E56" s="84" t="str">
        <f t="shared" si="6"/>
        <v/>
      </c>
      <c r="F56" s="84" t="str">
        <f t="shared" si="7"/>
        <v/>
      </c>
      <c r="G56" s="84" t="str">
        <f t="shared" si="8"/>
        <v/>
      </c>
      <c r="H56" s="124" t="str">
        <f t="shared" si="9"/>
        <v/>
      </c>
      <c r="I56" s="14"/>
      <c r="J56" s="14"/>
      <c r="K56" s="14"/>
      <c r="L56" s="14"/>
      <c r="M56" s="14"/>
      <c r="N56" s="155" t="str">
        <f>IF(A56="","",posicao_contratual!E56)</f>
        <v/>
      </c>
      <c r="O56" s="155" t="str">
        <f>IF(A56="","",posicao_contratual!I56)</f>
        <v/>
      </c>
      <c r="P56" s="155" t="str">
        <f>IF(A56="","",posicao_contratual!M56)</f>
        <v/>
      </c>
      <c r="Q56" s="155" t="str">
        <f>IF(A56="","",posicao_contratual!Q56)</f>
        <v/>
      </c>
      <c r="R56" s="155" t="str">
        <f>IF(A56="","",posicao_contratual!U56)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IF(posicao_contratual!A57="","",posicao_contratual!E57)</f>
        <v/>
      </c>
      <c r="C57" s="84" t="str">
        <f>IF(itens_Remanesc!A57="","",itens_Remanesc!C57)</f>
        <v/>
      </c>
      <c r="D57" s="84" t="str">
        <f t="shared" si="5"/>
        <v/>
      </c>
      <c r="E57" s="84" t="str">
        <f t="shared" si="6"/>
        <v/>
      </c>
      <c r="F57" s="84" t="str">
        <f t="shared" si="7"/>
        <v/>
      </c>
      <c r="G57" s="84" t="str">
        <f t="shared" si="8"/>
        <v/>
      </c>
      <c r="H57" s="124" t="str">
        <f t="shared" si="9"/>
        <v/>
      </c>
      <c r="I57" s="14"/>
      <c r="J57" s="14"/>
      <c r="K57" s="14"/>
      <c r="L57" s="14"/>
      <c r="M57" s="14"/>
      <c r="N57" s="155" t="str">
        <f>IF(A57="","",posicao_contratual!E57)</f>
        <v/>
      </c>
      <c r="O57" s="155" t="str">
        <f>IF(A57="","",posicao_contratual!I57)</f>
        <v/>
      </c>
      <c r="P57" s="155" t="str">
        <f>IF(A57="","",posicao_contratual!M57)</f>
        <v/>
      </c>
      <c r="Q57" s="155" t="str">
        <f>IF(A57="","",posicao_contratual!Q57)</f>
        <v/>
      </c>
      <c r="R57" s="155" t="str">
        <f>IF(A57="","",posicao_contratual!U57)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IF(posicao_contratual!A58="","",posicao_contratual!E58)</f>
        <v/>
      </c>
      <c r="C58" s="84" t="str">
        <f>IF(itens_Remanesc!A58="","",itens_Remanesc!C58)</f>
        <v/>
      </c>
      <c r="D58" s="84" t="str">
        <f t="shared" si="5"/>
        <v/>
      </c>
      <c r="E58" s="84" t="str">
        <f t="shared" si="6"/>
        <v/>
      </c>
      <c r="F58" s="84" t="str">
        <f t="shared" si="7"/>
        <v/>
      </c>
      <c r="G58" s="84" t="str">
        <f t="shared" si="8"/>
        <v/>
      </c>
      <c r="H58" s="124" t="str">
        <f t="shared" si="9"/>
        <v/>
      </c>
      <c r="I58" s="14"/>
      <c r="J58" s="14"/>
      <c r="K58" s="14"/>
      <c r="L58" s="14"/>
      <c r="M58" s="14"/>
      <c r="N58" s="155" t="str">
        <f>IF(A58="","",posicao_contratual!E58)</f>
        <v/>
      </c>
      <c r="O58" s="155" t="str">
        <f>IF(A58="","",posicao_contratual!I58)</f>
        <v/>
      </c>
      <c r="P58" s="155" t="str">
        <f>IF(A58="","",posicao_contratual!M58)</f>
        <v/>
      </c>
      <c r="Q58" s="155" t="str">
        <f>IF(A58="","",posicao_contratual!Q58)</f>
        <v/>
      </c>
      <c r="R58" s="155" t="str">
        <f>IF(A58="","",posicao_contratual!U58)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IF(posicao_contratual!A59="","",posicao_contratual!E59)</f>
        <v/>
      </c>
      <c r="C59" s="84" t="str">
        <f>IF(itens_Remanesc!A59="","",itens_Remanesc!C59)</f>
        <v/>
      </c>
      <c r="D59" s="84" t="str">
        <f t="shared" si="5"/>
        <v/>
      </c>
      <c r="E59" s="84" t="str">
        <f t="shared" si="6"/>
        <v/>
      </c>
      <c r="F59" s="84" t="str">
        <f t="shared" si="7"/>
        <v/>
      </c>
      <c r="G59" s="84" t="str">
        <f t="shared" si="8"/>
        <v/>
      </c>
      <c r="H59" s="124" t="str">
        <f t="shared" si="9"/>
        <v/>
      </c>
      <c r="I59" s="14"/>
      <c r="J59" s="14"/>
      <c r="K59" s="14"/>
      <c r="L59" s="14"/>
      <c r="M59" s="14"/>
      <c r="N59" s="155" t="str">
        <f>IF(A59="","",posicao_contratual!E59)</f>
        <v/>
      </c>
      <c r="O59" s="155" t="str">
        <f>IF(A59="","",posicao_contratual!I59)</f>
        <v/>
      </c>
      <c r="P59" s="155" t="str">
        <f>IF(A59="","",posicao_contratual!M59)</f>
        <v/>
      </c>
      <c r="Q59" s="155" t="str">
        <f>IF(A59="","",posicao_contratual!Q59)</f>
        <v/>
      </c>
      <c r="R59" s="155" t="str">
        <f>IF(A59="","",posicao_contratual!U59)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IF(posicao_contratual!A60="","",posicao_contratual!E60)</f>
        <v/>
      </c>
      <c r="C60" s="84" t="str">
        <f>IF(itens_Remanesc!A60="","",itens_Remanesc!C60)</f>
        <v/>
      </c>
      <c r="D60" s="84" t="str">
        <f t="shared" si="5"/>
        <v/>
      </c>
      <c r="E60" s="84" t="str">
        <f t="shared" si="6"/>
        <v/>
      </c>
      <c r="F60" s="84" t="str">
        <f t="shared" si="7"/>
        <v/>
      </c>
      <c r="G60" s="84" t="str">
        <f t="shared" si="8"/>
        <v/>
      </c>
      <c r="H60" s="124" t="str">
        <f t="shared" si="9"/>
        <v/>
      </c>
      <c r="I60" s="14"/>
      <c r="J60" s="14"/>
      <c r="K60" s="14"/>
      <c r="L60" s="14"/>
      <c r="M60" s="14"/>
      <c r="N60" s="155" t="str">
        <f>IF(A60="","",posicao_contratual!E60)</f>
        <v/>
      </c>
      <c r="O60" s="155" t="str">
        <f>IF(A60="","",posicao_contratual!I60)</f>
        <v/>
      </c>
      <c r="P60" s="155" t="str">
        <f>IF(A60="","",posicao_contratual!M60)</f>
        <v/>
      </c>
      <c r="Q60" s="155" t="str">
        <f>IF(A60="","",posicao_contratual!Q60)</f>
        <v/>
      </c>
      <c r="R60" s="155" t="str">
        <f>IF(A60="","",posicao_contratual!U60)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IF(posicao_contratual!A61="","",posicao_contratual!E61)</f>
        <v/>
      </c>
      <c r="C61" s="84" t="str">
        <f>IF(itens_Remanesc!A61="","",itens_Remanesc!C61)</f>
        <v/>
      </c>
      <c r="D61" s="84" t="str">
        <f t="shared" si="5"/>
        <v/>
      </c>
      <c r="E61" s="84" t="str">
        <f t="shared" si="6"/>
        <v/>
      </c>
      <c r="F61" s="84" t="str">
        <f t="shared" si="7"/>
        <v/>
      </c>
      <c r="G61" s="84" t="str">
        <f t="shared" si="8"/>
        <v/>
      </c>
      <c r="H61" s="124" t="str">
        <f t="shared" si="9"/>
        <v/>
      </c>
      <c r="I61" s="14"/>
      <c r="J61" s="14"/>
      <c r="K61" s="14"/>
      <c r="L61" s="14"/>
      <c r="M61" s="14"/>
      <c r="N61" s="155" t="str">
        <f>IF(A61="","",posicao_contratual!E61)</f>
        <v/>
      </c>
      <c r="O61" s="155" t="str">
        <f>IF(A61="","",posicao_contratual!I61)</f>
        <v/>
      </c>
      <c r="P61" s="155" t="str">
        <f>IF(A61="","",posicao_contratual!M61)</f>
        <v/>
      </c>
      <c r="Q61" s="155" t="str">
        <f>IF(A61="","",posicao_contratual!Q61)</f>
        <v/>
      </c>
      <c r="R61" s="155" t="str">
        <f>IF(A61="","",posicao_contratual!U61)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IF(posicao_contratual!A62="","",posicao_contratual!E62)</f>
        <v/>
      </c>
      <c r="C62" s="84" t="str">
        <f>IF(itens_Remanesc!A62="","",itens_Remanesc!C62)</f>
        <v/>
      </c>
      <c r="D62" s="84" t="str">
        <f t="shared" si="5"/>
        <v/>
      </c>
      <c r="E62" s="84" t="str">
        <f t="shared" si="6"/>
        <v/>
      </c>
      <c r="F62" s="84" t="str">
        <f t="shared" si="7"/>
        <v/>
      </c>
      <c r="G62" s="84" t="str">
        <f t="shared" si="8"/>
        <v/>
      </c>
      <c r="H62" s="124" t="str">
        <f t="shared" si="9"/>
        <v/>
      </c>
      <c r="I62" s="14"/>
      <c r="J62" s="14"/>
      <c r="K62" s="14"/>
      <c r="L62" s="14"/>
      <c r="M62" s="14"/>
      <c r="N62" s="155" t="str">
        <f>IF(A62="","",posicao_contratual!E62)</f>
        <v/>
      </c>
      <c r="O62" s="155" t="str">
        <f>IF(A62="","",posicao_contratual!I62)</f>
        <v/>
      </c>
      <c r="P62" s="155" t="str">
        <f>IF(A62="","",posicao_contratual!M62)</f>
        <v/>
      </c>
      <c r="Q62" s="155" t="str">
        <f>IF(A62="","",posicao_contratual!Q62)</f>
        <v/>
      </c>
      <c r="R62" s="155" t="str">
        <f>IF(A62="","",posicao_contratual!U62)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IF(posicao_contratual!A63="","",posicao_contratual!E63)</f>
        <v/>
      </c>
      <c r="C63" s="84" t="str">
        <f>IF(itens_Remanesc!A63="","",itens_Remanesc!C63)</f>
        <v/>
      </c>
      <c r="D63" s="84" t="str">
        <f t="shared" si="5"/>
        <v/>
      </c>
      <c r="E63" s="84" t="str">
        <f t="shared" si="6"/>
        <v/>
      </c>
      <c r="F63" s="84" t="str">
        <f t="shared" si="7"/>
        <v/>
      </c>
      <c r="G63" s="84" t="str">
        <f t="shared" si="8"/>
        <v/>
      </c>
      <c r="H63" s="124" t="str">
        <f t="shared" si="9"/>
        <v/>
      </c>
      <c r="I63" s="14"/>
      <c r="J63" s="14"/>
      <c r="K63" s="14"/>
      <c r="L63" s="14"/>
      <c r="M63" s="14"/>
      <c r="N63" s="155" t="str">
        <f>IF(A63="","",posicao_contratual!E63)</f>
        <v/>
      </c>
      <c r="O63" s="155" t="str">
        <f>IF(A63="","",posicao_contratual!I63)</f>
        <v/>
      </c>
      <c r="P63" s="155" t="str">
        <f>IF(A63="","",posicao_contratual!M63)</f>
        <v/>
      </c>
      <c r="Q63" s="155" t="str">
        <f>IF(A63="","",posicao_contratual!Q63)</f>
        <v/>
      </c>
      <c r="R63" s="155" t="str">
        <f>IF(A63="","",posicao_contratual!U63)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IF(posicao_contratual!A64="","",posicao_contratual!E64)</f>
        <v/>
      </c>
      <c r="C64" s="84" t="str">
        <f>IF(itens_Remanesc!A64="","",itens_Remanesc!C64)</f>
        <v/>
      </c>
      <c r="D64" s="84" t="str">
        <f t="shared" si="5"/>
        <v/>
      </c>
      <c r="E64" s="84" t="str">
        <f t="shared" si="6"/>
        <v/>
      </c>
      <c r="F64" s="84" t="str">
        <f t="shared" si="7"/>
        <v/>
      </c>
      <c r="G64" s="84" t="str">
        <f t="shared" si="8"/>
        <v/>
      </c>
      <c r="H64" s="124" t="str">
        <f t="shared" si="9"/>
        <v/>
      </c>
      <c r="I64" s="14"/>
      <c r="J64" s="14"/>
      <c r="K64" s="14"/>
      <c r="L64" s="14"/>
      <c r="M64" s="14"/>
      <c r="N64" s="155" t="str">
        <f>IF(A64="","",posicao_contratual!E64)</f>
        <v/>
      </c>
      <c r="O64" s="155" t="str">
        <f>IF(A64="","",posicao_contratual!I64)</f>
        <v/>
      </c>
      <c r="P64" s="155" t="str">
        <f>IF(A64="","",posicao_contratual!M64)</f>
        <v/>
      </c>
      <c r="Q64" s="155" t="str">
        <f>IF(A64="","",posicao_contratual!Q64)</f>
        <v/>
      </c>
      <c r="R64" s="155" t="str">
        <f>IF(A64="","",posicao_contratual!U64)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IF(posicao_contratual!A65="","",posicao_contratual!E65)</f>
        <v/>
      </c>
      <c r="C65" s="84" t="str">
        <f>IF(itens_Remanesc!A65="","",itens_Remanesc!C65)</f>
        <v/>
      </c>
      <c r="D65" s="84" t="str">
        <f t="shared" si="5"/>
        <v/>
      </c>
      <c r="E65" s="84" t="str">
        <f t="shared" si="6"/>
        <v/>
      </c>
      <c r="F65" s="84" t="str">
        <f t="shared" si="7"/>
        <v/>
      </c>
      <c r="G65" s="84" t="str">
        <f t="shared" si="8"/>
        <v/>
      </c>
      <c r="H65" s="124" t="str">
        <f t="shared" si="9"/>
        <v/>
      </c>
      <c r="I65" s="14"/>
      <c r="J65" s="14"/>
      <c r="K65" s="14"/>
      <c r="L65" s="14"/>
      <c r="M65" s="14"/>
      <c r="N65" s="155" t="str">
        <f>IF(A65="","",posicao_contratual!E65)</f>
        <v/>
      </c>
      <c r="O65" s="155" t="str">
        <f>IF(A65="","",posicao_contratual!I65)</f>
        <v/>
      </c>
      <c r="P65" s="155" t="str">
        <f>IF(A65="","",posicao_contratual!M65)</f>
        <v/>
      </c>
      <c r="Q65" s="155" t="str">
        <f>IF(A65="","",posicao_contratual!Q65)</f>
        <v/>
      </c>
      <c r="R65" s="155" t="str">
        <f>IF(A65="","",posicao_contratual!U65)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IF(posicao_contratual!A66="","",posicao_contratual!E66)</f>
        <v/>
      </c>
      <c r="C66" s="84" t="str">
        <f>IF(itens_Remanesc!A66="","",itens_Remanesc!C66)</f>
        <v/>
      </c>
      <c r="D66" s="84" t="str">
        <f t="shared" ref="D66:D97" si="10">IF(OR(A66="",C66="",NOT(ISNUMBER($L$3))),"",ROUND(C66*$L$3,2))</f>
        <v/>
      </c>
      <c r="E66" s="84" t="str">
        <f t="shared" ref="E66:E97" si="11">IF(OR(A66="",C66="",NOT(ISNUMBER($L$4))),"",ROUND(C66*$L$4,2))</f>
        <v/>
      </c>
      <c r="F66" s="84" t="str">
        <f t="shared" ref="F66:F97" si="12">IF(OR(A66="",C66="",NOT(ISNUMBER($L$5))),"",ROUND(C66*$L$5,2))</f>
        <v/>
      </c>
      <c r="G66" s="84" t="str">
        <f t="shared" ref="G66:G97" si="13">IF(OR(A66="",C66="",NOT(ISNUMBER($L$6))),"",ROUND(C66*$L$6,2))</f>
        <v/>
      </c>
      <c r="H66" s="124" t="str">
        <f t="shared" ref="H66:H97" si="14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IF(A66="","",posicao_contratual!E66)</f>
        <v/>
      </c>
      <c r="O66" s="155" t="str">
        <f>IF(A66="","",posicao_contratual!I66)</f>
        <v/>
      </c>
      <c r="P66" s="155" t="str">
        <f>IF(A66="","",posicao_contratual!M66)</f>
        <v/>
      </c>
      <c r="Q66" s="155" t="str">
        <f>IF(A66="","",posicao_contratual!Q66)</f>
        <v/>
      </c>
      <c r="R66" s="155" t="str">
        <f>IF(A66="","",posicao_contratual!U66)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IF(posicao_contratual!A67="","",posicao_contratual!E67)</f>
        <v/>
      </c>
      <c r="C67" s="84" t="str">
        <f>IF(itens_Remanesc!A67="","",itens_Remanesc!C67)</f>
        <v/>
      </c>
      <c r="D67" s="84" t="str">
        <f t="shared" si="10"/>
        <v/>
      </c>
      <c r="E67" s="84" t="str">
        <f t="shared" si="11"/>
        <v/>
      </c>
      <c r="F67" s="84" t="str">
        <f t="shared" si="12"/>
        <v/>
      </c>
      <c r="G67" s="84" t="str">
        <f t="shared" si="13"/>
        <v/>
      </c>
      <c r="H67" s="124" t="str">
        <f t="shared" si="14"/>
        <v/>
      </c>
      <c r="I67" s="14"/>
      <c r="J67" s="14"/>
      <c r="K67" s="14"/>
      <c r="L67" s="14"/>
      <c r="M67" s="14"/>
      <c r="N67" s="155" t="str">
        <f>IF(A67="","",posicao_contratual!E67)</f>
        <v/>
      </c>
      <c r="O67" s="155" t="str">
        <f>IF(A67="","",posicao_contratual!I67)</f>
        <v/>
      </c>
      <c r="P67" s="155" t="str">
        <f>IF(A67="","",posicao_contratual!M67)</f>
        <v/>
      </c>
      <c r="Q67" s="155" t="str">
        <f>IF(A67="","",posicao_contratual!Q67)</f>
        <v/>
      </c>
      <c r="R67" s="155" t="str">
        <f>IF(A67="","",posicao_contratual!U67)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IF(posicao_contratual!A68="","",posicao_contratual!E68)</f>
        <v/>
      </c>
      <c r="C68" s="84" t="str">
        <f>IF(itens_Remanesc!A68="","",itens_Remanesc!C68)</f>
        <v/>
      </c>
      <c r="D68" s="84" t="str">
        <f t="shared" si="10"/>
        <v/>
      </c>
      <c r="E68" s="84" t="str">
        <f t="shared" si="11"/>
        <v/>
      </c>
      <c r="F68" s="84" t="str">
        <f t="shared" si="12"/>
        <v/>
      </c>
      <c r="G68" s="84" t="str">
        <f t="shared" si="13"/>
        <v/>
      </c>
      <c r="H68" s="124" t="str">
        <f t="shared" si="14"/>
        <v/>
      </c>
      <c r="I68" s="14"/>
      <c r="J68" s="14"/>
      <c r="K68" s="14"/>
      <c r="L68" s="14"/>
      <c r="M68" s="14"/>
      <c r="N68" s="155" t="str">
        <f>IF(A68="","",posicao_contratual!E68)</f>
        <v/>
      </c>
      <c r="O68" s="155" t="str">
        <f>IF(A68="","",posicao_contratual!I68)</f>
        <v/>
      </c>
      <c r="P68" s="155" t="str">
        <f>IF(A68="","",posicao_contratual!M68)</f>
        <v/>
      </c>
      <c r="Q68" s="155" t="str">
        <f>IF(A68="","",posicao_contratual!Q68)</f>
        <v/>
      </c>
      <c r="R68" s="155" t="str">
        <f>IF(A68="","",posicao_contratual!U68)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IF(posicao_contratual!A69="","",posicao_contratual!E69)</f>
        <v/>
      </c>
      <c r="C69" s="84" t="str">
        <f>IF(itens_Remanesc!A69="","",itens_Remanesc!C69)</f>
        <v/>
      </c>
      <c r="D69" s="84" t="str">
        <f t="shared" si="10"/>
        <v/>
      </c>
      <c r="E69" s="84" t="str">
        <f t="shared" si="11"/>
        <v/>
      </c>
      <c r="F69" s="84" t="str">
        <f t="shared" si="12"/>
        <v/>
      </c>
      <c r="G69" s="84" t="str">
        <f t="shared" si="13"/>
        <v/>
      </c>
      <c r="H69" s="124" t="str">
        <f t="shared" si="14"/>
        <v/>
      </c>
      <c r="I69" s="14"/>
      <c r="J69" s="14"/>
      <c r="K69" s="14"/>
      <c r="L69" s="14"/>
      <c r="M69" s="14"/>
      <c r="N69" s="155" t="str">
        <f>IF(A69="","",posicao_contratual!E69)</f>
        <v/>
      </c>
      <c r="O69" s="155" t="str">
        <f>IF(A69="","",posicao_contratual!I69)</f>
        <v/>
      </c>
      <c r="P69" s="155" t="str">
        <f>IF(A69="","",posicao_contratual!M69)</f>
        <v/>
      </c>
      <c r="Q69" s="155" t="str">
        <f>IF(A69="","",posicao_contratual!Q69)</f>
        <v/>
      </c>
      <c r="R69" s="155" t="str">
        <f>IF(A69="","",posicao_contratual!U69)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IF(posicao_contratual!A70="","",posicao_contratual!E70)</f>
        <v/>
      </c>
      <c r="C70" s="84" t="str">
        <f>IF(itens_Remanesc!A70="","",itens_Remanesc!C70)</f>
        <v/>
      </c>
      <c r="D70" s="84" t="str">
        <f t="shared" si="10"/>
        <v/>
      </c>
      <c r="E70" s="84" t="str">
        <f t="shared" si="11"/>
        <v/>
      </c>
      <c r="F70" s="84" t="str">
        <f t="shared" si="12"/>
        <v/>
      </c>
      <c r="G70" s="84" t="str">
        <f t="shared" si="13"/>
        <v/>
      </c>
      <c r="H70" s="124" t="str">
        <f t="shared" si="14"/>
        <v/>
      </c>
      <c r="I70" s="14"/>
      <c r="J70" s="14"/>
      <c r="K70" s="14"/>
      <c r="L70" s="14"/>
      <c r="M70" s="14"/>
      <c r="N70" s="155" t="str">
        <f>IF(A70="","",posicao_contratual!E70)</f>
        <v/>
      </c>
      <c r="O70" s="155" t="str">
        <f>IF(A70="","",posicao_contratual!I70)</f>
        <v/>
      </c>
      <c r="P70" s="155" t="str">
        <f>IF(A70="","",posicao_contratual!M70)</f>
        <v/>
      </c>
      <c r="Q70" s="155" t="str">
        <f>IF(A70="","",posicao_contratual!Q70)</f>
        <v/>
      </c>
      <c r="R70" s="155" t="str">
        <f>IF(A70="","",posicao_contratual!U70)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IF(posicao_contratual!A71="","",posicao_contratual!E71)</f>
        <v/>
      </c>
      <c r="C71" s="84" t="str">
        <f>IF(itens_Remanesc!A71="","",itens_Remanesc!C71)</f>
        <v/>
      </c>
      <c r="D71" s="84" t="str">
        <f t="shared" si="10"/>
        <v/>
      </c>
      <c r="E71" s="84" t="str">
        <f t="shared" si="11"/>
        <v/>
      </c>
      <c r="F71" s="84" t="str">
        <f t="shared" si="12"/>
        <v/>
      </c>
      <c r="G71" s="84" t="str">
        <f t="shared" si="13"/>
        <v/>
      </c>
      <c r="H71" s="124" t="str">
        <f t="shared" si="14"/>
        <v/>
      </c>
      <c r="I71" s="14"/>
      <c r="J71" s="14"/>
      <c r="K71" s="14"/>
      <c r="L71" s="14"/>
      <c r="M71" s="14"/>
      <c r="N71" s="155" t="str">
        <f>IF(A71="","",posicao_contratual!E71)</f>
        <v/>
      </c>
      <c r="O71" s="155" t="str">
        <f>IF(A71="","",posicao_contratual!I71)</f>
        <v/>
      </c>
      <c r="P71" s="155" t="str">
        <f>IF(A71="","",posicao_contratual!M71)</f>
        <v/>
      </c>
      <c r="Q71" s="155" t="str">
        <f>IF(A71="","",posicao_contratual!Q71)</f>
        <v/>
      </c>
      <c r="R71" s="155" t="str">
        <f>IF(A71="","",posicao_contratual!U71)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IF(posicao_contratual!A72="","",posicao_contratual!E72)</f>
        <v/>
      </c>
      <c r="C72" s="84" t="str">
        <f>IF(itens_Remanesc!A72="","",itens_Remanesc!C72)</f>
        <v/>
      </c>
      <c r="D72" s="84" t="str">
        <f t="shared" si="10"/>
        <v/>
      </c>
      <c r="E72" s="84" t="str">
        <f t="shared" si="11"/>
        <v/>
      </c>
      <c r="F72" s="84" t="str">
        <f t="shared" si="12"/>
        <v/>
      </c>
      <c r="G72" s="84" t="str">
        <f t="shared" si="13"/>
        <v/>
      </c>
      <c r="H72" s="124" t="str">
        <f t="shared" si="14"/>
        <v/>
      </c>
      <c r="I72" s="14"/>
      <c r="J72" s="14"/>
      <c r="K72" s="14"/>
      <c r="L72" s="14"/>
      <c r="M72" s="14"/>
      <c r="N72" s="155" t="str">
        <f>IF(A72="","",posicao_contratual!E72)</f>
        <v/>
      </c>
      <c r="O72" s="155" t="str">
        <f>IF(A72="","",posicao_contratual!I72)</f>
        <v/>
      </c>
      <c r="P72" s="155" t="str">
        <f>IF(A72="","",posicao_contratual!M72)</f>
        <v/>
      </c>
      <c r="Q72" s="155" t="str">
        <f>IF(A72="","",posicao_contratual!Q72)</f>
        <v/>
      </c>
      <c r="R72" s="155" t="str">
        <f>IF(A72="","",posicao_contratual!U72)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IF(posicao_contratual!A73="","",posicao_contratual!E73)</f>
        <v/>
      </c>
      <c r="C73" s="84" t="str">
        <f>IF(itens_Remanesc!A73="","",itens_Remanesc!C73)</f>
        <v/>
      </c>
      <c r="D73" s="84" t="str">
        <f t="shared" si="10"/>
        <v/>
      </c>
      <c r="E73" s="84" t="str">
        <f t="shared" si="11"/>
        <v/>
      </c>
      <c r="F73" s="84" t="str">
        <f t="shared" si="12"/>
        <v/>
      </c>
      <c r="G73" s="84" t="str">
        <f t="shared" si="13"/>
        <v/>
      </c>
      <c r="H73" s="124" t="str">
        <f t="shared" si="14"/>
        <v/>
      </c>
      <c r="I73" s="14"/>
      <c r="J73" s="14"/>
      <c r="K73" s="14"/>
      <c r="L73" s="14"/>
      <c r="M73" s="14"/>
      <c r="N73" s="155" t="str">
        <f>IF(A73="","",posicao_contratual!E73)</f>
        <v/>
      </c>
      <c r="O73" s="155" t="str">
        <f>IF(A73="","",posicao_contratual!I73)</f>
        <v/>
      </c>
      <c r="P73" s="155" t="str">
        <f>IF(A73="","",posicao_contratual!M73)</f>
        <v/>
      </c>
      <c r="Q73" s="155" t="str">
        <f>IF(A73="","",posicao_contratual!Q73)</f>
        <v/>
      </c>
      <c r="R73" s="155" t="str">
        <f>IF(A73="","",posicao_contratual!U73)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IF(posicao_contratual!A74="","",posicao_contratual!E74)</f>
        <v/>
      </c>
      <c r="C74" s="84" t="str">
        <f>IF(itens_Remanesc!A74="","",itens_Remanesc!C74)</f>
        <v/>
      </c>
      <c r="D74" s="84" t="str">
        <f t="shared" si="10"/>
        <v/>
      </c>
      <c r="E74" s="84" t="str">
        <f t="shared" si="11"/>
        <v/>
      </c>
      <c r="F74" s="84" t="str">
        <f t="shared" si="12"/>
        <v/>
      </c>
      <c r="G74" s="84" t="str">
        <f t="shared" si="13"/>
        <v/>
      </c>
      <c r="H74" s="124" t="str">
        <f t="shared" si="14"/>
        <v/>
      </c>
      <c r="I74" s="14"/>
      <c r="J74" s="14"/>
      <c r="K74" s="14"/>
      <c r="L74" s="14"/>
      <c r="M74" s="14"/>
      <c r="N74" s="155" t="str">
        <f>IF(A74="","",posicao_contratual!E74)</f>
        <v/>
      </c>
      <c r="O74" s="155" t="str">
        <f>IF(A74="","",posicao_contratual!I74)</f>
        <v/>
      </c>
      <c r="P74" s="155" t="str">
        <f>IF(A74="","",posicao_contratual!M74)</f>
        <v/>
      </c>
      <c r="Q74" s="155" t="str">
        <f>IF(A74="","",posicao_contratual!Q74)</f>
        <v/>
      </c>
      <c r="R74" s="155" t="str">
        <f>IF(A74="","",posicao_contratual!U74)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IF(posicao_contratual!A75="","",posicao_contratual!E75)</f>
        <v/>
      </c>
      <c r="C75" s="84" t="str">
        <f>IF(itens_Remanesc!A75="","",itens_Remanesc!C75)</f>
        <v/>
      </c>
      <c r="D75" s="84" t="str">
        <f t="shared" si="10"/>
        <v/>
      </c>
      <c r="E75" s="84" t="str">
        <f t="shared" si="11"/>
        <v/>
      </c>
      <c r="F75" s="84" t="str">
        <f t="shared" si="12"/>
        <v/>
      </c>
      <c r="G75" s="84" t="str">
        <f t="shared" si="13"/>
        <v/>
      </c>
      <c r="H75" s="124" t="str">
        <f t="shared" si="14"/>
        <v/>
      </c>
      <c r="I75" s="14"/>
      <c r="J75" s="14"/>
      <c r="K75" s="14"/>
      <c r="L75" s="14"/>
      <c r="M75" s="14"/>
      <c r="N75" s="155" t="str">
        <f>IF(A75="","",posicao_contratual!E75)</f>
        <v/>
      </c>
      <c r="O75" s="155" t="str">
        <f>IF(A75="","",posicao_contratual!I75)</f>
        <v/>
      </c>
      <c r="P75" s="155" t="str">
        <f>IF(A75="","",posicao_contratual!M75)</f>
        <v/>
      </c>
      <c r="Q75" s="155" t="str">
        <f>IF(A75="","",posicao_contratual!Q75)</f>
        <v/>
      </c>
      <c r="R75" s="155" t="str">
        <f>IF(A75="","",posicao_contratual!U75)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IF(posicao_contratual!A76="","",posicao_contratual!E76)</f>
        <v/>
      </c>
      <c r="C76" s="84" t="str">
        <f>IF(itens_Remanesc!A76="","",itens_Remanesc!C76)</f>
        <v/>
      </c>
      <c r="D76" s="84" t="str">
        <f t="shared" si="10"/>
        <v/>
      </c>
      <c r="E76" s="84" t="str">
        <f t="shared" si="11"/>
        <v/>
      </c>
      <c r="F76" s="84" t="str">
        <f t="shared" si="12"/>
        <v/>
      </c>
      <c r="G76" s="84" t="str">
        <f t="shared" si="13"/>
        <v/>
      </c>
      <c r="H76" s="124" t="str">
        <f t="shared" si="14"/>
        <v/>
      </c>
      <c r="I76" s="14"/>
      <c r="J76" s="14"/>
      <c r="K76" s="14"/>
      <c r="L76" s="14"/>
      <c r="M76" s="14"/>
      <c r="N76" s="155" t="str">
        <f>IF(A76="","",posicao_contratual!E76)</f>
        <v/>
      </c>
      <c r="O76" s="155" t="str">
        <f>IF(A76="","",posicao_contratual!I76)</f>
        <v/>
      </c>
      <c r="P76" s="155" t="str">
        <f>IF(A76="","",posicao_contratual!M76)</f>
        <v/>
      </c>
      <c r="Q76" s="155" t="str">
        <f>IF(A76="","",posicao_contratual!Q76)</f>
        <v/>
      </c>
      <c r="R76" s="155" t="str">
        <f>IF(A76="","",posicao_contratual!U76)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IF(posicao_contratual!A77="","",posicao_contratual!E77)</f>
        <v/>
      </c>
      <c r="C77" s="84" t="str">
        <f>IF(itens_Remanesc!A77="","",itens_Remanesc!C77)</f>
        <v/>
      </c>
      <c r="D77" s="84" t="str">
        <f t="shared" si="10"/>
        <v/>
      </c>
      <c r="E77" s="84" t="str">
        <f t="shared" si="11"/>
        <v/>
      </c>
      <c r="F77" s="84" t="str">
        <f t="shared" si="12"/>
        <v/>
      </c>
      <c r="G77" s="84" t="str">
        <f t="shared" si="13"/>
        <v/>
      </c>
      <c r="H77" s="124" t="str">
        <f t="shared" si="14"/>
        <v/>
      </c>
      <c r="I77" s="14"/>
      <c r="J77" s="14"/>
      <c r="K77" s="14"/>
      <c r="L77" s="14"/>
      <c r="M77" s="14"/>
      <c r="N77" s="155" t="str">
        <f>IF(A77="","",posicao_contratual!E77)</f>
        <v/>
      </c>
      <c r="O77" s="155" t="str">
        <f>IF(A77="","",posicao_contratual!I77)</f>
        <v/>
      </c>
      <c r="P77" s="155" t="str">
        <f>IF(A77="","",posicao_contratual!M77)</f>
        <v/>
      </c>
      <c r="Q77" s="155" t="str">
        <f>IF(A77="","",posicao_contratual!Q77)</f>
        <v/>
      </c>
      <c r="R77" s="155" t="str">
        <f>IF(A77="","",posicao_contratual!U77)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IF(posicao_contratual!A78="","",posicao_contratual!E78)</f>
        <v/>
      </c>
      <c r="C78" s="84" t="str">
        <f>IF(itens_Remanesc!A78="","",itens_Remanesc!C78)</f>
        <v/>
      </c>
      <c r="D78" s="84" t="str">
        <f t="shared" si="10"/>
        <v/>
      </c>
      <c r="E78" s="84" t="str">
        <f t="shared" si="11"/>
        <v/>
      </c>
      <c r="F78" s="84" t="str">
        <f t="shared" si="12"/>
        <v/>
      </c>
      <c r="G78" s="84" t="str">
        <f t="shared" si="13"/>
        <v/>
      </c>
      <c r="H78" s="124" t="str">
        <f t="shared" si="14"/>
        <v/>
      </c>
      <c r="I78" s="14"/>
      <c r="J78" s="14"/>
      <c r="K78" s="14"/>
      <c r="L78" s="14"/>
      <c r="M78" s="14"/>
      <c r="N78" s="155" t="str">
        <f>IF(A78="","",posicao_contratual!E78)</f>
        <v/>
      </c>
      <c r="O78" s="155" t="str">
        <f>IF(A78="","",posicao_contratual!I78)</f>
        <v/>
      </c>
      <c r="P78" s="155" t="str">
        <f>IF(A78="","",posicao_contratual!M78)</f>
        <v/>
      </c>
      <c r="Q78" s="155" t="str">
        <f>IF(A78="","",posicao_contratual!Q78)</f>
        <v/>
      </c>
      <c r="R78" s="155" t="str">
        <f>IF(A78="","",posicao_contratual!U78)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IF(posicao_contratual!A79="","",posicao_contratual!E79)</f>
        <v/>
      </c>
      <c r="C79" s="84" t="str">
        <f>IF(itens_Remanesc!A79="","",itens_Remanesc!C79)</f>
        <v/>
      </c>
      <c r="D79" s="84" t="str">
        <f t="shared" si="10"/>
        <v/>
      </c>
      <c r="E79" s="84" t="str">
        <f t="shared" si="11"/>
        <v/>
      </c>
      <c r="F79" s="84" t="str">
        <f t="shared" si="12"/>
        <v/>
      </c>
      <c r="G79" s="84" t="str">
        <f t="shared" si="13"/>
        <v/>
      </c>
      <c r="H79" s="124" t="str">
        <f t="shared" si="14"/>
        <v/>
      </c>
      <c r="I79" s="14"/>
      <c r="J79" s="14"/>
      <c r="K79" s="14"/>
      <c r="L79" s="14"/>
      <c r="M79" s="14"/>
      <c r="N79" s="155" t="str">
        <f>IF(A79="","",posicao_contratual!E79)</f>
        <v/>
      </c>
      <c r="O79" s="155" t="str">
        <f>IF(A79="","",posicao_contratual!I79)</f>
        <v/>
      </c>
      <c r="P79" s="155" t="str">
        <f>IF(A79="","",posicao_contratual!M79)</f>
        <v/>
      </c>
      <c r="Q79" s="155" t="str">
        <f>IF(A79="","",posicao_contratual!Q79)</f>
        <v/>
      </c>
      <c r="R79" s="155" t="str">
        <f>IF(A79="","",posicao_contratual!U79)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IF(posicao_contratual!A80="","",posicao_contratual!E80)</f>
        <v/>
      </c>
      <c r="C80" s="84" t="str">
        <f>IF(itens_Remanesc!A80="","",itens_Remanesc!C80)</f>
        <v/>
      </c>
      <c r="D80" s="84" t="str">
        <f t="shared" si="10"/>
        <v/>
      </c>
      <c r="E80" s="84" t="str">
        <f t="shared" si="11"/>
        <v/>
      </c>
      <c r="F80" s="84" t="str">
        <f t="shared" si="12"/>
        <v/>
      </c>
      <c r="G80" s="84" t="str">
        <f t="shared" si="13"/>
        <v/>
      </c>
      <c r="H80" s="124" t="str">
        <f t="shared" si="14"/>
        <v/>
      </c>
      <c r="I80" s="14"/>
      <c r="J80" s="14"/>
      <c r="K80" s="14"/>
      <c r="L80" s="14"/>
      <c r="M80" s="14"/>
      <c r="N80" s="155" t="str">
        <f>IF(A80="","",posicao_contratual!E80)</f>
        <v/>
      </c>
      <c r="O80" s="155" t="str">
        <f>IF(A80="","",posicao_contratual!I80)</f>
        <v/>
      </c>
      <c r="P80" s="155" t="str">
        <f>IF(A80="","",posicao_contratual!M80)</f>
        <v/>
      </c>
      <c r="Q80" s="155" t="str">
        <f>IF(A80="","",posicao_contratual!Q80)</f>
        <v/>
      </c>
      <c r="R80" s="155" t="str">
        <f>IF(A80="","",posicao_contratual!U80)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IF(posicao_contratual!A81="","",posicao_contratual!E81)</f>
        <v/>
      </c>
      <c r="C81" s="84" t="str">
        <f>IF(itens_Remanesc!A81="","",itens_Remanesc!C81)</f>
        <v/>
      </c>
      <c r="D81" s="84" t="str">
        <f t="shared" si="10"/>
        <v/>
      </c>
      <c r="E81" s="84" t="str">
        <f t="shared" si="11"/>
        <v/>
      </c>
      <c r="F81" s="84" t="str">
        <f t="shared" si="12"/>
        <v/>
      </c>
      <c r="G81" s="84" t="str">
        <f t="shared" si="13"/>
        <v/>
      </c>
      <c r="H81" s="124" t="str">
        <f t="shared" si="14"/>
        <v/>
      </c>
      <c r="I81" s="14"/>
      <c r="J81" s="14"/>
      <c r="K81" s="14"/>
      <c r="L81" s="14"/>
      <c r="M81" s="14"/>
      <c r="N81" s="155" t="str">
        <f>IF(A81="","",posicao_contratual!E81)</f>
        <v/>
      </c>
      <c r="O81" s="155" t="str">
        <f>IF(A81="","",posicao_contratual!I81)</f>
        <v/>
      </c>
      <c r="P81" s="155" t="str">
        <f>IF(A81="","",posicao_contratual!M81)</f>
        <v/>
      </c>
      <c r="Q81" s="155" t="str">
        <f>IF(A81="","",posicao_contratual!Q81)</f>
        <v/>
      </c>
      <c r="R81" s="155" t="str">
        <f>IF(A81="","",posicao_contratual!U81)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IF(posicao_contratual!A82="","",posicao_contratual!E82)</f>
        <v/>
      </c>
      <c r="C82" s="84" t="str">
        <f>IF(itens_Remanesc!A82="","",itens_Remanesc!C82)</f>
        <v/>
      </c>
      <c r="D82" s="84" t="str">
        <f t="shared" si="10"/>
        <v/>
      </c>
      <c r="E82" s="84" t="str">
        <f t="shared" si="11"/>
        <v/>
      </c>
      <c r="F82" s="84" t="str">
        <f t="shared" si="12"/>
        <v/>
      </c>
      <c r="G82" s="84" t="str">
        <f t="shared" si="13"/>
        <v/>
      </c>
      <c r="H82" s="124" t="str">
        <f t="shared" si="14"/>
        <v/>
      </c>
      <c r="I82" s="14"/>
      <c r="J82" s="14"/>
      <c r="K82" s="14"/>
      <c r="L82" s="14"/>
      <c r="M82" s="14"/>
      <c r="N82" s="155" t="str">
        <f>IF(A82="","",posicao_contratual!E82)</f>
        <v/>
      </c>
      <c r="O82" s="155" t="str">
        <f>IF(A82="","",posicao_contratual!I82)</f>
        <v/>
      </c>
      <c r="P82" s="155" t="str">
        <f>IF(A82="","",posicao_contratual!M82)</f>
        <v/>
      </c>
      <c r="Q82" s="155" t="str">
        <f>IF(A82="","",posicao_contratual!Q82)</f>
        <v/>
      </c>
      <c r="R82" s="155" t="str">
        <f>IF(A82="","",posicao_contratual!U82)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IF(posicao_contratual!A83="","",posicao_contratual!E83)</f>
        <v/>
      </c>
      <c r="C83" s="84" t="str">
        <f>IF(itens_Remanesc!A83="","",itens_Remanesc!C83)</f>
        <v/>
      </c>
      <c r="D83" s="84" t="str">
        <f t="shared" si="10"/>
        <v/>
      </c>
      <c r="E83" s="84" t="str">
        <f t="shared" si="11"/>
        <v/>
      </c>
      <c r="F83" s="84" t="str">
        <f t="shared" si="12"/>
        <v/>
      </c>
      <c r="G83" s="84" t="str">
        <f t="shared" si="13"/>
        <v/>
      </c>
      <c r="H83" s="124" t="str">
        <f t="shared" si="14"/>
        <v/>
      </c>
      <c r="I83" s="14"/>
      <c r="J83" s="14"/>
      <c r="K83" s="14"/>
      <c r="L83" s="14"/>
      <c r="M83" s="14"/>
      <c r="N83" s="155" t="str">
        <f>IF(A83="","",posicao_contratual!E83)</f>
        <v/>
      </c>
      <c r="O83" s="155" t="str">
        <f>IF(A83="","",posicao_contratual!I83)</f>
        <v/>
      </c>
      <c r="P83" s="155" t="str">
        <f>IF(A83="","",posicao_contratual!M83)</f>
        <v/>
      </c>
      <c r="Q83" s="155" t="str">
        <f>IF(A83="","",posicao_contratual!Q83)</f>
        <v/>
      </c>
      <c r="R83" s="155" t="str">
        <f>IF(A83="","",posicao_contratual!U83)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IF(posicao_contratual!A84="","",posicao_contratual!E84)</f>
        <v/>
      </c>
      <c r="C84" s="84" t="str">
        <f>IF(itens_Remanesc!A84="","",itens_Remanesc!C84)</f>
        <v/>
      </c>
      <c r="D84" s="84" t="str">
        <f t="shared" si="10"/>
        <v/>
      </c>
      <c r="E84" s="84" t="str">
        <f t="shared" si="11"/>
        <v/>
      </c>
      <c r="F84" s="84" t="str">
        <f t="shared" si="12"/>
        <v/>
      </c>
      <c r="G84" s="84" t="str">
        <f t="shared" si="13"/>
        <v/>
      </c>
      <c r="H84" s="124" t="str">
        <f t="shared" si="14"/>
        <v/>
      </c>
      <c r="I84" s="14"/>
      <c r="J84" s="14"/>
      <c r="K84" s="14"/>
      <c r="L84" s="14"/>
      <c r="M84" s="14"/>
      <c r="N84" s="155" t="str">
        <f>IF(A84="","",posicao_contratual!E84)</f>
        <v/>
      </c>
      <c r="O84" s="155" t="str">
        <f>IF(A84="","",posicao_contratual!I84)</f>
        <v/>
      </c>
      <c r="P84" s="155" t="str">
        <f>IF(A84="","",posicao_contratual!M84)</f>
        <v/>
      </c>
      <c r="Q84" s="155" t="str">
        <f>IF(A84="","",posicao_contratual!Q84)</f>
        <v/>
      </c>
      <c r="R84" s="155" t="str">
        <f>IF(A84="","",posicao_contratual!U84)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IF(posicao_contratual!A85="","",posicao_contratual!E85)</f>
        <v/>
      </c>
      <c r="C85" s="84" t="str">
        <f>IF(itens_Remanesc!A85="","",itens_Remanesc!C85)</f>
        <v/>
      </c>
      <c r="D85" s="84" t="str">
        <f t="shared" si="10"/>
        <v/>
      </c>
      <c r="E85" s="84" t="str">
        <f t="shared" si="11"/>
        <v/>
      </c>
      <c r="F85" s="84" t="str">
        <f t="shared" si="12"/>
        <v/>
      </c>
      <c r="G85" s="84" t="str">
        <f t="shared" si="13"/>
        <v/>
      </c>
      <c r="H85" s="124" t="str">
        <f t="shared" si="14"/>
        <v/>
      </c>
      <c r="I85" s="14"/>
      <c r="J85" s="14"/>
      <c r="K85" s="14"/>
      <c r="L85" s="14"/>
      <c r="M85" s="14"/>
      <c r="N85" s="155" t="str">
        <f>IF(A85="","",posicao_contratual!E85)</f>
        <v/>
      </c>
      <c r="O85" s="155" t="str">
        <f>IF(A85="","",posicao_contratual!I85)</f>
        <v/>
      </c>
      <c r="P85" s="155" t="str">
        <f>IF(A85="","",posicao_contratual!M85)</f>
        <v/>
      </c>
      <c r="Q85" s="155" t="str">
        <f>IF(A85="","",posicao_contratual!Q85)</f>
        <v/>
      </c>
      <c r="R85" s="155" t="str">
        <f>IF(A85="","",posicao_contratual!U85)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IF(posicao_contratual!A86="","",posicao_contratual!E86)</f>
        <v/>
      </c>
      <c r="C86" s="84" t="str">
        <f>IF(itens_Remanesc!A86="","",itens_Remanesc!C86)</f>
        <v/>
      </c>
      <c r="D86" s="84" t="str">
        <f t="shared" si="10"/>
        <v/>
      </c>
      <c r="E86" s="84" t="str">
        <f t="shared" si="11"/>
        <v/>
      </c>
      <c r="F86" s="84" t="str">
        <f t="shared" si="12"/>
        <v/>
      </c>
      <c r="G86" s="84" t="str">
        <f t="shared" si="13"/>
        <v/>
      </c>
      <c r="H86" s="124" t="str">
        <f t="shared" si="14"/>
        <v/>
      </c>
      <c r="I86" s="14"/>
      <c r="J86" s="14"/>
      <c r="K86" s="14"/>
      <c r="L86" s="14"/>
      <c r="M86" s="14"/>
      <c r="N86" s="155" t="str">
        <f>IF(A86="","",posicao_contratual!E86)</f>
        <v/>
      </c>
      <c r="O86" s="155" t="str">
        <f>IF(A86="","",posicao_contratual!I86)</f>
        <v/>
      </c>
      <c r="P86" s="155" t="str">
        <f>IF(A86="","",posicao_contratual!M86)</f>
        <v/>
      </c>
      <c r="Q86" s="155" t="str">
        <f>IF(A86="","",posicao_contratual!Q86)</f>
        <v/>
      </c>
      <c r="R86" s="155" t="str">
        <f>IF(A86="","",posicao_contratual!U86)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IF(posicao_contratual!A87="","",posicao_contratual!E87)</f>
        <v/>
      </c>
      <c r="C87" s="84" t="str">
        <f>IF(itens_Remanesc!A87="","",itens_Remanesc!C87)</f>
        <v/>
      </c>
      <c r="D87" s="84" t="str">
        <f t="shared" si="10"/>
        <v/>
      </c>
      <c r="E87" s="84" t="str">
        <f t="shared" si="11"/>
        <v/>
      </c>
      <c r="F87" s="84" t="str">
        <f t="shared" si="12"/>
        <v/>
      </c>
      <c r="G87" s="84" t="str">
        <f t="shared" si="13"/>
        <v/>
      </c>
      <c r="H87" s="124" t="str">
        <f t="shared" si="14"/>
        <v/>
      </c>
      <c r="I87" s="14"/>
      <c r="J87" s="14"/>
      <c r="K87" s="14"/>
      <c r="L87" s="14"/>
      <c r="M87" s="14"/>
      <c r="N87" s="155" t="str">
        <f>IF(A87="","",posicao_contratual!E87)</f>
        <v/>
      </c>
      <c r="O87" s="155" t="str">
        <f>IF(A87="","",posicao_contratual!I87)</f>
        <v/>
      </c>
      <c r="P87" s="155" t="str">
        <f>IF(A87="","",posicao_contratual!M87)</f>
        <v/>
      </c>
      <c r="Q87" s="155" t="str">
        <f>IF(A87="","",posicao_contratual!Q87)</f>
        <v/>
      </c>
      <c r="R87" s="155" t="str">
        <f>IF(A87="","",posicao_contratual!U87)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IF(posicao_contratual!A88="","",posicao_contratual!E88)</f>
        <v/>
      </c>
      <c r="C88" s="84" t="str">
        <f>IF(itens_Remanesc!A88="","",itens_Remanesc!C88)</f>
        <v/>
      </c>
      <c r="D88" s="84" t="str">
        <f t="shared" si="10"/>
        <v/>
      </c>
      <c r="E88" s="84" t="str">
        <f t="shared" si="11"/>
        <v/>
      </c>
      <c r="F88" s="84" t="str">
        <f t="shared" si="12"/>
        <v/>
      </c>
      <c r="G88" s="84" t="str">
        <f t="shared" si="13"/>
        <v/>
      </c>
      <c r="H88" s="124" t="str">
        <f t="shared" si="14"/>
        <v/>
      </c>
      <c r="I88" s="14"/>
      <c r="J88" s="14"/>
      <c r="K88" s="14"/>
      <c r="L88" s="14"/>
      <c r="M88" s="14"/>
      <c r="N88" s="155" t="str">
        <f>IF(A88="","",posicao_contratual!E88)</f>
        <v/>
      </c>
      <c r="O88" s="155" t="str">
        <f>IF(A88="","",posicao_contratual!I88)</f>
        <v/>
      </c>
      <c r="P88" s="155" t="str">
        <f>IF(A88="","",posicao_contratual!M88)</f>
        <v/>
      </c>
      <c r="Q88" s="155" t="str">
        <f>IF(A88="","",posicao_contratual!Q88)</f>
        <v/>
      </c>
      <c r="R88" s="155" t="str">
        <f>IF(A88="","",posicao_contratual!U88)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IF(posicao_contratual!A89="","",posicao_contratual!E89)</f>
        <v/>
      </c>
      <c r="C89" s="84" t="str">
        <f>IF(itens_Remanesc!A89="","",itens_Remanesc!C89)</f>
        <v/>
      </c>
      <c r="D89" s="84" t="str">
        <f t="shared" si="10"/>
        <v/>
      </c>
      <c r="E89" s="84" t="str">
        <f t="shared" si="11"/>
        <v/>
      </c>
      <c r="F89" s="84" t="str">
        <f t="shared" si="12"/>
        <v/>
      </c>
      <c r="G89" s="84" t="str">
        <f t="shared" si="13"/>
        <v/>
      </c>
      <c r="H89" s="124" t="str">
        <f t="shared" si="14"/>
        <v/>
      </c>
      <c r="I89" s="14"/>
      <c r="J89" s="14"/>
      <c r="K89" s="14"/>
      <c r="L89" s="14"/>
      <c r="M89" s="14"/>
      <c r="N89" s="155" t="str">
        <f>IF(A89="","",posicao_contratual!E89)</f>
        <v/>
      </c>
      <c r="O89" s="155" t="str">
        <f>IF(A89="","",posicao_contratual!I89)</f>
        <v/>
      </c>
      <c r="P89" s="155" t="str">
        <f>IF(A89="","",posicao_contratual!M89)</f>
        <v/>
      </c>
      <c r="Q89" s="155" t="str">
        <f>IF(A89="","",posicao_contratual!Q89)</f>
        <v/>
      </c>
      <c r="R89" s="155" t="str">
        <f>IF(A89="","",posicao_contratual!U89)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IF(posicao_contratual!A90="","",posicao_contratual!E90)</f>
        <v/>
      </c>
      <c r="C90" s="84" t="str">
        <f>IF(itens_Remanesc!A90="","",itens_Remanesc!C90)</f>
        <v/>
      </c>
      <c r="D90" s="84" t="str">
        <f t="shared" si="10"/>
        <v/>
      </c>
      <c r="E90" s="84" t="str">
        <f t="shared" si="11"/>
        <v/>
      </c>
      <c r="F90" s="84" t="str">
        <f t="shared" si="12"/>
        <v/>
      </c>
      <c r="G90" s="84" t="str">
        <f t="shared" si="13"/>
        <v/>
      </c>
      <c r="H90" s="124" t="str">
        <f t="shared" si="14"/>
        <v/>
      </c>
      <c r="I90" s="14"/>
      <c r="J90" s="14"/>
      <c r="K90" s="14"/>
      <c r="L90" s="14"/>
      <c r="M90" s="14"/>
      <c r="N90" s="155" t="str">
        <f>IF(A90="","",posicao_contratual!E90)</f>
        <v/>
      </c>
      <c r="O90" s="155" t="str">
        <f>IF(A90="","",posicao_contratual!I90)</f>
        <v/>
      </c>
      <c r="P90" s="155" t="str">
        <f>IF(A90="","",posicao_contratual!M90)</f>
        <v/>
      </c>
      <c r="Q90" s="155" t="str">
        <f>IF(A90="","",posicao_contratual!Q90)</f>
        <v/>
      </c>
      <c r="R90" s="155" t="str">
        <f>IF(A90="","",posicao_contratual!U90)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IF(posicao_contratual!A91="","",posicao_contratual!E91)</f>
        <v/>
      </c>
      <c r="C91" s="84" t="str">
        <f>IF(itens_Remanesc!A91="","",itens_Remanesc!C91)</f>
        <v/>
      </c>
      <c r="D91" s="84" t="str">
        <f t="shared" si="10"/>
        <v/>
      </c>
      <c r="E91" s="84" t="str">
        <f t="shared" si="11"/>
        <v/>
      </c>
      <c r="F91" s="84" t="str">
        <f t="shared" si="12"/>
        <v/>
      </c>
      <c r="G91" s="84" t="str">
        <f t="shared" si="13"/>
        <v/>
      </c>
      <c r="H91" s="124" t="str">
        <f t="shared" si="14"/>
        <v/>
      </c>
      <c r="I91" s="14"/>
      <c r="J91" s="14"/>
      <c r="K91" s="14"/>
      <c r="L91" s="14"/>
      <c r="M91" s="14"/>
      <c r="N91" s="155" t="str">
        <f>IF(A91="","",posicao_contratual!E91)</f>
        <v/>
      </c>
      <c r="O91" s="155" t="str">
        <f>IF(A91="","",posicao_contratual!I91)</f>
        <v/>
      </c>
      <c r="P91" s="155" t="str">
        <f>IF(A91="","",posicao_contratual!M91)</f>
        <v/>
      </c>
      <c r="Q91" s="155" t="str">
        <f>IF(A91="","",posicao_contratual!Q91)</f>
        <v/>
      </c>
      <c r="R91" s="155" t="str">
        <f>IF(A91="","",posicao_contratual!U91)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IF(posicao_contratual!A92="","",posicao_contratual!E92)</f>
        <v/>
      </c>
      <c r="C92" s="84" t="str">
        <f>IF(itens_Remanesc!A92="","",itens_Remanesc!C92)</f>
        <v/>
      </c>
      <c r="D92" s="84" t="str">
        <f t="shared" si="10"/>
        <v/>
      </c>
      <c r="E92" s="84" t="str">
        <f t="shared" si="11"/>
        <v/>
      </c>
      <c r="F92" s="84" t="str">
        <f t="shared" si="12"/>
        <v/>
      </c>
      <c r="G92" s="84" t="str">
        <f t="shared" si="13"/>
        <v/>
      </c>
      <c r="H92" s="124" t="str">
        <f t="shared" si="14"/>
        <v/>
      </c>
      <c r="I92" s="14"/>
      <c r="J92" s="14"/>
      <c r="K92" s="14"/>
      <c r="L92" s="14"/>
      <c r="M92" s="14"/>
      <c r="N92" s="155" t="str">
        <f>IF(A92="","",posicao_contratual!E92)</f>
        <v/>
      </c>
      <c r="O92" s="155" t="str">
        <f>IF(A92="","",posicao_contratual!I92)</f>
        <v/>
      </c>
      <c r="P92" s="155" t="str">
        <f>IF(A92="","",posicao_contratual!M92)</f>
        <v/>
      </c>
      <c r="Q92" s="155" t="str">
        <f>IF(A92="","",posicao_contratual!Q92)</f>
        <v/>
      </c>
      <c r="R92" s="155" t="str">
        <f>IF(A92="","",posicao_contratual!U92)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IF(posicao_contratual!A93="","",posicao_contratual!E93)</f>
        <v/>
      </c>
      <c r="C93" s="84" t="str">
        <f>IF(itens_Remanesc!A93="","",itens_Remanesc!C93)</f>
        <v/>
      </c>
      <c r="D93" s="84" t="str">
        <f t="shared" si="10"/>
        <v/>
      </c>
      <c r="E93" s="84" t="str">
        <f t="shared" si="11"/>
        <v/>
      </c>
      <c r="F93" s="84" t="str">
        <f t="shared" si="12"/>
        <v/>
      </c>
      <c r="G93" s="84" t="str">
        <f t="shared" si="13"/>
        <v/>
      </c>
      <c r="H93" s="124" t="str">
        <f t="shared" si="14"/>
        <v/>
      </c>
      <c r="I93" s="14"/>
      <c r="J93" s="14"/>
      <c r="K93" s="14"/>
      <c r="L93" s="14"/>
      <c r="M93" s="14"/>
      <c r="N93" s="155" t="str">
        <f>IF(A93="","",posicao_contratual!E93)</f>
        <v/>
      </c>
      <c r="O93" s="155" t="str">
        <f>IF(A93="","",posicao_contratual!I93)</f>
        <v/>
      </c>
      <c r="P93" s="155" t="str">
        <f>IF(A93="","",posicao_contratual!M93)</f>
        <v/>
      </c>
      <c r="Q93" s="155" t="str">
        <f>IF(A93="","",posicao_contratual!Q93)</f>
        <v/>
      </c>
      <c r="R93" s="155" t="str">
        <f>IF(A93="","",posicao_contratual!U93)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IF(posicao_contratual!A94="","",posicao_contratual!E94)</f>
        <v/>
      </c>
      <c r="C94" s="84" t="str">
        <f>IF(itens_Remanesc!A94="","",itens_Remanesc!C94)</f>
        <v/>
      </c>
      <c r="D94" s="84" t="str">
        <f t="shared" si="10"/>
        <v/>
      </c>
      <c r="E94" s="84" t="str">
        <f t="shared" si="11"/>
        <v/>
      </c>
      <c r="F94" s="84" t="str">
        <f t="shared" si="12"/>
        <v/>
      </c>
      <c r="G94" s="84" t="str">
        <f t="shared" si="13"/>
        <v/>
      </c>
      <c r="H94" s="124" t="str">
        <f t="shared" si="14"/>
        <v/>
      </c>
      <c r="I94" s="14"/>
      <c r="J94" s="14"/>
      <c r="K94" s="14"/>
      <c r="L94" s="14"/>
      <c r="M94" s="14"/>
      <c r="N94" s="155" t="str">
        <f>IF(A94="","",posicao_contratual!E94)</f>
        <v/>
      </c>
      <c r="O94" s="155" t="str">
        <f>IF(A94="","",posicao_contratual!I94)</f>
        <v/>
      </c>
      <c r="P94" s="155" t="str">
        <f>IF(A94="","",posicao_contratual!M94)</f>
        <v/>
      </c>
      <c r="Q94" s="155" t="str">
        <f>IF(A94="","",posicao_contratual!Q94)</f>
        <v/>
      </c>
      <c r="R94" s="155" t="str">
        <f>IF(A94="","",posicao_contratual!U94)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IF(posicao_contratual!A95="","",posicao_contratual!E95)</f>
        <v/>
      </c>
      <c r="C95" s="84" t="str">
        <f>IF(itens_Remanesc!A95="","",itens_Remanesc!C95)</f>
        <v/>
      </c>
      <c r="D95" s="84" t="str">
        <f t="shared" si="10"/>
        <v/>
      </c>
      <c r="E95" s="84" t="str">
        <f t="shared" si="11"/>
        <v/>
      </c>
      <c r="F95" s="84" t="str">
        <f t="shared" si="12"/>
        <v/>
      </c>
      <c r="G95" s="84" t="str">
        <f t="shared" si="13"/>
        <v/>
      </c>
      <c r="H95" s="124" t="str">
        <f t="shared" si="14"/>
        <v/>
      </c>
      <c r="I95" s="14"/>
      <c r="J95" s="14"/>
      <c r="K95" s="14"/>
      <c r="L95" s="14"/>
      <c r="M95" s="14"/>
      <c r="N95" s="155" t="str">
        <f>IF(A95="","",posicao_contratual!E95)</f>
        <v/>
      </c>
      <c r="O95" s="155" t="str">
        <f>IF(A95="","",posicao_contratual!I95)</f>
        <v/>
      </c>
      <c r="P95" s="155" t="str">
        <f>IF(A95="","",posicao_contratual!M95)</f>
        <v/>
      </c>
      <c r="Q95" s="155" t="str">
        <f>IF(A95="","",posicao_contratual!Q95)</f>
        <v/>
      </c>
      <c r="R95" s="155" t="str">
        <f>IF(A95="","",posicao_contratual!U95)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IF(posicao_contratual!A96="","",posicao_contratual!E96)</f>
        <v/>
      </c>
      <c r="C96" s="84" t="str">
        <f>IF(itens_Remanesc!A96="","",itens_Remanesc!C96)</f>
        <v/>
      </c>
      <c r="D96" s="84" t="str">
        <f t="shared" si="10"/>
        <v/>
      </c>
      <c r="E96" s="84" t="str">
        <f t="shared" si="11"/>
        <v/>
      </c>
      <c r="F96" s="84" t="str">
        <f t="shared" si="12"/>
        <v/>
      </c>
      <c r="G96" s="84" t="str">
        <f t="shared" si="13"/>
        <v/>
      </c>
      <c r="H96" s="124" t="str">
        <f t="shared" si="14"/>
        <v/>
      </c>
      <c r="I96" s="14"/>
      <c r="J96" s="14"/>
      <c r="K96" s="14"/>
      <c r="L96" s="14"/>
      <c r="M96" s="14"/>
      <c r="N96" s="155" t="str">
        <f>IF(A96="","",posicao_contratual!E96)</f>
        <v/>
      </c>
      <c r="O96" s="155" t="str">
        <f>IF(A96="","",posicao_contratual!I96)</f>
        <v/>
      </c>
      <c r="P96" s="155" t="str">
        <f>IF(A96="","",posicao_contratual!M96)</f>
        <v/>
      </c>
      <c r="Q96" s="155" t="str">
        <f>IF(A96="","",posicao_contratual!Q96)</f>
        <v/>
      </c>
      <c r="R96" s="155" t="str">
        <f>IF(A96="","",posicao_contratual!U96)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IF(posicao_contratual!A97="","",posicao_contratual!E97)</f>
        <v/>
      </c>
      <c r="C97" s="84" t="str">
        <f>IF(itens_Remanesc!A97="","",itens_Remanesc!C97)</f>
        <v/>
      </c>
      <c r="D97" s="84" t="str">
        <f t="shared" si="10"/>
        <v/>
      </c>
      <c r="E97" s="84" t="str">
        <f t="shared" si="11"/>
        <v/>
      </c>
      <c r="F97" s="84" t="str">
        <f t="shared" si="12"/>
        <v/>
      </c>
      <c r="G97" s="84" t="str">
        <f t="shared" si="13"/>
        <v/>
      </c>
      <c r="H97" s="124" t="str">
        <f t="shared" si="14"/>
        <v/>
      </c>
      <c r="I97" s="14"/>
      <c r="J97" s="14"/>
      <c r="K97" s="14"/>
      <c r="L97" s="14"/>
      <c r="M97" s="14"/>
      <c r="N97" s="155" t="str">
        <f>IF(A97="","",posicao_contratual!E97)</f>
        <v/>
      </c>
      <c r="O97" s="155" t="str">
        <f>IF(A97="","",posicao_contratual!I97)</f>
        <v/>
      </c>
      <c r="P97" s="155" t="str">
        <f>IF(A97="","",posicao_contratual!M97)</f>
        <v/>
      </c>
      <c r="Q97" s="155" t="str">
        <f>IF(A97="","",posicao_contratual!Q97)</f>
        <v/>
      </c>
      <c r="R97" s="155" t="str">
        <f>IF(A97="","",posicao_contratual!U97)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IF(posicao_contratual!A98="","",posicao_contratual!E98)</f>
        <v/>
      </c>
      <c r="C98" s="84" t="str">
        <f>IF(itens_Remanesc!A98="","",itens_Remanesc!C98)</f>
        <v/>
      </c>
      <c r="D98" s="84" t="str">
        <f t="shared" ref="D98:D129" si="15">IF(OR(A98="",C98="",NOT(ISNUMBER($L$3))),"",ROUND(C98*$L$3,2))</f>
        <v/>
      </c>
      <c r="E98" s="84" t="str">
        <f t="shared" ref="E98:E129" si="16">IF(OR(A98="",C98="",NOT(ISNUMBER($L$4))),"",ROUND(C98*$L$4,2))</f>
        <v/>
      </c>
      <c r="F98" s="84" t="str">
        <f t="shared" ref="F98:F129" si="17">IF(OR(A98="",C98="",NOT(ISNUMBER($L$5))),"",ROUND(C98*$L$5,2))</f>
        <v/>
      </c>
      <c r="G98" s="84" t="str">
        <f t="shared" ref="G98:G129" si="18">IF(OR(A98="",C98="",NOT(ISNUMBER($L$6))),"",ROUND(C98*$L$6,2))</f>
        <v/>
      </c>
      <c r="H98" s="124" t="str">
        <f t="shared" ref="H98:H129" si="19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IF(A98="","",posicao_contratual!E98)</f>
        <v/>
      </c>
      <c r="O98" s="155" t="str">
        <f>IF(A98="","",posicao_contratual!I98)</f>
        <v/>
      </c>
      <c r="P98" s="155" t="str">
        <f>IF(A98="","",posicao_contratual!M98)</f>
        <v/>
      </c>
      <c r="Q98" s="155" t="str">
        <f>IF(A98="","",posicao_contratual!Q98)</f>
        <v/>
      </c>
      <c r="R98" s="155" t="str">
        <f>IF(A98="","",posicao_contratual!U98)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IF(posicao_contratual!A99="","",posicao_contratual!E99)</f>
        <v/>
      </c>
      <c r="C99" s="84" t="str">
        <f>IF(itens_Remanesc!A99="","",itens_Remanesc!C99)</f>
        <v/>
      </c>
      <c r="D99" s="84" t="str">
        <f t="shared" si="15"/>
        <v/>
      </c>
      <c r="E99" s="84" t="str">
        <f t="shared" si="16"/>
        <v/>
      </c>
      <c r="F99" s="84" t="str">
        <f t="shared" si="17"/>
        <v/>
      </c>
      <c r="G99" s="84" t="str">
        <f t="shared" si="18"/>
        <v/>
      </c>
      <c r="H99" s="124" t="str">
        <f t="shared" si="19"/>
        <v/>
      </c>
      <c r="I99" s="14"/>
      <c r="J99" s="14"/>
      <c r="K99" s="14"/>
      <c r="L99" s="14"/>
      <c r="M99" s="14"/>
      <c r="N99" s="155" t="str">
        <f>IF(A99="","",posicao_contratual!E99)</f>
        <v/>
      </c>
      <c r="O99" s="155" t="str">
        <f>IF(A99="","",posicao_contratual!I99)</f>
        <v/>
      </c>
      <c r="P99" s="155" t="str">
        <f>IF(A99="","",posicao_contratual!M99)</f>
        <v/>
      </c>
      <c r="Q99" s="155" t="str">
        <f>IF(A99="","",posicao_contratual!Q99)</f>
        <v/>
      </c>
      <c r="R99" s="155" t="str">
        <f>IF(A99="","",posicao_contratual!U99)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IF(posicao_contratual!A100="","",posicao_contratual!E100)</f>
        <v/>
      </c>
      <c r="C100" s="84" t="str">
        <f>IF(itens_Remanesc!A100="","",itens_Remanesc!C100)</f>
        <v/>
      </c>
      <c r="D100" s="84" t="str">
        <f t="shared" si="15"/>
        <v/>
      </c>
      <c r="E100" s="84" t="str">
        <f t="shared" si="16"/>
        <v/>
      </c>
      <c r="F100" s="84" t="str">
        <f t="shared" si="17"/>
        <v/>
      </c>
      <c r="G100" s="84" t="str">
        <f t="shared" si="18"/>
        <v/>
      </c>
      <c r="H100" s="124" t="str">
        <f t="shared" si="19"/>
        <v/>
      </c>
      <c r="I100" s="14"/>
      <c r="J100" s="14"/>
      <c r="K100" s="14"/>
      <c r="L100" s="14"/>
      <c r="M100" s="14"/>
      <c r="N100" s="155" t="str">
        <f>IF(A100="","",posicao_contratual!E100)</f>
        <v/>
      </c>
      <c r="O100" s="155" t="str">
        <f>IF(A100="","",posicao_contratual!I100)</f>
        <v/>
      </c>
      <c r="P100" s="155" t="str">
        <f>IF(A100="","",posicao_contratual!M100)</f>
        <v/>
      </c>
      <c r="Q100" s="155" t="str">
        <f>IF(A100="","",posicao_contratual!Q100)</f>
        <v/>
      </c>
      <c r="R100" s="155" t="str">
        <f>IF(A100="","",posicao_contratual!U100)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IF(posicao_contratual!A101="","",posicao_contratual!E101)</f>
        <v/>
      </c>
      <c r="C101" s="84" t="str">
        <f>IF(itens_Remanesc!A101="","",itens_Remanesc!C101)</f>
        <v/>
      </c>
      <c r="D101" s="84" t="str">
        <f t="shared" si="15"/>
        <v/>
      </c>
      <c r="E101" s="84" t="str">
        <f t="shared" si="16"/>
        <v/>
      </c>
      <c r="F101" s="84" t="str">
        <f t="shared" si="17"/>
        <v/>
      </c>
      <c r="G101" s="84" t="str">
        <f t="shared" si="18"/>
        <v/>
      </c>
      <c r="H101" s="124" t="str">
        <f t="shared" si="19"/>
        <v/>
      </c>
      <c r="I101" s="13"/>
      <c r="J101" s="13"/>
      <c r="K101" s="13"/>
      <c r="L101" s="13"/>
      <c r="M101" s="13"/>
      <c r="N101" s="155" t="str">
        <f>IF(A101="","",posicao_contratual!E101)</f>
        <v/>
      </c>
      <c r="O101" s="155" t="str">
        <f>IF(A101="","",posicao_contratual!I101)</f>
        <v/>
      </c>
      <c r="P101" s="155" t="str">
        <f>IF(A101="","",posicao_contratual!M101)</f>
        <v/>
      </c>
      <c r="Q101" s="155" t="str">
        <f>IF(A101="","",posicao_contratual!Q101)</f>
        <v/>
      </c>
      <c r="R101" s="155" t="str">
        <f>IF(A101="","",posicao_contratual!U101)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IF(posicao_contratual!A102="","",posicao_contratual!E102)</f>
        <v/>
      </c>
      <c r="C102" s="84" t="str">
        <f>IF(itens_Remanesc!A102="","",itens_Remanesc!C102)</f>
        <v/>
      </c>
      <c r="D102" s="84" t="str">
        <f t="shared" si="15"/>
        <v/>
      </c>
      <c r="E102" s="84" t="str">
        <f t="shared" si="16"/>
        <v/>
      </c>
      <c r="F102" s="84" t="str">
        <f t="shared" si="17"/>
        <v/>
      </c>
      <c r="G102" s="84" t="str">
        <f t="shared" si="18"/>
        <v/>
      </c>
      <c r="H102" s="124" t="str">
        <f t="shared" si="19"/>
        <v/>
      </c>
      <c r="I102" s="13"/>
      <c r="J102" s="13"/>
      <c r="K102" s="13"/>
      <c r="L102" s="13"/>
      <c r="M102" s="13"/>
      <c r="N102" s="155" t="str">
        <f>IF(A102="","",posicao_contratual!E102)</f>
        <v/>
      </c>
      <c r="O102" s="155" t="str">
        <f>IF(A102="","",posicao_contratual!I102)</f>
        <v/>
      </c>
      <c r="P102" s="155" t="str">
        <f>IF(A102="","",posicao_contratual!M102)</f>
        <v/>
      </c>
      <c r="Q102" s="155" t="str">
        <f>IF(A102="","",posicao_contratual!Q102)</f>
        <v/>
      </c>
      <c r="R102" s="155" t="str">
        <f>IF(A102="","",posicao_contratual!U102)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IF(posicao_contratual!A103="","",posicao_contratual!E103)</f>
        <v/>
      </c>
      <c r="C103" s="84" t="str">
        <f>IF(itens_Remanesc!A103="","",itens_Remanesc!C103)</f>
        <v/>
      </c>
      <c r="D103" s="84" t="str">
        <f t="shared" si="15"/>
        <v/>
      </c>
      <c r="E103" s="84" t="str">
        <f t="shared" si="16"/>
        <v/>
      </c>
      <c r="F103" s="84" t="str">
        <f t="shared" si="17"/>
        <v/>
      </c>
      <c r="G103" s="84" t="str">
        <f t="shared" si="18"/>
        <v/>
      </c>
      <c r="H103" s="124" t="str">
        <f t="shared" si="19"/>
        <v/>
      </c>
      <c r="I103" s="13"/>
      <c r="J103" s="13"/>
      <c r="K103" s="13"/>
      <c r="L103" s="13"/>
      <c r="M103" s="13"/>
      <c r="N103" s="155" t="str">
        <f>IF(A103="","",posicao_contratual!E103)</f>
        <v/>
      </c>
      <c r="O103" s="155" t="str">
        <f>IF(A103="","",posicao_contratual!I103)</f>
        <v/>
      </c>
      <c r="P103" s="155" t="str">
        <f>IF(A103="","",posicao_contratual!M103)</f>
        <v/>
      </c>
      <c r="Q103" s="155" t="str">
        <f>IF(A103="","",posicao_contratual!Q103)</f>
        <v/>
      </c>
      <c r="R103" s="155" t="str">
        <f>IF(A103="","",posicao_contratual!U103)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IF(posicao_contratual!A104="","",posicao_contratual!E104)</f>
        <v/>
      </c>
      <c r="C104" s="84" t="str">
        <f>IF(itens_Remanesc!A104="","",itens_Remanesc!C104)</f>
        <v/>
      </c>
      <c r="D104" s="84" t="str">
        <f t="shared" si="15"/>
        <v/>
      </c>
      <c r="E104" s="84" t="str">
        <f t="shared" si="16"/>
        <v/>
      </c>
      <c r="F104" s="84" t="str">
        <f t="shared" si="17"/>
        <v/>
      </c>
      <c r="G104" s="84" t="str">
        <f t="shared" si="18"/>
        <v/>
      </c>
      <c r="H104" s="124" t="str">
        <f t="shared" si="19"/>
        <v/>
      </c>
      <c r="I104" s="13"/>
      <c r="J104" s="13"/>
      <c r="K104" s="13"/>
      <c r="L104" s="13"/>
      <c r="M104" s="13"/>
      <c r="N104" s="155" t="str">
        <f>IF(A104="","",posicao_contratual!E104)</f>
        <v/>
      </c>
      <c r="O104" s="155" t="str">
        <f>IF(A104="","",posicao_contratual!I104)</f>
        <v/>
      </c>
      <c r="P104" s="155" t="str">
        <f>IF(A104="","",posicao_contratual!M104)</f>
        <v/>
      </c>
      <c r="Q104" s="155" t="str">
        <f>IF(A104="","",posicao_contratual!Q104)</f>
        <v/>
      </c>
      <c r="R104" s="155" t="str">
        <f>IF(A104="","",posicao_contratual!U104)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IF(posicao_contratual!A105="","",posicao_contratual!E105)</f>
        <v/>
      </c>
      <c r="C105" s="84" t="str">
        <f>IF(itens_Remanesc!A105="","",itens_Remanesc!C105)</f>
        <v/>
      </c>
      <c r="D105" s="84" t="str">
        <f t="shared" si="15"/>
        <v/>
      </c>
      <c r="E105" s="84" t="str">
        <f t="shared" si="16"/>
        <v/>
      </c>
      <c r="F105" s="84" t="str">
        <f t="shared" si="17"/>
        <v/>
      </c>
      <c r="G105" s="84" t="str">
        <f t="shared" si="18"/>
        <v/>
      </c>
      <c r="H105" s="124" t="str">
        <f t="shared" si="19"/>
        <v/>
      </c>
      <c r="I105" s="13"/>
      <c r="J105" s="13"/>
      <c r="K105" s="13"/>
      <c r="L105" s="13"/>
      <c r="M105" s="13"/>
      <c r="N105" s="155" t="str">
        <f>IF(A105="","",posicao_contratual!E105)</f>
        <v/>
      </c>
      <c r="O105" s="155" t="str">
        <f>IF(A105="","",posicao_contratual!I105)</f>
        <v/>
      </c>
      <c r="P105" s="155" t="str">
        <f>IF(A105="","",posicao_contratual!M105)</f>
        <v/>
      </c>
      <c r="Q105" s="155" t="str">
        <f>IF(A105="","",posicao_contratual!Q105)</f>
        <v/>
      </c>
      <c r="R105" s="155" t="str">
        <f>IF(A105="","",posicao_contratual!U105)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IF(posicao_contratual!A106="","",posicao_contratual!E106)</f>
        <v/>
      </c>
      <c r="C106" s="84" t="str">
        <f>IF(itens_Remanesc!A106="","",itens_Remanesc!C106)</f>
        <v/>
      </c>
      <c r="D106" s="84" t="str">
        <f t="shared" si="15"/>
        <v/>
      </c>
      <c r="E106" s="84" t="str">
        <f t="shared" si="16"/>
        <v/>
      </c>
      <c r="F106" s="84" t="str">
        <f t="shared" si="17"/>
        <v/>
      </c>
      <c r="G106" s="84" t="str">
        <f t="shared" si="18"/>
        <v/>
      </c>
      <c r="H106" s="124" t="str">
        <f t="shared" si="19"/>
        <v/>
      </c>
      <c r="I106" s="13"/>
      <c r="J106" s="13"/>
      <c r="K106" s="13"/>
      <c r="L106" s="13"/>
      <c r="M106" s="13"/>
      <c r="N106" s="155" t="str">
        <f>IF(A106="","",posicao_contratual!E106)</f>
        <v/>
      </c>
      <c r="O106" s="155" t="str">
        <f>IF(A106="","",posicao_contratual!I106)</f>
        <v/>
      </c>
      <c r="P106" s="155" t="str">
        <f>IF(A106="","",posicao_contratual!M106)</f>
        <v/>
      </c>
      <c r="Q106" s="155" t="str">
        <f>IF(A106="","",posicao_contratual!Q106)</f>
        <v/>
      </c>
      <c r="R106" s="155" t="str">
        <f>IF(A106="","",posicao_contratual!U106)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IF(posicao_contratual!A107="","",posicao_contratual!E107)</f>
        <v/>
      </c>
      <c r="C107" s="84" t="str">
        <f>IF(itens_Remanesc!A107="","",itens_Remanesc!C107)</f>
        <v/>
      </c>
      <c r="D107" s="84" t="str">
        <f t="shared" si="15"/>
        <v/>
      </c>
      <c r="E107" s="84" t="str">
        <f t="shared" si="16"/>
        <v/>
      </c>
      <c r="F107" s="84" t="str">
        <f t="shared" si="17"/>
        <v/>
      </c>
      <c r="G107" s="84" t="str">
        <f t="shared" si="18"/>
        <v/>
      </c>
      <c r="H107" s="124" t="str">
        <f t="shared" si="19"/>
        <v/>
      </c>
      <c r="I107" s="13"/>
      <c r="J107" s="13"/>
      <c r="K107" s="13"/>
      <c r="L107" s="13"/>
      <c r="M107" s="13"/>
      <c r="N107" s="155" t="str">
        <f>IF(A107="","",posicao_contratual!E107)</f>
        <v/>
      </c>
      <c r="O107" s="155" t="str">
        <f>IF(A107="","",posicao_contratual!I107)</f>
        <v/>
      </c>
      <c r="P107" s="155" t="str">
        <f>IF(A107="","",posicao_contratual!M107)</f>
        <v/>
      </c>
      <c r="Q107" s="155" t="str">
        <f>IF(A107="","",posicao_contratual!Q107)</f>
        <v/>
      </c>
      <c r="R107" s="155" t="str">
        <f>IF(A107="","",posicao_contratual!U107)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IF(posicao_contratual!A108="","",posicao_contratual!E108)</f>
        <v/>
      </c>
      <c r="C108" s="84" t="str">
        <f>IF(itens_Remanesc!A108="","",itens_Remanesc!C108)</f>
        <v/>
      </c>
      <c r="D108" s="84" t="str">
        <f t="shared" si="15"/>
        <v/>
      </c>
      <c r="E108" s="84" t="str">
        <f t="shared" si="16"/>
        <v/>
      </c>
      <c r="F108" s="84" t="str">
        <f t="shared" si="17"/>
        <v/>
      </c>
      <c r="G108" s="84" t="str">
        <f t="shared" si="18"/>
        <v/>
      </c>
      <c r="H108" s="124" t="str">
        <f t="shared" si="19"/>
        <v/>
      </c>
      <c r="I108" s="13"/>
      <c r="J108" s="13"/>
      <c r="K108" s="13"/>
      <c r="L108" s="13"/>
      <c r="M108" s="13"/>
      <c r="N108" s="155" t="str">
        <f>IF(A108="","",posicao_contratual!E108)</f>
        <v/>
      </c>
      <c r="O108" s="155" t="str">
        <f>IF(A108="","",posicao_contratual!I108)</f>
        <v/>
      </c>
      <c r="P108" s="155" t="str">
        <f>IF(A108="","",posicao_contratual!M108)</f>
        <v/>
      </c>
      <c r="Q108" s="155" t="str">
        <f>IF(A108="","",posicao_contratual!Q108)</f>
        <v/>
      </c>
      <c r="R108" s="155" t="str">
        <f>IF(A108="","",posicao_contratual!U108)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IF(posicao_contratual!A109="","",posicao_contratual!E109)</f>
        <v/>
      </c>
      <c r="C109" s="84" t="str">
        <f>IF(itens_Remanesc!A109="","",itens_Remanesc!C109)</f>
        <v/>
      </c>
      <c r="D109" s="84" t="str">
        <f t="shared" si="15"/>
        <v/>
      </c>
      <c r="E109" s="84" t="str">
        <f t="shared" si="16"/>
        <v/>
      </c>
      <c r="F109" s="84" t="str">
        <f t="shared" si="17"/>
        <v/>
      </c>
      <c r="G109" s="84" t="str">
        <f t="shared" si="18"/>
        <v/>
      </c>
      <c r="H109" s="124" t="str">
        <f t="shared" si="19"/>
        <v/>
      </c>
      <c r="I109" s="13"/>
      <c r="J109" s="13"/>
      <c r="K109" s="13"/>
      <c r="L109" s="13"/>
      <c r="M109" s="13"/>
      <c r="N109" s="155" t="str">
        <f>IF(A109="","",posicao_contratual!E109)</f>
        <v/>
      </c>
      <c r="O109" s="155" t="str">
        <f>IF(A109="","",posicao_contratual!I109)</f>
        <v/>
      </c>
      <c r="P109" s="155" t="str">
        <f>IF(A109="","",posicao_contratual!M109)</f>
        <v/>
      </c>
      <c r="Q109" s="155" t="str">
        <f>IF(A109="","",posicao_contratual!Q109)</f>
        <v/>
      </c>
      <c r="R109" s="155" t="str">
        <f>IF(A109="","",posicao_contratual!U109)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IF(posicao_contratual!A110="","",posicao_contratual!E110)</f>
        <v/>
      </c>
      <c r="C110" s="84" t="str">
        <f>IF(itens_Remanesc!A110="","",itens_Remanesc!C110)</f>
        <v/>
      </c>
      <c r="D110" s="84" t="str">
        <f t="shared" si="15"/>
        <v/>
      </c>
      <c r="E110" s="84" t="str">
        <f t="shared" si="16"/>
        <v/>
      </c>
      <c r="F110" s="84" t="str">
        <f t="shared" si="17"/>
        <v/>
      </c>
      <c r="G110" s="84" t="str">
        <f t="shared" si="18"/>
        <v/>
      </c>
      <c r="H110" s="124" t="str">
        <f t="shared" si="19"/>
        <v/>
      </c>
      <c r="I110" s="13"/>
      <c r="J110" s="13"/>
      <c r="K110" s="13"/>
      <c r="L110" s="13"/>
      <c r="M110" s="13"/>
      <c r="N110" s="155" t="str">
        <f>IF(A110="","",posicao_contratual!E110)</f>
        <v/>
      </c>
      <c r="O110" s="155" t="str">
        <f>IF(A110="","",posicao_contratual!I110)</f>
        <v/>
      </c>
      <c r="P110" s="155" t="str">
        <f>IF(A110="","",posicao_contratual!M110)</f>
        <v/>
      </c>
      <c r="Q110" s="155" t="str">
        <f>IF(A110="","",posicao_contratual!Q110)</f>
        <v/>
      </c>
      <c r="R110" s="155" t="str">
        <f>IF(A110="","",posicao_contratual!U110)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IF(posicao_contratual!A111="","",posicao_contratual!E111)</f>
        <v/>
      </c>
      <c r="C111" s="84" t="str">
        <f>IF(itens_Remanesc!A111="","",itens_Remanesc!C111)</f>
        <v/>
      </c>
      <c r="D111" s="84" t="str">
        <f t="shared" si="15"/>
        <v/>
      </c>
      <c r="E111" s="84" t="str">
        <f t="shared" si="16"/>
        <v/>
      </c>
      <c r="F111" s="84" t="str">
        <f t="shared" si="17"/>
        <v/>
      </c>
      <c r="G111" s="84" t="str">
        <f t="shared" si="18"/>
        <v/>
      </c>
      <c r="H111" s="124" t="str">
        <f t="shared" si="19"/>
        <v/>
      </c>
      <c r="I111" s="13"/>
      <c r="J111" s="13"/>
      <c r="K111" s="13"/>
      <c r="L111" s="13"/>
      <c r="M111" s="13"/>
      <c r="N111" s="155" t="str">
        <f>IF(A111="","",posicao_contratual!E111)</f>
        <v/>
      </c>
      <c r="O111" s="155" t="str">
        <f>IF(A111="","",posicao_contratual!I111)</f>
        <v/>
      </c>
      <c r="P111" s="155" t="str">
        <f>IF(A111="","",posicao_contratual!M111)</f>
        <v/>
      </c>
      <c r="Q111" s="155" t="str">
        <f>IF(A111="","",posicao_contratual!Q111)</f>
        <v/>
      </c>
      <c r="R111" s="155" t="str">
        <f>IF(A111="","",posicao_contratual!U111)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IF(posicao_contratual!A112="","",posicao_contratual!E112)</f>
        <v/>
      </c>
      <c r="C112" s="84" t="str">
        <f>IF(itens_Remanesc!A112="","",itens_Remanesc!C112)</f>
        <v/>
      </c>
      <c r="D112" s="84" t="str">
        <f t="shared" si="15"/>
        <v/>
      </c>
      <c r="E112" s="84" t="str">
        <f t="shared" si="16"/>
        <v/>
      </c>
      <c r="F112" s="84" t="str">
        <f t="shared" si="17"/>
        <v/>
      </c>
      <c r="G112" s="84" t="str">
        <f t="shared" si="18"/>
        <v/>
      </c>
      <c r="H112" s="124" t="str">
        <f t="shared" si="19"/>
        <v/>
      </c>
      <c r="I112" s="13"/>
      <c r="J112" s="13"/>
      <c r="K112" s="13"/>
      <c r="L112" s="13"/>
      <c r="M112" s="13"/>
      <c r="N112" s="155" t="str">
        <f>IF(A112="","",posicao_contratual!E112)</f>
        <v/>
      </c>
      <c r="O112" s="155" t="str">
        <f>IF(A112="","",posicao_contratual!I112)</f>
        <v/>
      </c>
      <c r="P112" s="155" t="str">
        <f>IF(A112="","",posicao_contratual!M112)</f>
        <v/>
      </c>
      <c r="Q112" s="155" t="str">
        <f>IF(A112="","",posicao_contratual!Q112)</f>
        <v/>
      </c>
      <c r="R112" s="155" t="str">
        <f>IF(A112="","",posicao_contratual!U112)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IF(posicao_contratual!A113="","",posicao_contratual!E113)</f>
        <v/>
      </c>
      <c r="C113" s="84" t="str">
        <f>IF(itens_Remanesc!A113="","",itens_Remanesc!C113)</f>
        <v/>
      </c>
      <c r="D113" s="84" t="str">
        <f t="shared" si="15"/>
        <v/>
      </c>
      <c r="E113" s="84" t="str">
        <f t="shared" si="16"/>
        <v/>
      </c>
      <c r="F113" s="84" t="str">
        <f t="shared" si="17"/>
        <v/>
      </c>
      <c r="G113" s="84" t="str">
        <f t="shared" si="18"/>
        <v/>
      </c>
      <c r="H113" s="124" t="str">
        <f t="shared" si="19"/>
        <v/>
      </c>
      <c r="I113" s="13"/>
      <c r="J113" s="13"/>
      <c r="K113" s="13"/>
      <c r="L113" s="13"/>
      <c r="M113" s="13"/>
      <c r="N113" s="155" t="str">
        <f>IF(A113="","",posicao_contratual!E113)</f>
        <v/>
      </c>
      <c r="O113" s="155" t="str">
        <f>IF(A113="","",posicao_contratual!I113)</f>
        <v/>
      </c>
      <c r="P113" s="155" t="str">
        <f>IF(A113="","",posicao_contratual!M113)</f>
        <v/>
      </c>
      <c r="Q113" s="155" t="str">
        <f>IF(A113="","",posicao_contratual!Q113)</f>
        <v/>
      </c>
      <c r="R113" s="155" t="str">
        <f>IF(A113="","",posicao_contratual!U113)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IF(posicao_contratual!A114="","",posicao_contratual!E114)</f>
        <v/>
      </c>
      <c r="C114" s="84" t="str">
        <f>IF(itens_Remanesc!A114="","",itens_Remanesc!C114)</f>
        <v/>
      </c>
      <c r="D114" s="84" t="str">
        <f t="shared" si="15"/>
        <v/>
      </c>
      <c r="E114" s="84" t="str">
        <f t="shared" si="16"/>
        <v/>
      </c>
      <c r="F114" s="84" t="str">
        <f t="shared" si="17"/>
        <v/>
      </c>
      <c r="G114" s="84" t="str">
        <f t="shared" si="18"/>
        <v/>
      </c>
      <c r="H114" s="124" t="str">
        <f t="shared" si="19"/>
        <v/>
      </c>
      <c r="I114" s="13"/>
      <c r="J114" s="13"/>
      <c r="K114" s="13"/>
      <c r="L114" s="13"/>
      <c r="M114" s="13"/>
      <c r="N114" s="155" t="str">
        <f>IF(A114="","",posicao_contratual!E114)</f>
        <v/>
      </c>
      <c r="O114" s="155" t="str">
        <f>IF(A114="","",posicao_contratual!I114)</f>
        <v/>
      </c>
      <c r="P114" s="155" t="str">
        <f>IF(A114="","",posicao_contratual!M114)</f>
        <v/>
      </c>
      <c r="Q114" s="155" t="str">
        <f>IF(A114="","",posicao_contratual!Q114)</f>
        <v/>
      </c>
      <c r="R114" s="155" t="str">
        <f>IF(A114="","",posicao_contratual!U114)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IF(posicao_contratual!A115="","",posicao_contratual!E115)</f>
        <v/>
      </c>
      <c r="C115" s="84" t="str">
        <f>IF(itens_Remanesc!A115="","",itens_Remanesc!C115)</f>
        <v/>
      </c>
      <c r="D115" s="84" t="str">
        <f t="shared" si="15"/>
        <v/>
      </c>
      <c r="E115" s="84" t="str">
        <f t="shared" si="16"/>
        <v/>
      </c>
      <c r="F115" s="84" t="str">
        <f t="shared" si="17"/>
        <v/>
      </c>
      <c r="G115" s="84" t="str">
        <f t="shared" si="18"/>
        <v/>
      </c>
      <c r="H115" s="124" t="str">
        <f t="shared" si="19"/>
        <v/>
      </c>
      <c r="I115" s="13"/>
      <c r="J115" s="13"/>
      <c r="K115" s="13"/>
      <c r="L115" s="13"/>
      <c r="M115" s="13"/>
      <c r="N115" s="155" t="str">
        <f>IF(A115="","",posicao_contratual!E115)</f>
        <v/>
      </c>
      <c r="O115" s="155" t="str">
        <f>IF(A115="","",posicao_contratual!I115)</f>
        <v/>
      </c>
      <c r="P115" s="155" t="str">
        <f>IF(A115="","",posicao_contratual!M115)</f>
        <v/>
      </c>
      <c r="Q115" s="155" t="str">
        <f>IF(A115="","",posicao_contratual!Q115)</f>
        <v/>
      </c>
      <c r="R115" s="155" t="str">
        <f>IF(A115="","",posicao_contratual!U115)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IF(posicao_contratual!A116="","",posicao_contratual!E116)</f>
        <v/>
      </c>
      <c r="C116" s="84" t="str">
        <f>IF(itens_Remanesc!A116="","",itens_Remanesc!C116)</f>
        <v/>
      </c>
      <c r="D116" s="84" t="str">
        <f t="shared" si="15"/>
        <v/>
      </c>
      <c r="E116" s="84" t="str">
        <f t="shared" si="16"/>
        <v/>
      </c>
      <c r="F116" s="84" t="str">
        <f t="shared" si="17"/>
        <v/>
      </c>
      <c r="G116" s="84" t="str">
        <f t="shared" si="18"/>
        <v/>
      </c>
      <c r="H116" s="124" t="str">
        <f t="shared" si="19"/>
        <v/>
      </c>
      <c r="I116" s="13"/>
      <c r="J116" s="13"/>
      <c r="K116" s="13"/>
      <c r="L116" s="13"/>
      <c r="M116" s="13"/>
      <c r="N116" s="155" t="str">
        <f>IF(A116="","",posicao_contratual!E116)</f>
        <v/>
      </c>
      <c r="O116" s="155" t="str">
        <f>IF(A116="","",posicao_contratual!I116)</f>
        <v/>
      </c>
      <c r="P116" s="155" t="str">
        <f>IF(A116="","",posicao_contratual!M116)</f>
        <v/>
      </c>
      <c r="Q116" s="155" t="str">
        <f>IF(A116="","",posicao_contratual!Q116)</f>
        <v/>
      </c>
      <c r="R116" s="155" t="str">
        <f>IF(A116="","",posicao_contratual!U116)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IF(posicao_contratual!A117="","",posicao_contratual!E117)</f>
        <v/>
      </c>
      <c r="C117" s="84" t="str">
        <f>IF(itens_Remanesc!A117="","",itens_Remanesc!C117)</f>
        <v/>
      </c>
      <c r="D117" s="84" t="str">
        <f t="shared" si="15"/>
        <v/>
      </c>
      <c r="E117" s="84" t="str">
        <f t="shared" si="16"/>
        <v/>
      </c>
      <c r="F117" s="84" t="str">
        <f t="shared" si="17"/>
        <v/>
      </c>
      <c r="G117" s="84" t="str">
        <f t="shared" si="18"/>
        <v/>
      </c>
      <c r="H117" s="124" t="str">
        <f t="shared" si="19"/>
        <v/>
      </c>
      <c r="I117" s="13"/>
      <c r="J117" s="13"/>
      <c r="K117" s="13"/>
      <c r="L117" s="13"/>
      <c r="M117" s="13"/>
      <c r="N117" s="155" t="str">
        <f>IF(A117="","",posicao_contratual!E117)</f>
        <v/>
      </c>
      <c r="O117" s="155" t="str">
        <f>IF(A117="","",posicao_contratual!I117)</f>
        <v/>
      </c>
      <c r="P117" s="155" t="str">
        <f>IF(A117="","",posicao_contratual!M117)</f>
        <v/>
      </c>
      <c r="Q117" s="155" t="str">
        <f>IF(A117="","",posicao_contratual!Q117)</f>
        <v/>
      </c>
      <c r="R117" s="155" t="str">
        <f>IF(A117="","",posicao_contratual!U117)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IF(posicao_contratual!A118="","",posicao_contratual!E118)</f>
        <v/>
      </c>
      <c r="C118" s="84" t="str">
        <f>IF(itens_Remanesc!A118="","",itens_Remanesc!C118)</f>
        <v/>
      </c>
      <c r="D118" s="84" t="str">
        <f t="shared" si="15"/>
        <v/>
      </c>
      <c r="E118" s="84" t="str">
        <f t="shared" si="16"/>
        <v/>
      </c>
      <c r="F118" s="84" t="str">
        <f t="shared" si="17"/>
        <v/>
      </c>
      <c r="G118" s="84" t="str">
        <f t="shared" si="18"/>
        <v/>
      </c>
      <c r="H118" s="124" t="str">
        <f t="shared" si="19"/>
        <v/>
      </c>
      <c r="I118" s="13"/>
      <c r="J118" s="13"/>
      <c r="K118" s="13"/>
      <c r="L118" s="13"/>
      <c r="M118" s="13"/>
      <c r="N118" s="155" t="str">
        <f>IF(A118="","",posicao_contratual!E118)</f>
        <v/>
      </c>
      <c r="O118" s="155" t="str">
        <f>IF(A118="","",posicao_contratual!I118)</f>
        <v/>
      </c>
      <c r="P118" s="155" t="str">
        <f>IF(A118="","",posicao_contratual!M118)</f>
        <v/>
      </c>
      <c r="Q118" s="155" t="str">
        <f>IF(A118="","",posicao_contratual!Q118)</f>
        <v/>
      </c>
      <c r="R118" s="155" t="str">
        <f>IF(A118="","",posicao_contratual!U118)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IF(posicao_contratual!A119="","",posicao_contratual!E119)</f>
        <v/>
      </c>
      <c r="C119" s="84" t="str">
        <f>IF(itens_Remanesc!A119="","",itens_Remanesc!C119)</f>
        <v/>
      </c>
      <c r="D119" s="84" t="str">
        <f t="shared" si="15"/>
        <v/>
      </c>
      <c r="E119" s="84" t="str">
        <f t="shared" si="16"/>
        <v/>
      </c>
      <c r="F119" s="84" t="str">
        <f t="shared" si="17"/>
        <v/>
      </c>
      <c r="G119" s="84" t="str">
        <f t="shared" si="18"/>
        <v/>
      </c>
      <c r="H119" s="124" t="str">
        <f t="shared" si="19"/>
        <v/>
      </c>
      <c r="I119" s="13"/>
      <c r="J119" s="13"/>
      <c r="K119" s="13"/>
      <c r="L119" s="13"/>
      <c r="M119" s="13"/>
      <c r="N119" s="155" t="str">
        <f>IF(A119="","",posicao_contratual!E119)</f>
        <v/>
      </c>
      <c r="O119" s="155" t="str">
        <f>IF(A119="","",posicao_contratual!I119)</f>
        <v/>
      </c>
      <c r="P119" s="155" t="str">
        <f>IF(A119="","",posicao_contratual!M119)</f>
        <v/>
      </c>
      <c r="Q119" s="155" t="str">
        <f>IF(A119="","",posicao_contratual!Q119)</f>
        <v/>
      </c>
      <c r="R119" s="155" t="str">
        <f>IF(A119="","",posicao_contratual!U119)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IF(posicao_contratual!A120="","",posicao_contratual!E120)</f>
        <v/>
      </c>
      <c r="C120" s="84" t="str">
        <f>IF(itens_Remanesc!A120="","",itens_Remanesc!C120)</f>
        <v/>
      </c>
      <c r="D120" s="84" t="str">
        <f t="shared" si="15"/>
        <v/>
      </c>
      <c r="E120" s="84" t="str">
        <f t="shared" si="16"/>
        <v/>
      </c>
      <c r="F120" s="84" t="str">
        <f t="shared" si="17"/>
        <v/>
      </c>
      <c r="G120" s="84" t="str">
        <f t="shared" si="18"/>
        <v/>
      </c>
      <c r="H120" s="124" t="str">
        <f t="shared" si="19"/>
        <v/>
      </c>
      <c r="I120" s="13"/>
      <c r="J120" s="13"/>
      <c r="K120" s="13"/>
      <c r="L120" s="13"/>
      <c r="M120" s="13"/>
      <c r="N120" s="155" t="str">
        <f>IF(A120="","",posicao_contratual!E120)</f>
        <v/>
      </c>
      <c r="O120" s="155" t="str">
        <f>IF(A120="","",posicao_contratual!I120)</f>
        <v/>
      </c>
      <c r="P120" s="155" t="str">
        <f>IF(A120="","",posicao_contratual!M120)</f>
        <v/>
      </c>
      <c r="Q120" s="155" t="str">
        <f>IF(A120="","",posicao_contratual!Q120)</f>
        <v/>
      </c>
      <c r="R120" s="155" t="str">
        <f>IF(A120="","",posicao_contratual!U120)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IF(posicao_contratual!A121="","",posicao_contratual!E121)</f>
        <v/>
      </c>
      <c r="C121" s="84" t="str">
        <f>IF(itens_Remanesc!A121="","",itens_Remanesc!C121)</f>
        <v/>
      </c>
      <c r="D121" s="84" t="str">
        <f t="shared" si="15"/>
        <v/>
      </c>
      <c r="E121" s="84" t="str">
        <f t="shared" si="16"/>
        <v/>
      </c>
      <c r="F121" s="84" t="str">
        <f t="shared" si="17"/>
        <v/>
      </c>
      <c r="G121" s="84" t="str">
        <f t="shared" si="18"/>
        <v/>
      </c>
      <c r="H121" s="124" t="str">
        <f t="shared" si="19"/>
        <v/>
      </c>
      <c r="I121" s="13"/>
      <c r="J121" s="13"/>
      <c r="K121" s="13"/>
      <c r="L121" s="13"/>
      <c r="M121" s="13"/>
      <c r="N121" s="155" t="str">
        <f>IF(A121="","",posicao_contratual!E121)</f>
        <v/>
      </c>
      <c r="O121" s="155" t="str">
        <f>IF(A121="","",posicao_contratual!I121)</f>
        <v/>
      </c>
      <c r="P121" s="155" t="str">
        <f>IF(A121="","",posicao_contratual!M121)</f>
        <v/>
      </c>
      <c r="Q121" s="155" t="str">
        <f>IF(A121="","",posicao_contratual!Q121)</f>
        <v/>
      </c>
      <c r="R121" s="155" t="str">
        <f>IF(A121="","",posicao_contratual!U121)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IF(posicao_contratual!A122="","",posicao_contratual!E122)</f>
        <v/>
      </c>
      <c r="C122" s="84" t="str">
        <f>IF(itens_Remanesc!A122="","",itens_Remanesc!C122)</f>
        <v/>
      </c>
      <c r="D122" s="84" t="str">
        <f t="shared" si="15"/>
        <v/>
      </c>
      <c r="E122" s="84" t="str">
        <f t="shared" si="16"/>
        <v/>
      </c>
      <c r="F122" s="84" t="str">
        <f t="shared" si="17"/>
        <v/>
      </c>
      <c r="G122" s="84" t="str">
        <f t="shared" si="18"/>
        <v/>
      </c>
      <c r="H122" s="124" t="str">
        <f t="shared" si="19"/>
        <v/>
      </c>
      <c r="I122" s="13"/>
      <c r="J122" s="13"/>
      <c r="K122" s="13"/>
      <c r="L122" s="13"/>
      <c r="M122" s="13"/>
      <c r="N122" s="155" t="str">
        <f>IF(A122="","",posicao_contratual!E122)</f>
        <v/>
      </c>
      <c r="O122" s="155" t="str">
        <f>IF(A122="","",posicao_contratual!I122)</f>
        <v/>
      </c>
      <c r="P122" s="155" t="str">
        <f>IF(A122="","",posicao_contratual!M122)</f>
        <v/>
      </c>
      <c r="Q122" s="155" t="str">
        <f>IF(A122="","",posicao_contratual!Q122)</f>
        <v/>
      </c>
      <c r="R122" s="155" t="str">
        <f>IF(A122="","",posicao_contratual!U122)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IF(posicao_contratual!A123="","",posicao_contratual!E123)</f>
        <v/>
      </c>
      <c r="C123" s="84" t="str">
        <f>IF(itens_Remanesc!A123="","",itens_Remanesc!C123)</f>
        <v/>
      </c>
      <c r="D123" s="84" t="str">
        <f t="shared" si="15"/>
        <v/>
      </c>
      <c r="E123" s="84" t="str">
        <f t="shared" si="16"/>
        <v/>
      </c>
      <c r="F123" s="84" t="str">
        <f t="shared" si="17"/>
        <v/>
      </c>
      <c r="G123" s="84" t="str">
        <f t="shared" si="18"/>
        <v/>
      </c>
      <c r="H123" s="124" t="str">
        <f t="shared" si="19"/>
        <v/>
      </c>
      <c r="I123" s="13"/>
      <c r="J123" s="13"/>
      <c r="K123" s="13"/>
      <c r="L123" s="13"/>
      <c r="M123" s="13"/>
      <c r="N123" s="155" t="str">
        <f>IF(A123="","",posicao_contratual!E123)</f>
        <v/>
      </c>
      <c r="O123" s="155" t="str">
        <f>IF(A123="","",posicao_contratual!I123)</f>
        <v/>
      </c>
      <c r="P123" s="155" t="str">
        <f>IF(A123="","",posicao_contratual!M123)</f>
        <v/>
      </c>
      <c r="Q123" s="155" t="str">
        <f>IF(A123="","",posicao_contratual!Q123)</f>
        <v/>
      </c>
      <c r="R123" s="155" t="str">
        <f>IF(A123="","",posicao_contratual!U123)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IF(posicao_contratual!A124="","",posicao_contratual!E124)</f>
        <v/>
      </c>
      <c r="C124" s="84" t="str">
        <f>IF(itens_Remanesc!A124="","",itens_Remanesc!C124)</f>
        <v/>
      </c>
      <c r="D124" s="84" t="str">
        <f t="shared" si="15"/>
        <v/>
      </c>
      <c r="E124" s="84" t="str">
        <f t="shared" si="16"/>
        <v/>
      </c>
      <c r="F124" s="84" t="str">
        <f t="shared" si="17"/>
        <v/>
      </c>
      <c r="G124" s="84" t="str">
        <f t="shared" si="18"/>
        <v/>
      </c>
      <c r="H124" s="124" t="str">
        <f t="shared" si="19"/>
        <v/>
      </c>
      <c r="I124" s="13"/>
      <c r="J124" s="13"/>
      <c r="K124" s="13"/>
      <c r="L124" s="13"/>
      <c r="M124" s="13"/>
      <c r="N124" s="155" t="str">
        <f>IF(A124="","",posicao_contratual!E124)</f>
        <v/>
      </c>
      <c r="O124" s="155" t="str">
        <f>IF(A124="","",posicao_contratual!I124)</f>
        <v/>
      </c>
      <c r="P124" s="155" t="str">
        <f>IF(A124="","",posicao_contratual!M124)</f>
        <v/>
      </c>
      <c r="Q124" s="155" t="str">
        <f>IF(A124="","",posicao_contratual!Q124)</f>
        <v/>
      </c>
      <c r="R124" s="155" t="str">
        <f>IF(A124="","",posicao_contratual!U124)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IF(posicao_contratual!A125="","",posicao_contratual!E125)</f>
        <v/>
      </c>
      <c r="C125" s="84" t="str">
        <f>IF(itens_Remanesc!A125="","",itens_Remanesc!C125)</f>
        <v/>
      </c>
      <c r="D125" s="84" t="str">
        <f t="shared" si="15"/>
        <v/>
      </c>
      <c r="E125" s="84" t="str">
        <f t="shared" si="16"/>
        <v/>
      </c>
      <c r="F125" s="84" t="str">
        <f t="shared" si="17"/>
        <v/>
      </c>
      <c r="G125" s="84" t="str">
        <f t="shared" si="18"/>
        <v/>
      </c>
      <c r="H125" s="124" t="str">
        <f t="shared" si="19"/>
        <v/>
      </c>
      <c r="I125" s="13"/>
      <c r="J125" s="13"/>
      <c r="K125" s="13"/>
      <c r="L125" s="13"/>
      <c r="M125" s="13"/>
      <c r="N125" s="155" t="str">
        <f>IF(A125="","",posicao_contratual!E125)</f>
        <v/>
      </c>
      <c r="O125" s="155" t="str">
        <f>IF(A125="","",posicao_contratual!I125)</f>
        <v/>
      </c>
      <c r="P125" s="155" t="str">
        <f>IF(A125="","",posicao_contratual!M125)</f>
        <v/>
      </c>
      <c r="Q125" s="155" t="str">
        <f>IF(A125="","",posicao_contratual!Q125)</f>
        <v/>
      </c>
      <c r="R125" s="155" t="str">
        <f>IF(A125="","",posicao_contratual!U125)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IF(posicao_contratual!A126="","",posicao_contratual!E126)</f>
        <v/>
      </c>
      <c r="C126" s="84" t="str">
        <f>IF(itens_Remanesc!A126="","",itens_Remanesc!C126)</f>
        <v/>
      </c>
      <c r="D126" s="84" t="str">
        <f t="shared" si="15"/>
        <v/>
      </c>
      <c r="E126" s="84" t="str">
        <f t="shared" si="16"/>
        <v/>
      </c>
      <c r="F126" s="84" t="str">
        <f t="shared" si="17"/>
        <v/>
      </c>
      <c r="G126" s="84" t="str">
        <f t="shared" si="18"/>
        <v/>
      </c>
      <c r="H126" s="124" t="str">
        <f t="shared" si="19"/>
        <v/>
      </c>
      <c r="I126" s="13"/>
      <c r="J126" s="13"/>
      <c r="K126" s="13"/>
      <c r="L126" s="13"/>
      <c r="M126" s="13"/>
      <c r="N126" s="155" t="str">
        <f>IF(A126="","",posicao_contratual!E126)</f>
        <v/>
      </c>
      <c r="O126" s="155" t="str">
        <f>IF(A126="","",posicao_contratual!I126)</f>
        <v/>
      </c>
      <c r="P126" s="155" t="str">
        <f>IF(A126="","",posicao_contratual!M126)</f>
        <v/>
      </c>
      <c r="Q126" s="155" t="str">
        <f>IF(A126="","",posicao_contratual!Q126)</f>
        <v/>
      </c>
      <c r="R126" s="155" t="str">
        <f>IF(A126="","",posicao_contratual!U126)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IF(posicao_contratual!A127="","",posicao_contratual!E127)</f>
        <v/>
      </c>
      <c r="C127" s="84" t="str">
        <f>IF(itens_Remanesc!A127="","",itens_Remanesc!C127)</f>
        <v/>
      </c>
      <c r="D127" s="84" t="str">
        <f t="shared" si="15"/>
        <v/>
      </c>
      <c r="E127" s="84" t="str">
        <f t="shared" si="16"/>
        <v/>
      </c>
      <c r="F127" s="84" t="str">
        <f t="shared" si="17"/>
        <v/>
      </c>
      <c r="G127" s="84" t="str">
        <f t="shared" si="18"/>
        <v/>
      </c>
      <c r="H127" s="124" t="str">
        <f t="shared" si="19"/>
        <v/>
      </c>
      <c r="I127" s="13"/>
      <c r="J127" s="13"/>
      <c r="K127" s="13"/>
      <c r="L127" s="13"/>
      <c r="M127" s="13"/>
      <c r="N127" s="155" t="str">
        <f>IF(A127="","",posicao_contratual!E127)</f>
        <v/>
      </c>
      <c r="O127" s="155" t="str">
        <f>IF(A127="","",posicao_contratual!I127)</f>
        <v/>
      </c>
      <c r="P127" s="155" t="str">
        <f>IF(A127="","",posicao_contratual!M127)</f>
        <v/>
      </c>
      <c r="Q127" s="155" t="str">
        <f>IF(A127="","",posicao_contratual!Q127)</f>
        <v/>
      </c>
      <c r="R127" s="155" t="str">
        <f>IF(A127="","",posicao_contratual!U127)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IF(posicao_contratual!A128="","",posicao_contratual!E128)</f>
        <v/>
      </c>
      <c r="C128" s="84" t="str">
        <f>IF(itens_Remanesc!A128="","",itens_Remanesc!C128)</f>
        <v/>
      </c>
      <c r="D128" s="84" t="str">
        <f t="shared" si="15"/>
        <v/>
      </c>
      <c r="E128" s="84" t="str">
        <f t="shared" si="16"/>
        <v/>
      </c>
      <c r="F128" s="84" t="str">
        <f t="shared" si="17"/>
        <v/>
      </c>
      <c r="G128" s="84" t="str">
        <f t="shared" si="18"/>
        <v/>
      </c>
      <c r="H128" s="124" t="str">
        <f t="shared" si="19"/>
        <v/>
      </c>
      <c r="I128" s="13"/>
      <c r="J128" s="13"/>
      <c r="K128" s="13"/>
      <c r="L128" s="13"/>
      <c r="M128" s="13"/>
      <c r="N128" s="155" t="str">
        <f>IF(A128="","",posicao_contratual!E128)</f>
        <v/>
      </c>
      <c r="O128" s="155" t="str">
        <f>IF(A128="","",posicao_contratual!I128)</f>
        <v/>
      </c>
      <c r="P128" s="155" t="str">
        <f>IF(A128="","",posicao_contratual!M128)</f>
        <v/>
      </c>
      <c r="Q128" s="155" t="str">
        <f>IF(A128="","",posicao_contratual!Q128)</f>
        <v/>
      </c>
      <c r="R128" s="155" t="str">
        <f>IF(A128="","",posicao_contratual!U128)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IF(posicao_contratual!A129="","",posicao_contratual!E129)</f>
        <v/>
      </c>
      <c r="C129" s="84" t="str">
        <f>IF(itens_Remanesc!A129="","",itens_Remanesc!C129)</f>
        <v/>
      </c>
      <c r="D129" s="84" t="str">
        <f t="shared" si="15"/>
        <v/>
      </c>
      <c r="E129" s="84" t="str">
        <f t="shared" si="16"/>
        <v/>
      </c>
      <c r="F129" s="84" t="str">
        <f t="shared" si="17"/>
        <v/>
      </c>
      <c r="G129" s="84" t="str">
        <f t="shared" si="18"/>
        <v/>
      </c>
      <c r="H129" s="124" t="str">
        <f t="shared" si="19"/>
        <v/>
      </c>
      <c r="I129" s="13"/>
      <c r="J129" s="13"/>
      <c r="K129" s="13"/>
      <c r="L129" s="13"/>
      <c r="M129" s="13"/>
      <c r="N129" s="155" t="str">
        <f>IF(A129="","",posicao_contratual!E129)</f>
        <v/>
      </c>
      <c r="O129" s="155" t="str">
        <f>IF(A129="","",posicao_contratual!I129)</f>
        <v/>
      </c>
      <c r="P129" s="155" t="str">
        <f>IF(A129="","",posicao_contratual!M129)</f>
        <v/>
      </c>
      <c r="Q129" s="155" t="str">
        <f>IF(A129="","",posicao_contratual!Q129)</f>
        <v/>
      </c>
      <c r="R129" s="155" t="str">
        <f>IF(A129="","",posicao_contratual!U129)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IF(posicao_contratual!A130="","",posicao_contratual!E130)</f>
        <v/>
      </c>
      <c r="C130" s="84" t="str">
        <f>IF(itens_Remanesc!A130="","",itens_Remanesc!C130)</f>
        <v/>
      </c>
      <c r="D130" s="84" t="str">
        <f t="shared" ref="D130:D161" si="20">IF(OR(A130="",C130="",NOT(ISNUMBER($L$3))),"",ROUND(C130*$L$3,2))</f>
        <v/>
      </c>
      <c r="E130" s="84" t="str">
        <f t="shared" ref="E130:E161" si="21">IF(OR(A130="",C130="",NOT(ISNUMBER($L$4))),"",ROUND(C130*$L$4,2))</f>
        <v/>
      </c>
      <c r="F130" s="84" t="str">
        <f t="shared" ref="F130:F161" si="22">IF(OR(A130="",C130="",NOT(ISNUMBER($L$5))),"",ROUND(C130*$L$5,2))</f>
        <v/>
      </c>
      <c r="G130" s="84" t="str">
        <f t="shared" ref="G130:G161" si="23">IF(OR(A130="",C130="",NOT(ISNUMBER($L$6))),"",ROUND(C130*$L$6,2))</f>
        <v/>
      </c>
      <c r="H130" s="124" t="str">
        <f t="shared" ref="H130:H161" si="2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IF(A130="","",posicao_contratual!E130)</f>
        <v/>
      </c>
      <c r="O130" s="155" t="str">
        <f>IF(A130="","",posicao_contratual!I130)</f>
        <v/>
      </c>
      <c r="P130" s="155" t="str">
        <f>IF(A130="","",posicao_contratual!M130)</f>
        <v/>
      </c>
      <c r="Q130" s="155" t="str">
        <f>IF(A130="","",posicao_contratual!Q130)</f>
        <v/>
      </c>
      <c r="R130" s="155" t="str">
        <f>IF(A130="","",posicao_contratual!U130)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IF(posicao_contratual!A131="","",posicao_contratual!E131)</f>
        <v/>
      </c>
      <c r="C131" s="84" t="str">
        <f>IF(itens_Remanesc!A131="","",itens_Remanesc!C131)</f>
        <v/>
      </c>
      <c r="D131" s="84" t="str">
        <f t="shared" si="20"/>
        <v/>
      </c>
      <c r="E131" s="84" t="str">
        <f t="shared" si="21"/>
        <v/>
      </c>
      <c r="F131" s="84" t="str">
        <f t="shared" si="22"/>
        <v/>
      </c>
      <c r="G131" s="84" t="str">
        <f t="shared" si="23"/>
        <v/>
      </c>
      <c r="H131" s="124" t="str">
        <f t="shared" si="24"/>
        <v/>
      </c>
      <c r="I131" s="13"/>
      <c r="J131" s="13"/>
      <c r="K131" s="13"/>
      <c r="L131" s="13"/>
      <c r="M131" s="13"/>
      <c r="N131" s="155" t="str">
        <f>IF(A131="","",posicao_contratual!E131)</f>
        <v/>
      </c>
      <c r="O131" s="155" t="str">
        <f>IF(A131="","",posicao_contratual!I131)</f>
        <v/>
      </c>
      <c r="P131" s="155" t="str">
        <f>IF(A131="","",posicao_contratual!M131)</f>
        <v/>
      </c>
      <c r="Q131" s="155" t="str">
        <f>IF(A131="","",posicao_contratual!Q131)</f>
        <v/>
      </c>
      <c r="R131" s="155" t="str">
        <f>IF(A131="","",posicao_contratual!U131)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IF(posicao_contratual!A132="","",posicao_contratual!E132)</f>
        <v/>
      </c>
      <c r="C132" s="84" t="str">
        <f>IF(itens_Remanesc!A132="","",itens_Remanesc!C132)</f>
        <v/>
      </c>
      <c r="D132" s="84" t="str">
        <f t="shared" si="20"/>
        <v/>
      </c>
      <c r="E132" s="84" t="str">
        <f t="shared" si="21"/>
        <v/>
      </c>
      <c r="F132" s="84" t="str">
        <f t="shared" si="22"/>
        <v/>
      </c>
      <c r="G132" s="84" t="str">
        <f t="shared" si="23"/>
        <v/>
      </c>
      <c r="H132" s="124" t="str">
        <f t="shared" si="24"/>
        <v/>
      </c>
      <c r="I132" s="13"/>
      <c r="J132" s="13"/>
      <c r="K132" s="13"/>
      <c r="L132" s="13"/>
      <c r="M132" s="13"/>
      <c r="N132" s="155" t="str">
        <f>IF(A132="","",posicao_contratual!E132)</f>
        <v/>
      </c>
      <c r="O132" s="155" t="str">
        <f>IF(A132="","",posicao_contratual!I132)</f>
        <v/>
      </c>
      <c r="P132" s="155" t="str">
        <f>IF(A132="","",posicao_contratual!M132)</f>
        <v/>
      </c>
      <c r="Q132" s="155" t="str">
        <f>IF(A132="","",posicao_contratual!Q132)</f>
        <v/>
      </c>
      <c r="R132" s="155" t="str">
        <f>IF(A132="","",posicao_contratual!U132)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IF(posicao_contratual!A133="","",posicao_contratual!E133)</f>
        <v/>
      </c>
      <c r="C133" s="84" t="str">
        <f>IF(itens_Remanesc!A133="","",itens_Remanesc!C133)</f>
        <v/>
      </c>
      <c r="D133" s="84" t="str">
        <f t="shared" si="20"/>
        <v/>
      </c>
      <c r="E133" s="84" t="str">
        <f t="shared" si="21"/>
        <v/>
      </c>
      <c r="F133" s="84" t="str">
        <f t="shared" si="22"/>
        <v/>
      </c>
      <c r="G133" s="84" t="str">
        <f t="shared" si="23"/>
        <v/>
      </c>
      <c r="H133" s="124" t="str">
        <f t="shared" si="24"/>
        <v/>
      </c>
      <c r="I133" s="13"/>
      <c r="J133" s="13"/>
      <c r="K133" s="13"/>
      <c r="L133" s="13"/>
      <c r="M133" s="13"/>
      <c r="N133" s="155" t="str">
        <f>IF(A133="","",posicao_contratual!E133)</f>
        <v/>
      </c>
      <c r="O133" s="155" t="str">
        <f>IF(A133="","",posicao_contratual!I133)</f>
        <v/>
      </c>
      <c r="P133" s="155" t="str">
        <f>IF(A133="","",posicao_contratual!M133)</f>
        <v/>
      </c>
      <c r="Q133" s="155" t="str">
        <f>IF(A133="","",posicao_contratual!Q133)</f>
        <v/>
      </c>
      <c r="R133" s="155" t="str">
        <f>IF(A133="","",posicao_contratual!U133)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IF(posicao_contratual!A134="","",posicao_contratual!E134)</f>
        <v/>
      </c>
      <c r="C134" s="84" t="str">
        <f>IF(itens_Remanesc!A134="","",itens_Remanesc!C134)</f>
        <v/>
      </c>
      <c r="D134" s="84" t="str">
        <f t="shared" si="20"/>
        <v/>
      </c>
      <c r="E134" s="84" t="str">
        <f t="shared" si="21"/>
        <v/>
      </c>
      <c r="F134" s="84" t="str">
        <f t="shared" si="22"/>
        <v/>
      </c>
      <c r="G134" s="84" t="str">
        <f t="shared" si="23"/>
        <v/>
      </c>
      <c r="H134" s="124" t="str">
        <f t="shared" si="24"/>
        <v/>
      </c>
      <c r="I134" s="13"/>
      <c r="J134" s="13"/>
      <c r="K134" s="13"/>
      <c r="L134" s="13"/>
      <c r="M134" s="13"/>
      <c r="N134" s="155" t="str">
        <f>IF(A134="","",posicao_contratual!E134)</f>
        <v/>
      </c>
      <c r="O134" s="155" t="str">
        <f>IF(A134="","",posicao_contratual!I134)</f>
        <v/>
      </c>
      <c r="P134" s="155" t="str">
        <f>IF(A134="","",posicao_contratual!M134)</f>
        <v/>
      </c>
      <c r="Q134" s="155" t="str">
        <f>IF(A134="","",posicao_contratual!Q134)</f>
        <v/>
      </c>
      <c r="R134" s="155" t="str">
        <f>IF(A134="","",posicao_contratual!U134)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IF(posicao_contratual!A135="","",posicao_contratual!E135)</f>
        <v/>
      </c>
      <c r="C135" s="84" t="str">
        <f>IF(itens_Remanesc!A135="","",itens_Remanesc!C135)</f>
        <v/>
      </c>
      <c r="D135" s="84" t="str">
        <f t="shared" si="20"/>
        <v/>
      </c>
      <c r="E135" s="84" t="str">
        <f t="shared" si="21"/>
        <v/>
      </c>
      <c r="F135" s="84" t="str">
        <f t="shared" si="22"/>
        <v/>
      </c>
      <c r="G135" s="84" t="str">
        <f t="shared" si="23"/>
        <v/>
      </c>
      <c r="H135" s="124" t="str">
        <f t="shared" si="24"/>
        <v/>
      </c>
      <c r="I135" s="13"/>
      <c r="J135" s="13"/>
      <c r="K135" s="13"/>
      <c r="L135" s="13"/>
      <c r="M135" s="13"/>
      <c r="N135" s="155" t="str">
        <f>IF(A135="","",posicao_contratual!E135)</f>
        <v/>
      </c>
      <c r="O135" s="155" t="str">
        <f>IF(A135="","",posicao_contratual!I135)</f>
        <v/>
      </c>
      <c r="P135" s="155" t="str">
        <f>IF(A135="","",posicao_contratual!M135)</f>
        <v/>
      </c>
      <c r="Q135" s="155" t="str">
        <f>IF(A135="","",posicao_contratual!Q135)</f>
        <v/>
      </c>
      <c r="R135" s="155" t="str">
        <f>IF(A135="","",posicao_contratual!U135)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IF(posicao_contratual!A136="","",posicao_contratual!E136)</f>
        <v/>
      </c>
      <c r="C136" s="84" t="str">
        <f>IF(itens_Remanesc!A136="","",itens_Remanesc!C136)</f>
        <v/>
      </c>
      <c r="D136" s="84" t="str">
        <f t="shared" si="20"/>
        <v/>
      </c>
      <c r="E136" s="84" t="str">
        <f t="shared" si="21"/>
        <v/>
      </c>
      <c r="F136" s="84" t="str">
        <f t="shared" si="22"/>
        <v/>
      </c>
      <c r="G136" s="84" t="str">
        <f t="shared" si="23"/>
        <v/>
      </c>
      <c r="H136" s="124" t="str">
        <f t="shared" si="24"/>
        <v/>
      </c>
      <c r="I136" s="13"/>
      <c r="J136" s="13"/>
      <c r="K136" s="13"/>
      <c r="L136" s="13"/>
      <c r="M136" s="13"/>
      <c r="N136" s="155" t="str">
        <f>IF(A136="","",posicao_contratual!E136)</f>
        <v/>
      </c>
      <c r="O136" s="155" t="str">
        <f>IF(A136="","",posicao_contratual!I136)</f>
        <v/>
      </c>
      <c r="P136" s="155" t="str">
        <f>IF(A136="","",posicao_contratual!M136)</f>
        <v/>
      </c>
      <c r="Q136" s="155" t="str">
        <f>IF(A136="","",posicao_contratual!Q136)</f>
        <v/>
      </c>
      <c r="R136" s="155" t="str">
        <f>IF(A136="","",posicao_contratual!U136)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IF(posicao_contratual!A137="","",posicao_contratual!E137)</f>
        <v/>
      </c>
      <c r="C137" s="84" t="str">
        <f>IF(itens_Remanesc!A137="","",itens_Remanesc!C137)</f>
        <v/>
      </c>
      <c r="D137" s="84" t="str">
        <f t="shared" si="20"/>
        <v/>
      </c>
      <c r="E137" s="84" t="str">
        <f t="shared" si="21"/>
        <v/>
      </c>
      <c r="F137" s="84" t="str">
        <f t="shared" si="22"/>
        <v/>
      </c>
      <c r="G137" s="84" t="str">
        <f t="shared" si="23"/>
        <v/>
      </c>
      <c r="H137" s="124" t="str">
        <f t="shared" si="24"/>
        <v/>
      </c>
      <c r="I137" s="13"/>
      <c r="J137" s="13"/>
      <c r="K137" s="13"/>
      <c r="L137" s="13"/>
      <c r="M137" s="13"/>
      <c r="N137" s="155" t="str">
        <f>IF(A137="","",posicao_contratual!E137)</f>
        <v/>
      </c>
      <c r="O137" s="155" t="str">
        <f>IF(A137="","",posicao_contratual!I137)</f>
        <v/>
      </c>
      <c r="P137" s="155" t="str">
        <f>IF(A137="","",posicao_contratual!M137)</f>
        <v/>
      </c>
      <c r="Q137" s="155" t="str">
        <f>IF(A137="","",posicao_contratual!Q137)</f>
        <v/>
      </c>
      <c r="R137" s="155" t="str">
        <f>IF(A137="","",posicao_contratual!U137)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IF(posicao_contratual!A138="","",posicao_contratual!E138)</f>
        <v/>
      </c>
      <c r="C138" s="84" t="str">
        <f>IF(itens_Remanesc!A138="","",itens_Remanesc!C138)</f>
        <v/>
      </c>
      <c r="D138" s="84" t="str">
        <f t="shared" si="20"/>
        <v/>
      </c>
      <c r="E138" s="84" t="str">
        <f t="shared" si="21"/>
        <v/>
      </c>
      <c r="F138" s="84" t="str">
        <f t="shared" si="22"/>
        <v/>
      </c>
      <c r="G138" s="84" t="str">
        <f t="shared" si="23"/>
        <v/>
      </c>
      <c r="H138" s="124" t="str">
        <f t="shared" si="24"/>
        <v/>
      </c>
      <c r="I138" s="13"/>
      <c r="J138" s="13"/>
      <c r="K138" s="13"/>
      <c r="L138" s="13"/>
      <c r="M138" s="13"/>
      <c r="N138" s="155" t="str">
        <f>IF(A138="","",posicao_contratual!E138)</f>
        <v/>
      </c>
      <c r="O138" s="155" t="str">
        <f>IF(A138="","",posicao_contratual!I138)</f>
        <v/>
      </c>
      <c r="P138" s="155" t="str">
        <f>IF(A138="","",posicao_contratual!M138)</f>
        <v/>
      </c>
      <c r="Q138" s="155" t="str">
        <f>IF(A138="","",posicao_contratual!Q138)</f>
        <v/>
      </c>
      <c r="R138" s="155" t="str">
        <f>IF(A138="","",posicao_contratual!U138)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IF(posicao_contratual!A139="","",posicao_contratual!E139)</f>
        <v/>
      </c>
      <c r="C139" s="84" t="str">
        <f>IF(itens_Remanesc!A139="","",itens_Remanesc!C139)</f>
        <v/>
      </c>
      <c r="D139" s="84" t="str">
        <f t="shared" si="20"/>
        <v/>
      </c>
      <c r="E139" s="84" t="str">
        <f t="shared" si="21"/>
        <v/>
      </c>
      <c r="F139" s="84" t="str">
        <f t="shared" si="22"/>
        <v/>
      </c>
      <c r="G139" s="84" t="str">
        <f t="shared" si="23"/>
        <v/>
      </c>
      <c r="H139" s="124" t="str">
        <f t="shared" si="24"/>
        <v/>
      </c>
      <c r="I139" s="13"/>
      <c r="J139" s="13"/>
      <c r="K139" s="13"/>
      <c r="L139" s="13"/>
      <c r="M139" s="13"/>
      <c r="N139" s="155" t="str">
        <f>IF(A139="","",posicao_contratual!E139)</f>
        <v/>
      </c>
      <c r="O139" s="155" t="str">
        <f>IF(A139="","",posicao_contratual!I139)</f>
        <v/>
      </c>
      <c r="P139" s="155" t="str">
        <f>IF(A139="","",posicao_contratual!M139)</f>
        <v/>
      </c>
      <c r="Q139" s="155" t="str">
        <f>IF(A139="","",posicao_contratual!Q139)</f>
        <v/>
      </c>
      <c r="R139" s="155" t="str">
        <f>IF(A139="","",posicao_contratual!U139)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IF(posicao_contratual!A140="","",posicao_contratual!E140)</f>
        <v/>
      </c>
      <c r="C140" s="84" t="str">
        <f>IF(itens_Remanesc!A140="","",itens_Remanesc!C140)</f>
        <v/>
      </c>
      <c r="D140" s="84" t="str">
        <f t="shared" si="20"/>
        <v/>
      </c>
      <c r="E140" s="84" t="str">
        <f t="shared" si="21"/>
        <v/>
      </c>
      <c r="F140" s="84" t="str">
        <f t="shared" si="22"/>
        <v/>
      </c>
      <c r="G140" s="84" t="str">
        <f t="shared" si="23"/>
        <v/>
      </c>
      <c r="H140" s="124" t="str">
        <f t="shared" si="24"/>
        <v/>
      </c>
      <c r="I140" s="13"/>
      <c r="J140" s="13"/>
      <c r="K140" s="13"/>
      <c r="L140" s="13"/>
      <c r="M140" s="13"/>
      <c r="N140" s="155" t="str">
        <f>IF(A140="","",posicao_contratual!E140)</f>
        <v/>
      </c>
      <c r="O140" s="155" t="str">
        <f>IF(A140="","",posicao_contratual!I140)</f>
        <v/>
      </c>
      <c r="P140" s="155" t="str">
        <f>IF(A140="","",posicao_contratual!M140)</f>
        <v/>
      </c>
      <c r="Q140" s="155" t="str">
        <f>IF(A140="","",posicao_contratual!Q140)</f>
        <v/>
      </c>
      <c r="R140" s="155" t="str">
        <f>IF(A140="","",posicao_contratual!U140)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IF(posicao_contratual!A141="","",posicao_contratual!E141)</f>
        <v/>
      </c>
      <c r="C141" s="84" t="str">
        <f>IF(itens_Remanesc!A141="","",itens_Remanesc!C141)</f>
        <v/>
      </c>
      <c r="D141" s="84" t="str">
        <f t="shared" si="20"/>
        <v/>
      </c>
      <c r="E141" s="84" t="str">
        <f t="shared" si="21"/>
        <v/>
      </c>
      <c r="F141" s="84" t="str">
        <f t="shared" si="22"/>
        <v/>
      </c>
      <c r="G141" s="84" t="str">
        <f t="shared" si="23"/>
        <v/>
      </c>
      <c r="H141" s="124" t="str">
        <f t="shared" si="24"/>
        <v/>
      </c>
      <c r="I141" s="13"/>
      <c r="J141" s="13"/>
      <c r="K141" s="13"/>
      <c r="L141" s="13"/>
      <c r="M141" s="13"/>
      <c r="N141" s="155" t="str">
        <f>IF(A141="","",posicao_contratual!E141)</f>
        <v/>
      </c>
      <c r="O141" s="155" t="str">
        <f>IF(A141="","",posicao_contratual!I141)</f>
        <v/>
      </c>
      <c r="P141" s="155" t="str">
        <f>IF(A141="","",posicao_contratual!M141)</f>
        <v/>
      </c>
      <c r="Q141" s="155" t="str">
        <f>IF(A141="","",posicao_contratual!Q141)</f>
        <v/>
      </c>
      <c r="R141" s="155" t="str">
        <f>IF(A141="","",posicao_contratual!U141)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IF(posicao_contratual!A142="","",posicao_contratual!E142)</f>
        <v/>
      </c>
      <c r="C142" s="84" t="str">
        <f>IF(itens_Remanesc!A142="","",itens_Remanesc!C142)</f>
        <v/>
      </c>
      <c r="D142" s="84" t="str">
        <f t="shared" si="20"/>
        <v/>
      </c>
      <c r="E142" s="84" t="str">
        <f t="shared" si="21"/>
        <v/>
      </c>
      <c r="F142" s="84" t="str">
        <f t="shared" si="22"/>
        <v/>
      </c>
      <c r="G142" s="84" t="str">
        <f t="shared" si="23"/>
        <v/>
      </c>
      <c r="H142" s="124" t="str">
        <f t="shared" si="24"/>
        <v/>
      </c>
      <c r="I142" s="13"/>
      <c r="J142" s="13"/>
      <c r="K142" s="13"/>
      <c r="L142" s="13"/>
      <c r="M142" s="13"/>
      <c r="N142" s="155" t="str">
        <f>IF(A142="","",posicao_contratual!E142)</f>
        <v/>
      </c>
      <c r="O142" s="155" t="str">
        <f>IF(A142="","",posicao_contratual!I142)</f>
        <v/>
      </c>
      <c r="P142" s="155" t="str">
        <f>IF(A142="","",posicao_contratual!M142)</f>
        <v/>
      </c>
      <c r="Q142" s="155" t="str">
        <f>IF(A142="","",posicao_contratual!Q142)</f>
        <v/>
      </c>
      <c r="R142" s="155" t="str">
        <f>IF(A142="","",posicao_contratual!U142)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IF(posicao_contratual!A143="","",posicao_contratual!E143)</f>
        <v/>
      </c>
      <c r="C143" s="84" t="str">
        <f>IF(itens_Remanesc!A143="","",itens_Remanesc!C143)</f>
        <v/>
      </c>
      <c r="D143" s="84" t="str">
        <f t="shared" si="20"/>
        <v/>
      </c>
      <c r="E143" s="84" t="str">
        <f t="shared" si="21"/>
        <v/>
      </c>
      <c r="F143" s="84" t="str">
        <f t="shared" si="22"/>
        <v/>
      </c>
      <c r="G143" s="84" t="str">
        <f t="shared" si="23"/>
        <v/>
      </c>
      <c r="H143" s="124" t="str">
        <f t="shared" si="24"/>
        <v/>
      </c>
      <c r="I143" s="13"/>
      <c r="J143" s="13"/>
      <c r="K143" s="13"/>
      <c r="L143" s="13"/>
      <c r="M143" s="13"/>
      <c r="N143" s="155" t="str">
        <f>IF(A143="","",posicao_contratual!E143)</f>
        <v/>
      </c>
      <c r="O143" s="155" t="str">
        <f>IF(A143="","",posicao_contratual!I143)</f>
        <v/>
      </c>
      <c r="P143" s="155" t="str">
        <f>IF(A143="","",posicao_contratual!M143)</f>
        <v/>
      </c>
      <c r="Q143" s="155" t="str">
        <f>IF(A143="","",posicao_contratual!Q143)</f>
        <v/>
      </c>
      <c r="R143" s="155" t="str">
        <f>IF(A143="","",posicao_contratual!U143)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IF(posicao_contratual!A144="","",posicao_contratual!E144)</f>
        <v/>
      </c>
      <c r="C144" s="84" t="str">
        <f>IF(itens_Remanesc!A144="","",itens_Remanesc!C144)</f>
        <v/>
      </c>
      <c r="D144" s="84" t="str">
        <f t="shared" si="20"/>
        <v/>
      </c>
      <c r="E144" s="84" t="str">
        <f t="shared" si="21"/>
        <v/>
      </c>
      <c r="F144" s="84" t="str">
        <f t="shared" si="22"/>
        <v/>
      </c>
      <c r="G144" s="84" t="str">
        <f t="shared" si="23"/>
        <v/>
      </c>
      <c r="H144" s="124" t="str">
        <f t="shared" si="24"/>
        <v/>
      </c>
      <c r="I144" s="13"/>
      <c r="J144" s="13"/>
      <c r="K144" s="13"/>
      <c r="L144" s="13"/>
      <c r="M144" s="13"/>
      <c r="N144" s="155" t="str">
        <f>IF(A144="","",posicao_contratual!E144)</f>
        <v/>
      </c>
      <c r="O144" s="155" t="str">
        <f>IF(A144="","",posicao_contratual!I144)</f>
        <v/>
      </c>
      <c r="P144" s="155" t="str">
        <f>IF(A144="","",posicao_contratual!M144)</f>
        <v/>
      </c>
      <c r="Q144" s="155" t="str">
        <f>IF(A144="","",posicao_contratual!Q144)</f>
        <v/>
      </c>
      <c r="R144" s="155" t="str">
        <f>IF(A144="","",posicao_contratual!U144)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IF(posicao_contratual!A145="","",posicao_contratual!E145)</f>
        <v/>
      </c>
      <c r="C145" s="84" t="str">
        <f>IF(itens_Remanesc!A145="","",itens_Remanesc!C145)</f>
        <v/>
      </c>
      <c r="D145" s="84" t="str">
        <f t="shared" si="20"/>
        <v/>
      </c>
      <c r="E145" s="84" t="str">
        <f t="shared" si="21"/>
        <v/>
      </c>
      <c r="F145" s="84" t="str">
        <f t="shared" si="22"/>
        <v/>
      </c>
      <c r="G145" s="84" t="str">
        <f t="shared" si="23"/>
        <v/>
      </c>
      <c r="H145" s="124" t="str">
        <f t="shared" si="24"/>
        <v/>
      </c>
      <c r="I145" s="13"/>
      <c r="J145" s="13"/>
      <c r="K145" s="13"/>
      <c r="L145" s="13"/>
      <c r="M145" s="13"/>
      <c r="N145" s="155" t="str">
        <f>IF(A145="","",posicao_contratual!E145)</f>
        <v/>
      </c>
      <c r="O145" s="155" t="str">
        <f>IF(A145="","",posicao_contratual!I145)</f>
        <v/>
      </c>
      <c r="P145" s="155" t="str">
        <f>IF(A145="","",posicao_contratual!M145)</f>
        <v/>
      </c>
      <c r="Q145" s="155" t="str">
        <f>IF(A145="","",posicao_contratual!Q145)</f>
        <v/>
      </c>
      <c r="R145" s="155" t="str">
        <f>IF(A145="","",posicao_contratual!U145)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IF(posicao_contratual!A146="","",posicao_contratual!E146)</f>
        <v/>
      </c>
      <c r="C146" s="84" t="str">
        <f>IF(itens_Remanesc!A146="","",itens_Remanesc!C146)</f>
        <v/>
      </c>
      <c r="D146" s="84" t="str">
        <f t="shared" si="20"/>
        <v/>
      </c>
      <c r="E146" s="84" t="str">
        <f t="shared" si="21"/>
        <v/>
      </c>
      <c r="F146" s="84" t="str">
        <f t="shared" si="22"/>
        <v/>
      </c>
      <c r="G146" s="84" t="str">
        <f t="shared" si="23"/>
        <v/>
      </c>
      <c r="H146" s="124" t="str">
        <f t="shared" si="24"/>
        <v/>
      </c>
      <c r="I146" s="13"/>
      <c r="J146" s="13"/>
      <c r="K146" s="13"/>
      <c r="L146" s="13"/>
      <c r="M146" s="13"/>
      <c r="N146" s="155" t="str">
        <f>IF(A146="","",posicao_contratual!E146)</f>
        <v/>
      </c>
      <c r="O146" s="155" t="str">
        <f>IF(A146="","",posicao_contratual!I146)</f>
        <v/>
      </c>
      <c r="P146" s="155" t="str">
        <f>IF(A146="","",posicao_contratual!M146)</f>
        <v/>
      </c>
      <c r="Q146" s="155" t="str">
        <f>IF(A146="","",posicao_contratual!Q146)</f>
        <v/>
      </c>
      <c r="R146" s="155" t="str">
        <f>IF(A146="","",posicao_contratual!U146)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IF(posicao_contratual!A147="","",posicao_contratual!E147)</f>
        <v/>
      </c>
      <c r="C147" s="84" t="str">
        <f>IF(itens_Remanesc!A147="","",itens_Remanesc!C147)</f>
        <v/>
      </c>
      <c r="D147" s="84" t="str">
        <f t="shared" si="20"/>
        <v/>
      </c>
      <c r="E147" s="84" t="str">
        <f t="shared" si="21"/>
        <v/>
      </c>
      <c r="F147" s="84" t="str">
        <f t="shared" si="22"/>
        <v/>
      </c>
      <c r="G147" s="84" t="str">
        <f t="shared" si="23"/>
        <v/>
      </c>
      <c r="H147" s="124" t="str">
        <f t="shared" si="24"/>
        <v/>
      </c>
      <c r="I147" s="13"/>
      <c r="J147" s="13"/>
      <c r="K147" s="13"/>
      <c r="L147" s="13"/>
      <c r="M147" s="13"/>
      <c r="N147" s="155" t="str">
        <f>IF(A147="","",posicao_contratual!E147)</f>
        <v/>
      </c>
      <c r="O147" s="155" t="str">
        <f>IF(A147="","",posicao_contratual!I147)</f>
        <v/>
      </c>
      <c r="P147" s="155" t="str">
        <f>IF(A147="","",posicao_contratual!M147)</f>
        <v/>
      </c>
      <c r="Q147" s="155" t="str">
        <f>IF(A147="","",posicao_contratual!Q147)</f>
        <v/>
      </c>
      <c r="R147" s="155" t="str">
        <f>IF(A147="","",posicao_contratual!U147)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IF(posicao_contratual!A148="","",posicao_contratual!E148)</f>
        <v/>
      </c>
      <c r="C148" s="84" t="str">
        <f>IF(itens_Remanesc!A148="","",itens_Remanesc!C148)</f>
        <v/>
      </c>
      <c r="D148" s="84" t="str">
        <f t="shared" si="20"/>
        <v/>
      </c>
      <c r="E148" s="84" t="str">
        <f t="shared" si="21"/>
        <v/>
      </c>
      <c r="F148" s="84" t="str">
        <f t="shared" si="22"/>
        <v/>
      </c>
      <c r="G148" s="84" t="str">
        <f t="shared" si="23"/>
        <v/>
      </c>
      <c r="H148" s="124" t="str">
        <f t="shared" si="24"/>
        <v/>
      </c>
      <c r="I148" s="13"/>
      <c r="J148" s="13"/>
      <c r="K148" s="13"/>
      <c r="L148" s="13"/>
      <c r="M148" s="13"/>
      <c r="N148" s="155" t="str">
        <f>IF(A148="","",posicao_contratual!E148)</f>
        <v/>
      </c>
      <c r="O148" s="155" t="str">
        <f>IF(A148="","",posicao_contratual!I148)</f>
        <v/>
      </c>
      <c r="P148" s="155" t="str">
        <f>IF(A148="","",posicao_contratual!M148)</f>
        <v/>
      </c>
      <c r="Q148" s="155" t="str">
        <f>IF(A148="","",posicao_contratual!Q148)</f>
        <v/>
      </c>
      <c r="R148" s="155" t="str">
        <f>IF(A148="","",posicao_contratual!U148)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IF(posicao_contratual!A149="","",posicao_contratual!E149)</f>
        <v/>
      </c>
      <c r="C149" s="84" t="str">
        <f>IF(itens_Remanesc!A149="","",itens_Remanesc!C149)</f>
        <v/>
      </c>
      <c r="D149" s="84" t="str">
        <f t="shared" si="20"/>
        <v/>
      </c>
      <c r="E149" s="84" t="str">
        <f t="shared" si="21"/>
        <v/>
      </c>
      <c r="F149" s="84" t="str">
        <f t="shared" si="22"/>
        <v/>
      </c>
      <c r="G149" s="84" t="str">
        <f t="shared" si="23"/>
        <v/>
      </c>
      <c r="H149" s="124" t="str">
        <f t="shared" si="24"/>
        <v/>
      </c>
      <c r="I149" s="13"/>
      <c r="J149" s="13"/>
      <c r="K149" s="13"/>
      <c r="L149" s="13"/>
      <c r="M149" s="13"/>
      <c r="N149" s="155" t="str">
        <f>IF(A149="","",posicao_contratual!E149)</f>
        <v/>
      </c>
      <c r="O149" s="155" t="str">
        <f>IF(A149="","",posicao_contratual!I149)</f>
        <v/>
      </c>
      <c r="P149" s="155" t="str">
        <f>IF(A149="","",posicao_contratual!M149)</f>
        <v/>
      </c>
      <c r="Q149" s="155" t="str">
        <f>IF(A149="","",posicao_contratual!Q149)</f>
        <v/>
      </c>
      <c r="R149" s="155" t="str">
        <f>IF(A149="","",posicao_contratual!U149)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IF(posicao_contratual!A150="","",posicao_contratual!E150)</f>
        <v/>
      </c>
      <c r="C150" s="84" t="str">
        <f>IF(itens_Remanesc!A150="","",itens_Remanesc!C150)</f>
        <v/>
      </c>
      <c r="D150" s="84" t="str">
        <f t="shared" si="20"/>
        <v/>
      </c>
      <c r="E150" s="84" t="str">
        <f t="shared" si="21"/>
        <v/>
      </c>
      <c r="F150" s="84" t="str">
        <f t="shared" si="22"/>
        <v/>
      </c>
      <c r="G150" s="84" t="str">
        <f t="shared" si="23"/>
        <v/>
      </c>
      <c r="H150" s="124" t="str">
        <f t="shared" si="24"/>
        <v/>
      </c>
      <c r="I150" s="13"/>
      <c r="J150" s="13"/>
      <c r="K150" s="13"/>
      <c r="L150" s="13"/>
      <c r="M150" s="13"/>
      <c r="N150" s="155" t="str">
        <f>IF(A150="","",posicao_contratual!E150)</f>
        <v/>
      </c>
      <c r="O150" s="155" t="str">
        <f>IF(A150="","",posicao_contratual!I150)</f>
        <v/>
      </c>
      <c r="P150" s="155" t="str">
        <f>IF(A150="","",posicao_contratual!M150)</f>
        <v/>
      </c>
      <c r="Q150" s="155" t="str">
        <f>IF(A150="","",posicao_contratual!Q150)</f>
        <v/>
      </c>
      <c r="R150" s="155" t="str">
        <f>IF(A150="","",posicao_contratual!U150)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IF(posicao_contratual!A151="","",posicao_contratual!E151)</f>
        <v/>
      </c>
      <c r="C151" s="84" t="str">
        <f>IF(itens_Remanesc!A151="","",itens_Remanesc!C151)</f>
        <v/>
      </c>
      <c r="D151" s="84" t="str">
        <f t="shared" si="20"/>
        <v/>
      </c>
      <c r="E151" s="84" t="str">
        <f t="shared" si="21"/>
        <v/>
      </c>
      <c r="F151" s="84" t="str">
        <f t="shared" si="22"/>
        <v/>
      </c>
      <c r="G151" s="84" t="str">
        <f t="shared" si="23"/>
        <v/>
      </c>
      <c r="H151" s="124" t="str">
        <f t="shared" si="24"/>
        <v/>
      </c>
      <c r="I151" s="13"/>
      <c r="J151" s="13"/>
      <c r="K151" s="13"/>
      <c r="L151" s="13"/>
      <c r="M151" s="13"/>
      <c r="N151" s="155" t="str">
        <f>IF(A151="","",posicao_contratual!E151)</f>
        <v/>
      </c>
      <c r="O151" s="155" t="str">
        <f>IF(A151="","",posicao_contratual!I151)</f>
        <v/>
      </c>
      <c r="P151" s="155" t="str">
        <f>IF(A151="","",posicao_contratual!M151)</f>
        <v/>
      </c>
      <c r="Q151" s="155" t="str">
        <f>IF(A151="","",posicao_contratual!Q151)</f>
        <v/>
      </c>
      <c r="R151" s="155" t="str">
        <f>IF(A151="","",posicao_contratual!U151)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IF(posicao_contratual!A152="","",posicao_contratual!E152)</f>
        <v/>
      </c>
      <c r="C152" s="84" t="str">
        <f>IF(itens_Remanesc!A152="","",itens_Remanesc!C152)</f>
        <v/>
      </c>
      <c r="D152" s="84" t="str">
        <f t="shared" si="20"/>
        <v/>
      </c>
      <c r="E152" s="84" t="str">
        <f t="shared" si="21"/>
        <v/>
      </c>
      <c r="F152" s="84" t="str">
        <f t="shared" si="22"/>
        <v/>
      </c>
      <c r="G152" s="84" t="str">
        <f t="shared" si="23"/>
        <v/>
      </c>
      <c r="H152" s="124" t="str">
        <f t="shared" si="24"/>
        <v/>
      </c>
      <c r="I152" s="13"/>
      <c r="J152" s="13"/>
      <c r="K152" s="13"/>
      <c r="L152" s="13"/>
      <c r="M152" s="13"/>
      <c r="N152" s="155" t="str">
        <f>IF(A152="","",posicao_contratual!E152)</f>
        <v/>
      </c>
      <c r="O152" s="155" t="str">
        <f>IF(A152="","",posicao_contratual!I152)</f>
        <v/>
      </c>
      <c r="P152" s="155" t="str">
        <f>IF(A152="","",posicao_contratual!M152)</f>
        <v/>
      </c>
      <c r="Q152" s="155" t="str">
        <f>IF(A152="","",posicao_contratual!Q152)</f>
        <v/>
      </c>
      <c r="R152" s="155" t="str">
        <f>IF(A152="","",posicao_contratual!U152)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IF(posicao_contratual!A153="","",posicao_contratual!E153)</f>
        <v/>
      </c>
      <c r="C153" s="84" t="str">
        <f>IF(itens_Remanesc!A153="","",itens_Remanesc!C153)</f>
        <v/>
      </c>
      <c r="D153" s="84" t="str">
        <f t="shared" si="20"/>
        <v/>
      </c>
      <c r="E153" s="84" t="str">
        <f t="shared" si="21"/>
        <v/>
      </c>
      <c r="F153" s="84" t="str">
        <f t="shared" si="22"/>
        <v/>
      </c>
      <c r="G153" s="84" t="str">
        <f t="shared" si="23"/>
        <v/>
      </c>
      <c r="H153" s="124" t="str">
        <f t="shared" si="24"/>
        <v/>
      </c>
      <c r="I153" s="13"/>
      <c r="J153" s="13"/>
      <c r="K153" s="13"/>
      <c r="L153" s="13"/>
      <c r="M153" s="13"/>
      <c r="N153" s="155" t="str">
        <f>IF(A153="","",posicao_contratual!E153)</f>
        <v/>
      </c>
      <c r="O153" s="155" t="str">
        <f>IF(A153="","",posicao_contratual!I153)</f>
        <v/>
      </c>
      <c r="P153" s="155" t="str">
        <f>IF(A153="","",posicao_contratual!M153)</f>
        <v/>
      </c>
      <c r="Q153" s="155" t="str">
        <f>IF(A153="","",posicao_contratual!Q153)</f>
        <v/>
      </c>
      <c r="R153" s="155" t="str">
        <f>IF(A153="","",posicao_contratual!U153)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IF(posicao_contratual!A154="","",posicao_contratual!E154)</f>
        <v/>
      </c>
      <c r="C154" s="84" t="str">
        <f>IF(itens_Remanesc!A154="","",itens_Remanesc!C154)</f>
        <v/>
      </c>
      <c r="D154" s="84" t="str">
        <f t="shared" si="20"/>
        <v/>
      </c>
      <c r="E154" s="84" t="str">
        <f t="shared" si="21"/>
        <v/>
      </c>
      <c r="F154" s="84" t="str">
        <f t="shared" si="22"/>
        <v/>
      </c>
      <c r="G154" s="84" t="str">
        <f t="shared" si="23"/>
        <v/>
      </c>
      <c r="H154" s="124" t="str">
        <f t="shared" si="24"/>
        <v/>
      </c>
      <c r="I154" s="13"/>
      <c r="J154" s="13"/>
      <c r="K154" s="13"/>
      <c r="L154" s="13"/>
      <c r="M154" s="13"/>
      <c r="N154" s="155" t="str">
        <f>IF(A154="","",posicao_contratual!E154)</f>
        <v/>
      </c>
      <c r="O154" s="155" t="str">
        <f>IF(A154="","",posicao_contratual!I154)</f>
        <v/>
      </c>
      <c r="P154" s="155" t="str">
        <f>IF(A154="","",posicao_contratual!M154)</f>
        <v/>
      </c>
      <c r="Q154" s="155" t="str">
        <f>IF(A154="","",posicao_contratual!Q154)</f>
        <v/>
      </c>
      <c r="R154" s="155" t="str">
        <f>IF(A154="","",posicao_contratual!U154)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IF(posicao_contratual!A155="","",posicao_contratual!E155)</f>
        <v/>
      </c>
      <c r="C155" s="84" t="str">
        <f>IF(itens_Remanesc!A155="","",itens_Remanesc!C155)</f>
        <v/>
      </c>
      <c r="D155" s="84" t="str">
        <f t="shared" si="20"/>
        <v/>
      </c>
      <c r="E155" s="84" t="str">
        <f t="shared" si="21"/>
        <v/>
      </c>
      <c r="F155" s="84" t="str">
        <f t="shared" si="22"/>
        <v/>
      </c>
      <c r="G155" s="84" t="str">
        <f t="shared" si="23"/>
        <v/>
      </c>
      <c r="H155" s="124" t="str">
        <f t="shared" si="24"/>
        <v/>
      </c>
      <c r="I155" s="13"/>
      <c r="J155" s="13"/>
      <c r="K155" s="13"/>
      <c r="L155" s="13"/>
      <c r="M155" s="13"/>
      <c r="N155" s="155" t="str">
        <f>IF(A155="","",posicao_contratual!E155)</f>
        <v/>
      </c>
      <c r="O155" s="155" t="str">
        <f>IF(A155="","",posicao_contratual!I155)</f>
        <v/>
      </c>
      <c r="P155" s="155" t="str">
        <f>IF(A155="","",posicao_contratual!M155)</f>
        <v/>
      </c>
      <c r="Q155" s="155" t="str">
        <f>IF(A155="","",posicao_contratual!Q155)</f>
        <v/>
      </c>
      <c r="R155" s="155" t="str">
        <f>IF(A155="","",posicao_contratual!U155)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IF(posicao_contratual!A156="","",posicao_contratual!E156)</f>
        <v/>
      </c>
      <c r="C156" s="84" t="str">
        <f>IF(itens_Remanesc!A156="","",itens_Remanesc!C156)</f>
        <v/>
      </c>
      <c r="D156" s="84" t="str">
        <f t="shared" si="20"/>
        <v/>
      </c>
      <c r="E156" s="84" t="str">
        <f t="shared" si="21"/>
        <v/>
      </c>
      <c r="F156" s="84" t="str">
        <f t="shared" si="22"/>
        <v/>
      </c>
      <c r="G156" s="84" t="str">
        <f t="shared" si="23"/>
        <v/>
      </c>
      <c r="H156" s="124" t="str">
        <f t="shared" si="24"/>
        <v/>
      </c>
      <c r="I156" s="13"/>
      <c r="J156" s="13"/>
      <c r="K156" s="13"/>
      <c r="L156" s="13"/>
      <c r="M156" s="13"/>
      <c r="N156" s="155" t="str">
        <f>IF(A156="","",posicao_contratual!E156)</f>
        <v/>
      </c>
      <c r="O156" s="155" t="str">
        <f>IF(A156="","",posicao_contratual!I156)</f>
        <v/>
      </c>
      <c r="P156" s="155" t="str">
        <f>IF(A156="","",posicao_contratual!M156)</f>
        <v/>
      </c>
      <c r="Q156" s="155" t="str">
        <f>IF(A156="","",posicao_contratual!Q156)</f>
        <v/>
      </c>
      <c r="R156" s="155" t="str">
        <f>IF(A156="","",posicao_contratual!U156)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IF(posicao_contratual!A157="","",posicao_contratual!E157)</f>
        <v/>
      </c>
      <c r="C157" s="84" t="str">
        <f>IF(itens_Remanesc!A157="","",itens_Remanesc!C157)</f>
        <v/>
      </c>
      <c r="D157" s="84" t="str">
        <f t="shared" si="20"/>
        <v/>
      </c>
      <c r="E157" s="84" t="str">
        <f t="shared" si="21"/>
        <v/>
      </c>
      <c r="F157" s="84" t="str">
        <f t="shared" si="22"/>
        <v/>
      </c>
      <c r="G157" s="84" t="str">
        <f t="shared" si="23"/>
        <v/>
      </c>
      <c r="H157" s="124" t="str">
        <f t="shared" si="24"/>
        <v/>
      </c>
      <c r="I157" s="13"/>
      <c r="J157" s="13"/>
      <c r="K157" s="13"/>
      <c r="L157" s="13"/>
      <c r="M157" s="13"/>
      <c r="N157" s="155" t="str">
        <f>IF(A157="","",posicao_contratual!E157)</f>
        <v/>
      </c>
      <c r="O157" s="155" t="str">
        <f>IF(A157="","",posicao_contratual!I157)</f>
        <v/>
      </c>
      <c r="P157" s="155" t="str">
        <f>IF(A157="","",posicao_contratual!M157)</f>
        <v/>
      </c>
      <c r="Q157" s="155" t="str">
        <f>IF(A157="","",posicao_contratual!Q157)</f>
        <v/>
      </c>
      <c r="R157" s="155" t="str">
        <f>IF(A157="","",posicao_contratual!U157)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IF(posicao_contratual!A158="","",posicao_contratual!E158)</f>
        <v/>
      </c>
      <c r="C158" s="84" t="str">
        <f>IF(itens_Remanesc!A158="","",itens_Remanesc!C158)</f>
        <v/>
      </c>
      <c r="D158" s="84" t="str">
        <f t="shared" si="20"/>
        <v/>
      </c>
      <c r="E158" s="84" t="str">
        <f t="shared" si="21"/>
        <v/>
      </c>
      <c r="F158" s="84" t="str">
        <f t="shared" si="22"/>
        <v/>
      </c>
      <c r="G158" s="84" t="str">
        <f t="shared" si="23"/>
        <v/>
      </c>
      <c r="H158" s="124" t="str">
        <f t="shared" si="24"/>
        <v/>
      </c>
      <c r="I158" s="13"/>
      <c r="J158" s="13"/>
      <c r="K158" s="13"/>
      <c r="L158" s="13"/>
      <c r="M158" s="13"/>
      <c r="N158" s="155" t="str">
        <f>IF(A158="","",posicao_contratual!E158)</f>
        <v/>
      </c>
      <c r="O158" s="155" t="str">
        <f>IF(A158="","",posicao_contratual!I158)</f>
        <v/>
      </c>
      <c r="P158" s="155" t="str">
        <f>IF(A158="","",posicao_contratual!M158)</f>
        <v/>
      </c>
      <c r="Q158" s="155" t="str">
        <f>IF(A158="","",posicao_contratual!Q158)</f>
        <v/>
      </c>
      <c r="R158" s="155" t="str">
        <f>IF(A158="","",posicao_contratual!U158)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IF(posicao_contratual!A159="","",posicao_contratual!E159)</f>
        <v/>
      </c>
      <c r="C159" s="84" t="str">
        <f>IF(itens_Remanesc!A159="","",itens_Remanesc!C159)</f>
        <v/>
      </c>
      <c r="D159" s="84" t="str">
        <f t="shared" si="20"/>
        <v/>
      </c>
      <c r="E159" s="84" t="str">
        <f t="shared" si="21"/>
        <v/>
      </c>
      <c r="F159" s="84" t="str">
        <f t="shared" si="22"/>
        <v/>
      </c>
      <c r="G159" s="84" t="str">
        <f t="shared" si="23"/>
        <v/>
      </c>
      <c r="H159" s="124" t="str">
        <f t="shared" si="24"/>
        <v/>
      </c>
      <c r="I159" s="13"/>
      <c r="J159" s="13"/>
      <c r="K159" s="13"/>
      <c r="L159" s="13"/>
      <c r="M159" s="13"/>
      <c r="N159" s="155" t="str">
        <f>IF(A159="","",posicao_contratual!E159)</f>
        <v/>
      </c>
      <c r="O159" s="155" t="str">
        <f>IF(A159="","",posicao_contratual!I159)</f>
        <v/>
      </c>
      <c r="P159" s="155" t="str">
        <f>IF(A159="","",posicao_contratual!M159)</f>
        <v/>
      </c>
      <c r="Q159" s="155" t="str">
        <f>IF(A159="","",posicao_contratual!Q159)</f>
        <v/>
      </c>
      <c r="R159" s="155" t="str">
        <f>IF(A159="","",posicao_contratual!U159)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IF(posicao_contratual!A160="","",posicao_contratual!E160)</f>
        <v/>
      </c>
      <c r="C160" s="84" t="str">
        <f>IF(itens_Remanesc!A160="","",itens_Remanesc!C160)</f>
        <v/>
      </c>
      <c r="D160" s="84" t="str">
        <f t="shared" si="20"/>
        <v/>
      </c>
      <c r="E160" s="84" t="str">
        <f t="shared" si="21"/>
        <v/>
      </c>
      <c r="F160" s="84" t="str">
        <f t="shared" si="22"/>
        <v/>
      </c>
      <c r="G160" s="84" t="str">
        <f t="shared" si="23"/>
        <v/>
      </c>
      <c r="H160" s="124" t="str">
        <f t="shared" si="24"/>
        <v/>
      </c>
      <c r="I160" s="13"/>
      <c r="J160" s="13"/>
      <c r="K160" s="13"/>
      <c r="L160" s="13"/>
      <c r="M160" s="13"/>
      <c r="N160" s="155" t="str">
        <f>IF(A160="","",posicao_contratual!E160)</f>
        <v/>
      </c>
      <c r="O160" s="155" t="str">
        <f>IF(A160="","",posicao_contratual!I160)</f>
        <v/>
      </c>
      <c r="P160" s="155" t="str">
        <f>IF(A160="","",posicao_contratual!M160)</f>
        <v/>
      </c>
      <c r="Q160" s="155" t="str">
        <f>IF(A160="","",posicao_contratual!Q160)</f>
        <v/>
      </c>
      <c r="R160" s="155" t="str">
        <f>IF(A160="","",posicao_contratual!U160)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IF(posicao_contratual!A161="","",posicao_contratual!E161)</f>
        <v/>
      </c>
      <c r="C161" s="84" t="str">
        <f>IF(itens_Remanesc!A161="","",itens_Remanesc!C161)</f>
        <v/>
      </c>
      <c r="D161" s="84" t="str">
        <f t="shared" si="20"/>
        <v/>
      </c>
      <c r="E161" s="84" t="str">
        <f t="shared" si="21"/>
        <v/>
      </c>
      <c r="F161" s="84" t="str">
        <f t="shared" si="22"/>
        <v/>
      </c>
      <c r="G161" s="84" t="str">
        <f t="shared" si="23"/>
        <v/>
      </c>
      <c r="H161" s="124" t="str">
        <f t="shared" si="24"/>
        <v/>
      </c>
      <c r="I161" s="13"/>
      <c r="J161" s="13"/>
      <c r="K161" s="13"/>
      <c r="L161" s="13"/>
      <c r="M161" s="13"/>
      <c r="N161" s="155" t="str">
        <f>IF(A161="","",posicao_contratual!E161)</f>
        <v/>
      </c>
      <c r="O161" s="155" t="str">
        <f>IF(A161="","",posicao_contratual!I161)</f>
        <v/>
      </c>
      <c r="P161" s="155" t="str">
        <f>IF(A161="","",posicao_contratual!M161)</f>
        <v/>
      </c>
      <c r="Q161" s="155" t="str">
        <f>IF(A161="","",posicao_contratual!Q161)</f>
        <v/>
      </c>
      <c r="R161" s="155" t="str">
        <f>IF(A161="","",posicao_contratual!U161)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IF(posicao_contratual!A162="","",posicao_contratual!E162)</f>
        <v/>
      </c>
      <c r="C162" s="84" t="str">
        <f>IF(itens_Remanesc!A162="","",itens_Remanesc!C162)</f>
        <v/>
      </c>
      <c r="D162" s="84" t="str">
        <f t="shared" ref="D162:D193" si="25">IF(OR(A162="",C162="",NOT(ISNUMBER($L$3))),"",ROUND(C162*$L$3,2))</f>
        <v/>
      </c>
      <c r="E162" s="84" t="str">
        <f t="shared" ref="E162:E193" si="26">IF(OR(A162="",C162="",NOT(ISNUMBER($L$4))),"",ROUND(C162*$L$4,2))</f>
        <v/>
      </c>
      <c r="F162" s="84" t="str">
        <f t="shared" ref="F162:F193" si="27">IF(OR(A162="",C162="",NOT(ISNUMBER($L$5))),"",ROUND(C162*$L$5,2))</f>
        <v/>
      </c>
      <c r="G162" s="84" t="str">
        <f t="shared" ref="G162:G193" si="28">IF(OR(A162="",C162="",NOT(ISNUMBER($L$6))),"",ROUND(C162*$L$6,2))</f>
        <v/>
      </c>
      <c r="H162" s="124" t="str">
        <f t="shared" ref="H162:H193" si="29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IF(A162="","",posicao_contratual!E162)</f>
        <v/>
      </c>
      <c r="O162" s="155" t="str">
        <f>IF(A162="","",posicao_contratual!I162)</f>
        <v/>
      </c>
      <c r="P162" s="155" t="str">
        <f>IF(A162="","",posicao_contratual!M162)</f>
        <v/>
      </c>
      <c r="Q162" s="155" t="str">
        <f>IF(A162="","",posicao_contratual!Q162)</f>
        <v/>
      </c>
      <c r="R162" s="155" t="str">
        <f>IF(A162="","",posicao_contratual!U162)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IF(posicao_contratual!A163="","",posicao_contratual!E163)</f>
        <v/>
      </c>
      <c r="C163" s="84" t="str">
        <f>IF(itens_Remanesc!A163="","",itens_Remanesc!C163)</f>
        <v/>
      </c>
      <c r="D163" s="84" t="str">
        <f t="shared" si="25"/>
        <v/>
      </c>
      <c r="E163" s="84" t="str">
        <f t="shared" si="26"/>
        <v/>
      </c>
      <c r="F163" s="84" t="str">
        <f t="shared" si="27"/>
        <v/>
      </c>
      <c r="G163" s="84" t="str">
        <f t="shared" si="28"/>
        <v/>
      </c>
      <c r="H163" s="124" t="str">
        <f t="shared" si="29"/>
        <v/>
      </c>
      <c r="I163" s="13"/>
      <c r="J163" s="13"/>
      <c r="K163" s="13"/>
      <c r="L163" s="13"/>
      <c r="M163" s="13"/>
      <c r="N163" s="155" t="str">
        <f>IF(A163="","",posicao_contratual!E163)</f>
        <v/>
      </c>
      <c r="O163" s="155" t="str">
        <f>IF(A163="","",posicao_contratual!I163)</f>
        <v/>
      </c>
      <c r="P163" s="155" t="str">
        <f>IF(A163="","",posicao_contratual!M163)</f>
        <v/>
      </c>
      <c r="Q163" s="155" t="str">
        <f>IF(A163="","",posicao_contratual!Q163)</f>
        <v/>
      </c>
      <c r="R163" s="155" t="str">
        <f>IF(A163="","",posicao_contratual!U163)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IF(posicao_contratual!A164="","",posicao_contratual!E164)</f>
        <v/>
      </c>
      <c r="C164" s="84" t="str">
        <f>IF(itens_Remanesc!A164="","",itens_Remanesc!C164)</f>
        <v/>
      </c>
      <c r="D164" s="84" t="str">
        <f t="shared" si="25"/>
        <v/>
      </c>
      <c r="E164" s="84" t="str">
        <f t="shared" si="26"/>
        <v/>
      </c>
      <c r="F164" s="84" t="str">
        <f t="shared" si="27"/>
        <v/>
      </c>
      <c r="G164" s="84" t="str">
        <f t="shared" si="28"/>
        <v/>
      </c>
      <c r="H164" s="124" t="str">
        <f t="shared" si="29"/>
        <v/>
      </c>
      <c r="I164" s="13"/>
      <c r="J164" s="13"/>
      <c r="K164" s="13"/>
      <c r="L164" s="13"/>
      <c r="M164" s="13"/>
      <c r="N164" s="155" t="str">
        <f>IF(A164="","",posicao_contratual!E164)</f>
        <v/>
      </c>
      <c r="O164" s="155" t="str">
        <f>IF(A164="","",posicao_contratual!I164)</f>
        <v/>
      </c>
      <c r="P164" s="155" t="str">
        <f>IF(A164="","",posicao_contratual!M164)</f>
        <v/>
      </c>
      <c r="Q164" s="155" t="str">
        <f>IF(A164="","",posicao_contratual!Q164)</f>
        <v/>
      </c>
      <c r="R164" s="155" t="str">
        <f>IF(A164="","",posicao_contratual!U164)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IF(posicao_contratual!A165="","",posicao_contratual!E165)</f>
        <v/>
      </c>
      <c r="C165" s="84" t="str">
        <f>IF(itens_Remanesc!A165="","",itens_Remanesc!C165)</f>
        <v/>
      </c>
      <c r="D165" s="84" t="str">
        <f t="shared" si="25"/>
        <v/>
      </c>
      <c r="E165" s="84" t="str">
        <f t="shared" si="26"/>
        <v/>
      </c>
      <c r="F165" s="84" t="str">
        <f t="shared" si="27"/>
        <v/>
      </c>
      <c r="G165" s="84" t="str">
        <f t="shared" si="28"/>
        <v/>
      </c>
      <c r="H165" s="124" t="str">
        <f t="shared" si="29"/>
        <v/>
      </c>
      <c r="I165" s="13"/>
      <c r="J165" s="13"/>
      <c r="K165" s="13"/>
      <c r="L165" s="13"/>
      <c r="M165" s="13"/>
      <c r="N165" s="155" t="str">
        <f>IF(A165="","",posicao_contratual!E165)</f>
        <v/>
      </c>
      <c r="O165" s="155" t="str">
        <f>IF(A165="","",posicao_contratual!I165)</f>
        <v/>
      </c>
      <c r="P165" s="155" t="str">
        <f>IF(A165="","",posicao_contratual!M165)</f>
        <v/>
      </c>
      <c r="Q165" s="155" t="str">
        <f>IF(A165="","",posicao_contratual!Q165)</f>
        <v/>
      </c>
      <c r="R165" s="155" t="str">
        <f>IF(A165="","",posicao_contratual!U165)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IF(posicao_contratual!A166="","",posicao_contratual!E166)</f>
        <v/>
      </c>
      <c r="C166" s="84" t="str">
        <f>IF(itens_Remanesc!A166="","",itens_Remanesc!C166)</f>
        <v/>
      </c>
      <c r="D166" s="84" t="str">
        <f t="shared" si="25"/>
        <v/>
      </c>
      <c r="E166" s="84" t="str">
        <f t="shared" si="26"/>
        <v/>
      </c>
      <c r="F166" s="84" t="str">
        <f t="shared" si="27"/>
        <v/>
      </c>
      <c r="G166" s="84" t="str">
        <f t="shared" si="28"/>
        <v/>
      </c>
      <c r="H166" s="124" t="str">
        <f t="shared" si="29"/>
        <v/>
      </c>
      <c r="I166" s="13"/>
      <c r="J166" s="13"/>
      <c r="K166" s="13"/>
      <c r="L166" s="13"/>
      <c r="M166" s="13"/>
      <c r="N166" s="155" t="str">
        <f>IF(A166="","",posicao_contratual!E166)</f>
        <v/>
      </c>
      <c r="O166" s="155" t="str">
        <f>IF(A166="","",posicao_contratual!I166)</f>
        <v/>
      </c>
      <c r="P166" s="155" t="str">
        <f>IF(A166="","",posicao_contratual!M166)</f>
        <v/>
      </c>
      <c r="Q166" s="155" t="str">
        <f>IF(A166="","",posicao_contratual!Q166)</f>
        <v/>
      </c>
      <c r="R166" s="155" t="str">
        <f>IF(A166="","",posicao_contratual!U166)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IF(posicao_contratual!A167="","",posicao_contratual!E167)</f>
        <v/>
      </c>
      <c r="C167" s="84" t="str">
        <f>IF(itens_Remanesc!A167="","",itens_Remanesc!C167)</f>
        <v/>
      </c>
      <c r="D167" s="84" t="str">
        <f t="shared" si="25"/>
        <v/>
      </c>
      <c r="E167" s="84" t="str">
        <f t="shared" si="26"/>
        <v/>
      </c>
      <c r="F167" s="84" t="str">
        <f t="shared" si="27"/>
        <v/>
      </c>
      <c r="G167" s="84" t="str">
        <f t="shared" si="28"/>
        <v/>
      </c>
      <c r="H167" s="124" t="str">
        <f t="shared" si="29"/>
        <v/>
      </c>
      <c r="I167" s="13"/>
      <c r="J167" s="13"/>
      <c r="K167" s="13"/>
      <c r="L167" s="13"/>
      <c r="M167" s="13"/>
      <c r="N167" s="155" t="str">
        <f>IF(A167="","",posicao_contratual!E167)</f>
        <v/>
      </c>
      <c r="O167" s="155" t="str">
        <f>IF(A167="","",posicao_contratual!I167)</f>
        <v/>
      </c>
      <c r="P167" s="155" t="str">
        <f>IF(A167="","",posicao_contratual!M167)</f>
        <v/>
      </c>
      <c r="Q167" s="155" t="str">
        <f>IF(A167="","",posicao_contratual!Q167)</f>
        <v/>
      </c>
      <c r="R167" s="155" t="str">
        <f>IF(A167="","",posicao_contratual!U167)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IF(posicao_contratual!A168="","",posicao_contratual!E168)</f>
        <v/>
      </c>
      <c r="C168" s="84" t="str">
        <f>IF(itens_Remanesc!A168="","",itens_Remanesc!C168)</f>
        <v/>
      </c>
      <c r="D168" s="84" t="str">
        <f t="shared" si="25"/>
        <v/>
      </c>
      <c r="E168" s="84" t="str">
        <f t="shared" si="26"/>
        <v/>
      </c>
      <c r="F168" s="84" t="str">
        <f t="shared" si="27"/>
        <v/>
      </c>
      <c r="G168" s="84" t="str">
        <f t="shared" si="28"/>
        <v/>
      </c>
      <c r="H168" s="124" t="str">
        <f t="shared" si="29"/>
        <v/>
      </c>
      <c r="I168" s="13"/>
      <c r="J168" s="13"/>
      <c r="K168" s="13"/>
      <c r="L168" s="13"/>
      <c r="M168" s="13"/>
      <c r="N168" s="155" t="str">
        <f>IF(A168="","",posicao_contratual!E168)</f>
        <v/>
      </c>
      <c r="O168" s="155" t="str">
        <f>IF(A168="","",posicao_contratual!I168)</f>
        <v/>
      </c>
      <c r="P168" s="155" t="str">
        <f>IF(A168="","",posicao_contratual!M168)</f>
        <v/>
      </c>
      <c r="Q168" s="155" t="str">
        <f>IF(A168="","",posicao_contratual!Q168)</f>
        <v/>
      </c>
      <c r="R168" s="155" t="str">
        <f>IF(A168="","",posicao_contratual!U168)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IF(posicao_contratual!A169="","",posicao_contratual!E169)</f>
        <v/>
      </c>
      <c r="C169" s="84" t="str">
        <f>IF(itens_Remanesc!A169="","",itens_Remanesc!C169)</f>
        <v/>
      </c>
      <c r="D169" s="84" t="str">
        <f t="shared" si="25"/>
        <v/>
      </c>
      <c r="E169" s="84" t="str">
        <f t="shared" si="26"/>
        <v/>
      </c>
      <c r="F169" s="84" t="str">
        <f t="shared" si="27"/>
        <v/>
      </c>
      <c r="G169" s="84" t="str">
        <f t="shared" si="28"/>
        <v/>
      </c>
      <c r="H169" s="124" t="str">
        <f t="shared" si="29"/>
        <v/>
      </c>
      <c r="I169" s="13"/>
      <c r="J169" s="13"/>
      <c r="K169" s="13"/>
      <c r="L169" s="13"/>
      <c r="M169" s="13"/>
      <c r="N169" s="155" t="str">
        <f>IF(A169="","",posicao_contratual!E169)</f>
        <v/>
      </c>
      <c r="O169" s="155" t="str">
        <f>IF(A169="","",posicao_contratual!I169)</f>
        <v/>
      </c>
      <c r="P169" s="155" t="str">
        <f>IF(A169="","",posicao_contratual!M169)</f>
        <v/>
      </c>
      <c r="Q169" s="155" t="str">
        <f>IF(A169="","",posicao_contratual!Q169)</f>
        <v/>
      </c>
      <c r="R169" s="155" t="str">
        <f>IF(A169="","",posicao_contratual!U169)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IF(posicao_contratual!A170="","",posicao_contratual!E170)</f>
        <v/>
      </c>
      <c r="C170" s="84" t="str">
        <f>IF(itens_Remanesc!A170="","",itens_Remanesc!C170)</f>
        <v/>
      </c>
      <c r="D170" s="84" t="str">
        <f t="shared" si="25"/>
        <v/>
      </c>
      <c r="E170" s="84" t="str">
        <f t="shared" si="26"/>
        <v/>
      </c>
      <c r="F170" s="84" t="str">
        <f t="shared" si="27"/>
        <v/>
      </c>
      <c r="G170" s="84" t="str">
        <f t="shared" si="28"/>
        <v/>
      </c>
      <c r="H170" s="124" t="str">
        <f t="shared" si="29"/>
        <v/>
      </c>
      <c r="I170" s="13"/>
      <c r="J170" s="13"/>
      <c r="K170" s="13"/>
      <c r="L170" s="13"/>
      <c r="M170" s="13"/>
      <c r="N170" s="155" t="str">
        <f>IF(A170="","",posicao_contratual!E170)</f>
        <v/>
      </c>
      <c r="O170" s="155" t="str">
        <f>IF(A170="","",posicao_contratual!I170)</f>
        <v/>
      </c>
      <c r="P170" s="155" t="str">
        <f>IF(A170="","",posicao_contratual!M170)</f>
        <v/>
      </c>
      <c r="Q170" s="155" t="str">
        <f>IF(A170="","",posicao_contratual!Q170)</f>
        <v/>
      </c>
      <c r="R170" s="155" t="str">
        <f>IF(A170="","",posicao_contratual!U170)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IF(posicao_contratual!A171="","",posicao_contratual!E171)</f>
        <v/>
      </c>
      <c r="C171" s="84" t="str">
        <f>IF(itens_Remanesc!A171="","",itens_Remanesc!C171)</f>
        <v/>
      </c>
      <c r="D171" s="84" t="str">
        <f t="shared" si="25"/>
        <v/>
      </c>
      <c r="E171" s="84" t="str">
        <f t="shared" si="26"/>
        <v/>
      </c>
      <c r="F171" s="84" t="str">
        <f t="shared" si="27"/>
        <v/>
      </c>
      <c r="G171" s="84" t="str">
        <f t="shared" si="28"/>
        <v/>
      </c>
      <c r="H171" s="124" t="str">
        <f t="shared" si="29"/>
        <v/>
      </c>
      <c r="I171" s="13"/>
      <c r="J171" s="13"/>
      <c r="K171" s="13"/>
      <c r="L171" s="13"/>
      <c r="M171" s="13"/>
      <c r="N171" s="155" t="str">
        <f>IF(A171="","",posicao_contratual!E171)</f>
        <v/>
      </c>
      <c r="O171" s="155" t="str">
        <f>IF(A171="","",posicao_contratual!I171)</f>
        <v/>
      </c>
      <c r="P171" s="155" t="str">
        <f>IF(A171="","",posicao_contratual!M171)</f>
        <v/>
      </c>
      <c r="Q171" s="155" t="str">
        <f>IF(A171="","",posicao_contratual!Q171)</f>
        <v/>
      </c>
      <c r="R171" s="155" t="str">
        <f>IF(A171="","",posicao_contratual!U171)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IF(posicao_contratual!A172="","",posicao_contratual!E172)</f>
        <v/>
      </c>
      <c r="C172" s="84" t="str">
        <f>IF(itens_Remanesc!A172="","",itens_Remanesc!C172)</f>
        <v/>
      </c>
      <c r="D172" s="84" t="str">
        <f t="shared" si="25"/>
        <v/>
      </c>
      <c r="E172" s="84" t="str">
        <f t="shared" si="26"/>
        <v/>
      </c>
      <c r="F172" s="84" t="str">
        <f t="shared" si="27"/>
        <v/>
      </c>
      <c r="G172" s="84" t="str">
        <f t="shared" si="28"/>
        <v/>
      </c>
      <c r="H172" s="124" t="str">
        <f t="shared" si="29"/>
        <v/>
      </c>
      <c r="I172" s="13"/>
      <c r="J172" s="13"/>
      <c r="K172" s="13"/>
      <c r="L172" s="13"/>
      <c r="M172" s="13"/>
      <c r="N172" s="155" t="str">
        <f>IF(A172="","",posicao_contratual!E172)</f>
        <v/>
      </c>
      <c r="O172" s="155" t="str">
        <f>IF(A172="","",posicao_contratual!I172)</f>
        <v/>
      </c>
      <c r="P172" s="155" t="str">
        <f>IF(A172="","",posicao_contratual!M172)</f>
        <v/>
      </c>
      <c r="Q172" s="155" t="str">
        <f>IF(A172="","",posicao_contratual!Q172)</f>
        <v/>
      </c>
      <c r="R172" s="155" t="str">
        <f>IF(A172="","",posicao_contratual!U172)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IF(posicao_contratual!A173="","",posicao_contratual!E173)</f>
        <v/>
      </c>
      <c r="C173" s="84" t="str">
        <f>IF(itens_Remanesc!A173="","",itens_Remanesc!C173)</f>
        <v/>
      </c>
      <c r="D173" s="84" t="str">
        <f t="shared" si="25"/>
        <v/>
      </c>
      <c r="E173" s="84" t="str">
        <f t="shared" si="26"/>
        <v/>
      </c>
      <c r="F173" s="84" t="str">
        <f t="shared" si="27"/>
        <v/>
      </c>
      <c r="G173" s="84" t="str">
        <f t="shared" si="28"/>
        <v/>
      </c>
      <c r="H173" s="124" t="str">
        <f t="shared" si="29"/>
        <v/>
      </c>
      <c r="I173" s="13"/>
      <c r="J173" s="13"/>
      <c r="K173" s="13"/>
      <c r="L173" s="13"/>
      <c r="M173" s="13"/>
      <c r="N173" s="155" t="str">
        <f>IF(A173="","",posicao_contratual!E173)</f>
        <v/>
      </c>
      <c r="O173" s="155" t="str">
        <f>IF(A173="","",posicao_contratual!I173)</f>
        <v/>
      </c>
      <c r="P173" s="155" t="str">
        <f>IF(A173="","",posicao_contratual!M173)</f>
        <v/>
      </c>
      <c r="Q173" s="155" t="str">
        <f>IF(A173="","",posicao_contratual!Q173)</f>
        <v/>
      </c>
      <c r="R173" s="155" t="str">
        <f>IF(A173="","",posicao_contratual!U173)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IF(posicao_contratual!A174="","",posicao_contratual!E174)</f>
        <v/>
      </c>
      <c r="C174" s="84" t="str">
        <f>IF(itens_Remanesc!A174="","",itens_Remanesc!C174)</f>
        <v/>
      </c>
      <c r="D174" s="84" t="str">
        <f t="shared" si="25"/>
        <v/>
      </c>
      <c r="E174" s="84" t="str">
        <f t="shared" si="26"/>
        <v/>
      </c>
      <c r="F174" s="84" t="str">
        <f t="shared" si="27"/>
        <v/>
      </c>
      <c r="G174" s="84" t="str">
        <f t="shared" si="28"/>
        <v/>
      </c>
      <c r="H174" s="124" t="str">
        <f t="shared" si="29"/>
        <v/>
      </c>
      <c r="I174" s="13"/>
      <c r="J174" s="13"/>
      <c r="K174" s="13"/>
      <c r="L174" s="13"/>
      <c r="M174" s="13"/>
      <c r="N174" s="155" t="str">
        <f>IF(A174="","",posicao_contratual!E174)</f>
        <v/>
      </c>
      <c r="O174" s="155" t="str">
        <f>IF(A174="","",posicao_contratual!I174)</f>
        <v/>
      </c>
      <c r="P174" s="155" t="str">
        <f>IF(A174="","",posicao_contratual!M174)</f>
        <v/>
      </c>
      <c r="Q174" s="155" t="str">
        <f>IF(A174="","",posicao_contratual!Q174)</f>
        <v/>
      </c>
      <c r="R174" s="155" t="str">
        <f>IF(A174="","",posicao_contratual!U174)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IF(posicao_contratual!A175="","",posicao_contratual!E175)</f>
        <v/>
      </c>
      <c r="C175" s="84" t="str">
        <f>IF(itens_Remanesc!A175="","",itens_Remanesc!C175)</f>
        <v/>
      </c>
      <c r="D175" s="84" t="str">
        <f t="shared" si="25"/>
        <v/>
      </c>
      <c r="E175" s="84" t="str">
        <f t="shared" si="26"/>
        <v/>
      </c>
      <c r="F175" s="84" t="str">
        <f t="shared" si="27"/>
        <v/>
      </c>
      <c r="G175" s="84" t="str">
        <f t="shared" si="28"/>
        <v/>
      </c>
      <c r="H175" s="124" t="str">
        <f t="shared" si="29"/>
        <v/>
      </c>
      <c r="I175" s="13"/>
      <c r="J175" s="13"/>
      <c r="K175" s="13"/>
      <c r="L175" s="13"/>
      <c r="M175" s="13"/>
      <c r="N175" s="155" t="str">
        <f>IF(A175="","",posicao_contratual!E175)</f>
        <v/>
      </c>
      <c r="O175" s="155" t="str">
        <f>IF(A175="","",posicao_contratual!I175)</f>
        <v/>
      </c>
      <c r="P175" s="155" t="str">
        <f>IF(A175="","",posicao_contratual!M175)</f>
        <v/>
      </c>
      <c r="Q175" s="155" t="str">
        <f>IF(A175="","",posicao_contratual!Q175)</f>
        <v/>
      </c>
      <c r="R175" s="155" t="str">
        <f>IF(A175="","",posicao_contratual!U175)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IF(posicao_contratual!A176="","",posicao_contratual!E176)</f>
        <v/>
      </c>
      <c r="C176" s="84" t="str">
        <f>IF(itens_Remanesc!A176="","",itens_Remanesc!C176)</f>
        <v/>
      </c>
      <c r="D176" s="84" t="str">
        <f t="shared" si="25"/>
        <v/>
      </c>
      <c r="E176" s="84" t="str">
        <f t="shared" si="26"/>
        <v/>
      </c>
      <c r="F176" s="84" t="str">
        <f t="shared" si="27"/>
        <v/>
      </c>
      <c r="G176" s="84" t="str">
        <f t="shared" si="28"/>
        <v/>
      </c>
      <c r="H176" s="124" t="str">
        <f t="shared" si="29"/>
        <v/>
      </c>
      <c r="I176" s="13"/>
      <c r="J176" s="13"/>
      <c r="K176" s="13"/>
      <c r="L176" s="13"/>
      <c r="M176" s="13"/>
      <c r="N176" s="155" t="str">
        <f>IF(A176="","",posicao_contratual!E176)</f>
        <v/>
      </c>
      <c r="O176" s="155" t="str">
        <f>IF(A176="","",posicao_contratual!I176)</f>
        <v/>
      </c>
      <c r="P176" s="155" t="str">
        <f>IF(A176="","",posicao_contratual!M176)</f>
        <v/>
      </c>
      <c r="Q176" s="155" t="str">
        <f>IF(A176="","",posicao_contratual!Q176)</f>
        <v/>
      </c>
      <c r="R176" s="155" t="str">
        <f>IF(A176="","",posicao_contratual!U176)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IF(posicao_contratual!A177="","",posicao_contratual!E177)</f>
        <v/>
      </c>
      <c r="C177" s="84" t="str">
        <f>IF(itens_Remanesc!A177="","",itens_Remanesc!C177)</f>
        <v/>
      </c>
      <c r="D177" s="84" t="str">
        <f t="shared" si="25"/>
        <v/>
      </c>
      <c r="E177" s="84" t="str">
        <f t="shared" si="26"/>
        <v/>
      </c>
      <c r="F177" s="84" t="str">
        <f t="shared" si="27"/>
        <v/>
      </c>
      <c r="G177" s="84" t="str">
        <f t="shared" si="28"/>
        <v/>
      </c>
      <c r="H177" s="124" t="str">
        <f t="shared" si="29"/>
        <v/>
      </c>
      <c r="I177" s="13"/>
      <c r="J177" s="13"/>
      <c r="K177" s="13"/>
      <c r="L177" s="13"/>
      <c r="M177" s="13"/>
      <c r="N177" s="155" t="str">
        <f>IF(A177="","",posicao_contratual!E177)</f>
        <v/>
      </c>
      <c r="O177" s="155" t="str">
        <f>IF(A177="","",posicao_contratual!I177)</f>
        <v/>
      </c>
      <c r="P177" s="155" t="str">
        <f>IF(A177="","",posicao_contratual!M177)</f>
        <v/>
      </c>
      <c r="Q177" s="155" t="str">
        <f>IF(A177="","",posicao_contratual!Q177)</f>
        <v/>
      </c>
      <c r="R177" s="155" t="str">
        <f>IF(A177="","",posicao_contratual!U177)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IF(posicao_contratual!A178="","",posicao_contratual!E178)</f>
        <v/>
      </c>
      <c r="C178" s="84" t="str">
        <f>IF(itens_Remanesc!A178="","",itens_Remanesc!C178)</f>
        <v/>
      </c>
      <c r="D178" s="84" t="str">
        <f t="shared" si="25"/>
        <v/>
      </c>
      <c r="E178" s="84" t="str">
        <f t="shared" si="26"/>
        <v/>
      </c>
      <c r="F178" s="84" t="str">
        <f t="shared" si="27"/>
        <v/>
      </c>
      <c r="G178" s="84" t="str">
        <f t="shared" si="28"/>
        <v/>
      </c>
      <c r="H178" s="124" t="str">
        <f t="shared" si="29"/>
        <v/>
      </c>
      <c r="I178" s="13"/>
      <c r="J178" s="13"/>
      <c r="K178" s="13"/>
      <c r="L178" s="13"/>
      <c r="M178" s="13"/>
      <c r="N178" s="155" t="str">
        <f>IF(A178="","",posicao_contratual!E178)</f>
        <v/>
      </c>
      <c r="O178" s="155" t="str">
        <f>IF(A178="","",posicao_contratual!I178)</f>
        <v/>
      </c>
      <c r="P178" s="155" t="str">
        <f>IF(A178="","",posicao_contratual!M178)</f>
        <v/>
      </c>
      <c r="Q178" s="155" t="str">
        <f>IF(A178="","",posicao_contratual!Q178)</f>
        <v/>
      </c>
      <c r="R178" s="155" t="str">
        <f>IF(A178="","",posicao_contratual!U178)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IF(posicao_contratual!A179="","",posicao_contratual!E179)</f>
        <v/>
      </c>
      <c r="C179" s="84" t="str">
        <f>IF(itens_Remanesc!A179="","",itens_Remanesc!C179)</f>
        <v/>
      </c>
      <c r="D179" s="84" t="str">
        <f t="shared" si="25"/>
        <v/>
      </c>
      <c r="E179" s="84" t="str">
        <f t="shared" si="26"/>
        <v/>
      </c>
      <c r="F179" s="84" t="str">
        <f t="shared" si="27"/>
        <v/>
      </c>
      <c r="G179" s="84" t="str">
        <f t="shared" si="28"/>
        <v/>
      </c>
      <c r="H179" s="124" t="str">
        <f t="shared" si="29"/>
        <v/>
      </c>
      <c r="I179" s="13"/>
      <c r="J179" s="13"/>
      <c r="K179" s="13"/>
      <c r="L179" s="13"/>
      <c r="M179" s="13"/>
      <c r="N179" s="155" t="str">
        <f>IF(A179="","",posicao_contratual!E179)</f>
        <v/>
      </c>
      <c r="O179" s="155" t="str">
        <f>IF(A179="","",posicao_contratual!I179)</f>
        <v/>
      </c>
      <c r="P179" s="155" t="str">
        <f>IF(A179="","",posicao_contratual!M179)</f>
        <v/>
      </c>
      <c r="Q179" s="155" t="str">
        <f>IF(A179="","",posicao_contratual!Q179)</f>
        <v/>
      </c>
      <c r="R179" s="155" t="str">
        <f>IF(A179="","",posicao_contratual!U179)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IF(posicao_contratual!A180="","",posicao_contratual!E180)</f>
        <v/>
      </c>
      <c r="C180" s="84" t="str">
        <f>IF(itens_Remanesc!A180="","",itens_Remanesc!C180)</f>
        <v/>
      </c>
      <c r="D180" s="84" t="str">
        <f t="shared" si="25"/>
        <v/>
      </c>
      <c r="E180" s="84" t="str">
        <f t="shared" si="26"/>
        <v/>
      </c>
      <c r="F180" s="84" t="str">
        <f t="shared" si="27"/>
        <v/>
      </c>
      <c r="G180" s="84" t="str">
        <f t="shared" si="28"/>
        <v/>
      </c>
      <c r="H180" s="124" t="str">
        <f t="shared" si="29"/>
        <v/>
      </c>
      <c r="I180" s="13"/>
      <c r="J180" s="13"/>
      <c r="K180" s="13"/>
      <c r="L180" s="13"/>
      <c r="M180" s="13"/>
      <c r="N180" s="155" t="str">
        <f>IF(A180="","",posicao_contratual!E180)</f>
        <v/>
      </c>
      <c r="O180" s="155" t="str">
        <f>IF(A180="","",posicao_contratual!I180)</f>
        <v/>
      </c>
      <c r="P180" s="155" t="str">
        <f>IF(A180="","",posicao_contratual!M180)</f>
        <v/>
      </c>
      <c r="Q180" s="155" t="str">
        <f>IF(A180="","",posicao_contratual!Q180)</f>
        <v/>
      </c>
      <c r="R180" s="155" t="str">
        <f>IF(A180="","",posicao_contratual!U180)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IF(posicao_contratual!A181="","",posicao_contratual!E181)</f>
        <v/>
      </c>
      <c r="C181" s="84" t="str">
        <f>IF(itens_Remanesc!A181="","",itens_Remanesc!C181)</f>
        <v/>
      </c>
      <c r="D181" s="84" t="str">
        <f t="shared" si="25"/>
        <v/>
      </c>
      <c r="E181" s="84" t="str">
        <f t="shared" si="26"/>
        <v/>
      </c>
      <c r="F181" s="84" t="str">
        <f t="shared" si="27"/>
        <v/>
      </c>
      <c r="G181" s="84" t="str">
        <f t="shared" si="28"/>
        <v/>
      </c>
      <c r="H181" s="124" t="str">
        <f t="shared" si="29"/>
        <v/>
      </c>
      <c r="I181" s="13"/>
      <c r="J181" s="13"/>
      <c r="K181" s="13"/>
      <c r="L181" s="13"/>
      <c r="M181" s="13"/>
      <c r="N181" s="155" t="str">
        <f>IF(A181="","",posicao_contratual!E181)</f>
        <v/>
      </c>
      <c r="O181" s="155" t="str">
        <f>IF(A181="","",posicao_contratual!I181)</f>
        <v/>
      </c>
      <c r="P181" s="155" t="str">
        <f>IF(A181="","",posicao_contratual!M181)</f>
        <v/>
      </c>
      <c r="Q181" s="155" t="str">
        <f>IF(A181="","",posicao_contratual!Q181)</f>
        <v/>
      </c>
      <c r="R181" s="155" t="str">
        <f>IF(A181="","",posicao_contratual!U181)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IF(posicao_contratual!A182="","",posicao_contratual!E182)</f>
        <v/>
      </c>
      <c r="C182" s="84" t="str">
        <f>IF(itens_Remanesc!A182="","",itens_Remanesc!C182)</f>
        <v/>
      </c>
      <c r="D182" s="84" t="str">
        <f t="shared" si="25"/>
        <v/>
      </c>
      <c r="E182" s="84" t="str">
        <f t="shared" si="26"/>
        <v/>
      </c>
      <c r="F182" s="84" t="str">
        <f t="shared" si="27"/>
        <v/>
      </c>
      <c r="G182" s="84" t="str">
        <f t="shared" si="28"/>
        <v/>
      </c>
      <c r="H182" s="124" t="str">
        <f t="shared" si="29"/>
        <v/>
      </c>
      <c r="I182" s="13"/>
      <c r="J182" s="13"/>
      <c r="K182" s="13"/>
      <c r="L182" s="13"/>
      <c r="M182" s="13"/>
      <c r="N182" s="155" t="str">
        <f>IF(A182="","",posicao_contratual!E182)</f>
        <v/>
      </c>
      <c r="O182" s="155" t="str">
        <f>IF(A182="","",posicao_contratual!I182)</f>
        <v/>
      </c>
      <c r="P182" s="155" t="str">
        <f>IF(A182="","",posicao_contratual!M182)</f>
        <v/>
      </c>
      <c r="Q182" s="155" t="str">
        <f>IF(A182="","",posicao_contratual!Q182)</f>
        <v/>
      </c>
      <c r="R182" s="155" t="str">
        <f>IF(A182="","",posicao_contratual!U182)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IF(posicao_contratual!A183="","",posicao_contratual!E183)</f>
        <v/>
      </c>
      <c r="C183" s="84" t="str">
        <f>IF(itens_Remanesc!A183="","",itens_Remanesc!C183)</f>
        <v/>
      </c>
      <c r="D183" s="84" t="str">
        <f t="shared" si="25"/>
        <v/>
      </c>
      <c r="E183" s="84" t="str">
        <f t="shared" si="26"/>
        <v/>
      </c>
      <c r="F183" s="84" t="str">
        <f t="shared" si="27"/>
        <v/>
      </c>
      <c r="G183" s="84" t="str">
        <f t="shared" si="28"/>
        <v/>
      </c>
      <c r="H183" s="124" t="str">
        <f t="shared" si="29"/>
        <v/>
      </c>
      <c r="I183" s="13"/>
      <c r="J183" s="13"/>
      <c r="K183" s="13"/>
      <c r="L183" s="13"/>
      <c r="M183" s="13"/>
      <c r="N183" s="155" t="str">
        <f>IF(A183="","",posicao_contratual!E183)</f>
        <v/>
      </c>
      <c r="O183" s="155" t="str">
        <f>IF(A183="","",posicao_contratual!I183)</f>
        <v/>
      </c>
      <c r="P183" s="155" t="str">
        <f>IF(A183="","",posicao_contratual!M183)</f>
        <v/>
      </c>
      <c r="Q183" s="155" t="str">
        <f>IF(A183="","",posicao_contratual!Q183)</f>
        <v/>
      </c>
      <c r="R183" s="155" t="str">
        <f>IF(A183="","",posicao_contratual!U183)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IF(posicao_contratual!A184="","",posicao_contratual!E184)</f>
        <v/>
      </c>
      <c r="C184" s="84" t="str">
        <f>IF(itens_Remanesc!A184="","",itens_Remanesc!C184)</f>
        <v/>
      </c>
      <c r="D184" s="84" t="str">
        <f t="shared" si="25"/>
        <v/>
      </c>
      <c r="E184" s="84" t="str">
        <f t="shared" si="26"/>
        <v/>
      </c>
      <c r="F184" s="84" t="str">
        <f t="shared" si="27"/>
        <v/>
      </c>
      <c r="G184" s="84" t="str">
        <f t="shared" si="28"/>
        <v/>
      </c>
      <c r="H184" s="124" t="str">
        <f t="shared" si="29"/>
        <v/>
      </c>
      <c r="I184" s="13"/>
      <c r="J184" s="13"/>
      <c r="K184" s="13"/>
      <c r="L184" s="13"/>
      <c r="M184" s="13"/>
      <c r="N184" s="155" t="str">
        <f>IF(A184="","",posicao_contratual!E184)</f>
        <v/>
      </c>
      <c r="O184" s="155" t="str">
        <f>IF(A184="","",posicao_contratual!I184)</f>
        <v/>
      </c>
      <c r="P184" s="155" t="str">
        <f>IF(A184="","",posicao_contratual!M184)</f>
        <v/>
      </c>
      <c r="Q184" s="155" t="str">
        <f>IF(A184="","",posicao_contratual!Q184)</f>
        <v/>
      </c>
      <c r="R184" s="155" t="str">
        <f>IF(A184="","",posicao_contratual!U184)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IF(posicao_contratual!A185="","",posicao_contratual!E185)</f>
        <v/>
      </c>
      <c r="C185" s="84" t="str">
        <f>IF(itens_Remanesc!A185="","",itens_Remanesc!C185)</f>
        <v/>
      </c>
      <c r="D185" s="84" t="str">
        <f t="shared" si="25"/>
        <v/>
      </c>
      <c r="E185" s="84" t="str">
        <f t="shared" si="26"/>
        <v/>
      </c>
      <c r="F185" s="84" t="str">
        <f t="shared" si="27"/>
        <v/>
      </c>
      <c r="G185" s="84" t="str">
        <f t="shared" si="28"/>
        <v/>
      </c>
      <c r="H185" s="124" t="str">
        <f t="shared" si="29"/>
        <v/>
      </c>
      <c r="I185" s="13"/>
      <c r="J185" s="13"/>
      <c r="K185" s="13"/>
      <c r="L185" s="13"/>
      <c r="M185" s="13"/>
      <c r="N185" s="155" t="str">
        <f>IF(A185="","",posicao_contratual!E185)</f>
        <v/>
      </c>
      <c r="O185" s="155" t="str">
        <f>IF(A185="","",posicao_contratual!I185)</f>
        <v/>
      </c>
      <c r="P185" s="155" t="str">
        <f>IF(A185="","",posicao_contratual!M185)</f>
        <v/>
      </c>
      <c r="Q185" s="155" t="str">
        <f>IF(A185="","",posicao_contratual!Q185)</f>
        <v/>
      </c>
      <c r="R185" s="155" t="str">
        <f>IF(A185="","",posicao_contratual!U185)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IF(posicao_contratual!A186="","",posicao_contratual!E186)</f>
        <v/>
      </c>
      <c r="C186" s="84" t="str">
        <f>IF(itens_Remanesc!A186="","",itens_Remanesc!C186)</f>
        <v/>
      </c>
      <c r="D186" s="84" t="str">
        <f t="shared" si="25"/>
        <v/>
      </c>
      <c r="E186" s="84" t="str">
        <f t="shared" si="26"/>
        <v/>
      </c>
      <c r="F186" s="84" t="str">
        <f t="shared" si="27"/>
        <v/>
      </c>
      <c r="G186" s="84" t="str">
        <f t="shared" si="28"/>
        <v/>
      </c>
      <c r="H186" s="124" t="str">
        <f t="shared" si="29"/>
        <v/>
      </c>
      <c r="I186" s="13"/>
      <c r="J186" s="13"/>
      <c r="K186" s="13"/>
      <c r="L186" s="13"/>
      <c r="M186" s="13"/>
      <c r="N186" s="155" t="str">
        <f>IF(A186="","",posicao_contratual!E186)</f>
        <v/>
      </c>
      <c r="O186" s="155" t="str">
        <f>IF(A186="","",posicao_contratual!I186)</f>
        <v/>
      </c>
      <c r="P186" s="155" t="str">
        <f>IF(A186="","",posicao_contratual!M186)</f>
        <v/>
      </c>
      <c r="Q186" s="155" t="str">
        <f>IF(A186="","",posicao_contratual!Q186)</f>
        <v/>
      </c>
      <c r="R186" s="155" t="str">
        <f>IF(A186="","",posicao_contratual!U186)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IF(posicao_contratual!A187="","",posicao_contratual!E187)</f>
        <v/>
      </c>
      <c r="C187" s="84" t="str">
        <f>IF(itens_Remanesc!A187="","",itens_Remanesc!C187)</f>
        <v/>
      </c>
      <c r="D187" s="84" t="str">
        <f t="shared" si="25"/>
        <v/>
      </c>
      <c r="E187" s="84" t="str">
        <f t="shared" si="26"/>
        <v/>
      </c>
      <c r="F187" s="84" t="str">
        <f t="shared" si="27"/>
        <v/>
      </c>
      <c r="G187" s="84" t="str">
        <f t="shared" si="28"/>
        <v/>
      </c>
      <c r="H187" s="124" t="str">
        <f t="shared" si="29"/>
        <v/>
      </c>
      <c r="I187" s="13"/>
      <c r="J187" s="13"/>
      <c r="K187" s="13"/>
      <c r="L187" s="13"/>
      <c r="M187" s="13"/>
      <c r="N187" s="155" t="str">
        <f>IF(A187="","",posicao_contratual!E187)</f>
        <v/>
      </c>
      <c r="O187" s="155" t="str">
        <f>IF(A187="","",posicao_contratual!I187)</f>
        <v/>
      </c>
      <c r="P187" s="155" t="str">
        <f>IF(A187="","",posicao_contratual!M187)</f>
        <v/>
      </c>
      <c r="Q187" s="155" t="str">
        <f>IF(A187="","",posicao_contratual!Q187)</f>
        <v/>
      </c>
      <c r="R187" s="155" t="str">
        <f>IF(A187="","",posicao_contratual!U187)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IF(posicao_contratual!A188="","",posicao_contratual!E188)</f>
        <v/>
      </c>
      <c r="C188" s="84" t="str">
        <f>IF(itens_Remanesc!A188="","",itens_Remanesc!C188)</f>
        <v/>
      </c>
      <c r="D188" s="84" t="str">
        <f t="shared" si="25"/>
        <v/>
      </c>
      <c r="E188" s="84" t="str">
        <f t="shared" si="26"/>
        <v/>
      </c>
      <c r="F188" s="84" t="str">
        <f t="shared" si="27"/>
        <v/>
      </c>
      <c r="G188" s="84" t="str">
        <f t="shared" si="28"/>
        <v/>
      </c>
      <c r="H188" s="124" t="str">
        <f t="shared" si="29"/>
        <v/>
      </c>
      <c r="I188" s="13"/>
      <c r="J188" s="13"/>
      <c r="K188" s="13"/>
      <c r="L188" s="13"/>
      <c r="M188" s="13"/>
      <c r="N188" s="155" t="str">
        <f>IF(A188="","",posicao_contratual!E188)</f>
        <v/>
      </c>
      <c r="O188" s="155" t="str">
        <f>IF(A188="","",posicao_contratual!I188)</f>
        <v/>
      </c>
      <c r="P188" s="155" t="str">
        <f>IF(A188="","",posicao_contratual!M188)</f>
        <v/>
      </c>
      <c r="Q188" s="155" t="str">
        <f>IF(A188="","",posicao_contratual!Q188)</f>
        <v/>
      </c>
      <c r="R188" s="155" t="str">
        <f>IF(A188="","",posicao_contratual!U188)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IF(posicao_contratual!A189="","",posicao_contratual!E189)</f>
        <v/>
      </c>
      <c r="C189" s="84" t="str">
        <f>IF(itens_Remanesc!A189="","",itens_Remanesc!C189)</f>
        <v/>
      </c>
      <c r="D189" s="84" t="str">
        <f t="shared" si="25"/>
        <v/>
      </c>
      <c r="E189" s="84" t="str">
        <f t="shared" si="26"/>
        <v/>
      </c>
      <c r="F189" s="84" t="str">
        <f t="shared" si="27"/>
        <v/>
      </c>
      <c r="G189" s="84" t="str">
        <f t="shared" si="28"/>
        <v/>
      </c>
      <c r="H189" s="124" t="str">
        <f t="shared" si="29"/>
        <v/>
      </c>
      <c r="I189" s="13"/>
      <c r="J189" s="13"/>
      <c r="K189" s="13"/>
      <c r="L189" s="13"/>
      <c r="M189" s="13"/>
      <c r="N189" s="155" t="str">
        <f>IF(A189="","",posicao_contratual!E189)</f>
        <v/>
      </c>
      <c r="O189" s="155" t="str">
        <f>IF(A189="","",posicao_contratual!I189)</f>
        <v/>
      </c>
      <c r="P189" s="155" t="str">
        <f>IF(A189="","",posicao_contratual!M189)</f>
        <v/>
      </c>
      <c r="Q189" s="155" t="str">
        <f>IF(A189="","",posicao_contratual!Q189)</f>
        <v/>
      </c>
      <c r="R189" s="155" t="str">
        <f>IF(A189="","",posicao_contratual!U189)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IF(posicao_contratual!A190="","",posicao_contratual!E190)</f>
        <v/>
      </c>
      <c r="C190" s="84" t="str">
        <f>IF(itens_Remanesc!A190="","",itens_Remanesc!C190)</f>
        <v/>
      </c>
      <c r="D190" s="84" t="str">
        <f t="shared" si="25"/>
        <v/>
      </c>
      <c r="E190" s="84" t="str">
        <f t="shared" si="26"/>
        <v/>
      </c>
      <c r="F190" s="84" t="str">
        <f t="shared" si="27"/>
        <v/>
      </c>
      <c r="G190" s="84" t="str">
        <f t="shared" si="28"/>
        <v/>
      </c>
      <c r="H190" s="124" t="str">
        <f t="shared" si="29"/>
        <v/>
      </c>
      <c r="I190" s="13"/>
      <c r="J190" s="13"/>
      <c r="K190" s="13"/>
      <c r="L190" s="13"/>
      <c r="M190" s="13"/>
      <c r="N190" s="155" t="str">
        <f>IF(A190="","",posicao_contratual!E190)</f>
        <v/>
      </c>
      <c r="O190" s="155" t="str">
        <f>IF(A190="","",posicao_contratual!I190)</f>
        <v/>
      </c>
      <c r="P190" s="155" t="str">
        <f>IF(A190="","",posicao_contratual!M190)</f>
        <v/>
      </c>
      <c r="Q190" s="155" t="str">
        <f>IF(A190="","",posicao_contratual!Q190)</f>
        <v/>
      </c>
      <c r="R190" s="155" t="str">
        <f>IF(A190="","",posicao_contratual!U190)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IF(posicao_contratual!A191="","",posicao_contratual!E191)</f>
        <v/>
      </c>
      <c r="C191" s="84" t="str">
        <f>IF(itens_Remanesc!A191="","",itens_Remanesc!C191)</f>
        <v/>
      </c>
      <c r="D191" s="84" t="str">
        <f t="shared" si="25"/>
        <v/>
      </c>
      <c r="E191" s="84" t="str">
        <f t="shared" si="26"/>
        <v/>
      </c>
      <c r="F191" s="84" t="str">
        <f t="shared" si="27"/>
        <v/>
      </c>
      <c r="G191" s="84" t="str">
        <f t="shared" si="28"/>
        <v/>
      </c>
      <c r="H191" s="124" t="str">
        <f t="shared" si="29"/>
        <v/>
      </c>
      <c r="I191" s="13"/>
      <c r="J191" s="13"/>
      <c r="K191" s="13"/>
      <c r="L191" s="13"/>
      <c r="M191" s="13"/>
      <c r="N191" s="155" t="str">
        <f>IF(A191="","",posicao_contratual!E191)</f>
        <v/>
      </c>
      <c r="O191" s="155" t="str">
        <f>IF(A191="","",posicao_contratual!I191)</f>
        <v/>
      </c>
      <c r="P191" s="155" t="str">
        <f>IF(A191="","",posicao_contratual!M191)</f>
        <v/>
      </c>
      <c r="Q191" s="155" t="str">
        <f>IF(A191="","",posicao_contratual!Q191)</f>
        <v/>
      </c>
      <c r="R191" s="155" t="str">
        <f>IF(A191="","",posicao_contratual!U191)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IF(posicao_contratual!A192="","",posicao_contratual!E192)</f>
        <v/>
      </c>
      <c r="C192" s="84" t="str">
        <f>IF(itens_Remanesc!A192="","",itens_Remanesc!C192)</f>
        <v/>
      </c>
      <c r="D192" s="84" t="str">
        <f t="shared" si="25"/>
        <v/>
      </c>
      <c r="E192" s="84" t="str">
        <f t="shared" si="26"/>
        <v/>
      </c>
      <c r="F192" s="84" t="str">
        <f t="shared" si="27"/>
        <v/>
      </c>
      <c r="G192" s="84" t="str">
        <f t="shared" si="28"/>
        <v/>
      </c>
      <c r="H192" s="124" t="str">
        <f t="shared" si="29"/>
        <v/>
      </c>
      <c r="I192" s="13"/>
      <c r="J192" s="13"/>
      <c r="K192" s="13"/>
      <c r="L192" s="13"/>
      <c r="M192" s="13"/>
      <c r="N192" s="155" t="str">
        <f>IF(A192="","",posicao_contratual!E192)</f>
        <v/>
      </c>
      <c r="O192" s="155" t="str">
        <f>IF(A192="","",posicao_contratual!I192)</f>
        <v/>
      </c>
      <c r="P192" s="155" t="str">
        <f>IF(A192="","",posicao_contratual!M192)</f>
        <v/>
      </c>
      <c r="Q192" s="155" t="str">
        <f>IF(A192="","",posicao_contratual!Q192)</f>
        <v/>
      </c>
      <c r="R192" s="155" t="str">
        <f>IF(A192="","",posicao_contratual!U192)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IF(posicao_contratual!A193="","",posicao_contratual!E193)</f>
        <v/>
      </c>
      <c r="C193" s="84" t="str">
        <f>IF(itens_Remanesc!A193="","",itens_Remanesc!C193)</f>
        <v/>
      </c>
      <c r="D193" s="84" t="str">
        <f t="shared" si="25"/>
        <v/>
      </c>
      <c r="E193" s="84" t="str">
        <f t="shared" si="26"/>
        <v/>
      </c>
      <c r="F193" s="84" t="str">
        <f t="shared" si="27"/>
        <v/>
      </c>
      <c r="G193" s="84" t="str">
        <f t="shared" si="28"/>
        <v/>
      </c>
      <c r="H193" s="124" t="str">
        <f t="shared" si="29"/>
        <v/>
      </c>
      <c r="I193" s="13"/>
      <c r="J193" s="13"/>
      <c r="K193" s="13"/>
      <c r="L193" s="13"/>
      <c r="M193" s="13"/>
      <c r="N193" s="155" t="str">
        <f>IF(A193="","",posicao_contratual!E193)</f>
        <v/>
      </c>
      <c r="O193" s="155" t="str">
        <f>IF(A193="","",posicao_contratual!I193)</f>
        <v/>
      </c>
      <c r="P193" s="155" t="str">
        <f>IF(A193="","",posicao_contratual!M193)</f>
        <v/>
      </c>
      <c r="Q193" s="155" t="str">
        <f>IF(A193="","",posicao_contratual!Q193)</f>
        <v/>
      </c>
      <c r="R193" s="155" t="str">
        <f>IF(A193="","",posicao_contratual!U193)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IF(posicao_contratual!A194="","",posicao_contratual!E194)</f>
        <v/>
      </c>
      <c r="C194" s="84" t="str">
        <f>IF(itens_Remanesc!A194="","",itens_Remanesc!C194)</f>
        <v/>
      </c>
      <c r="D194" s="84" t="str">
        <f t="shared" ref="D194:D200" si="30">IF(OR(A194="",C194="",NOT(ISNUMBER($L$3))),"",ROUND(C194*$L$3,2))</f>
        <v/>
      </c>
      <c r="E194" s="84" t="str">
        <f t="shared" ref="E194:E200" si="31">IF(OR(A194="",C194="",NOT(ISNUMBER($L$4))),"",ROUND(C194*$L$4,2))</f>
        <v/>
      </c>
      <c r="F194" s="84" t="str">
        <f t="shared" ref="F194:F200" si="32">IF(OR(A194="",C194="",NOT(ISNUMBER($L$5))),"",ROUND(C194*$L$5,2))</f>
        <v/>
      </c>
      <c r="G194" s="84" t="str">
        <f t="shared" ref="G194:G200" si="33">IF(OR(A194="",C194="",NOT(ISNUMBER($L$6))),"",ROUND(C194*$L$6,2))</f>
        <v/>
      </c>
      <c r="H194" s="124" t="str">
        <f t="shared" ref="H194:H200" si="34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IF(A194="","",posicao_contratual!E194)</f>
        <v/>
      </c>
      <c r="O194" s="155" t="str">
        <f>IF(A194="","",posicao_contratual!I194)</f>
        <v/>
      </c>
      <c r="P194" s="155" t="str">
        <f>IF(A194="","",posicao_contratual!M194)</f>
        <v/>
      </c>
      <c r="Q194" s="155" t="str">
        <f>IF(A194="","",posicao_contratual!Q194)</f>
        <v/>
      </c>
      <c r="R194" s="155" t="str">
        <f>IF(A194="","",posicao_contratual!U194)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IF(posicao_contratual!A195="","",posicao_contratual!E195)</f>
        <v/>
      </c>
      <c r="C195" s="84" t="str">
        <f>IF(itens_Remanesc!A195="","",itens_Remanesc!C195)</f>
        <v/>
      </c>
      <c r="D195" s="84" t="str">
        <f t="shared" si="30"/>
        <v/>
      </c>
      <c r="E195" s="84" t="str">
        <f t="shared" si="31"/>
        <v/>
      </c>
      <c r="F195" s="84" t="str">
        <f t="shared" si="32"/>
        <v/>
      </c>
      <c r="G195" s="84" t="str">
        <f t="shared" si="33"/>
        <v/>
      </c>
      <c r="H195" s="124" t="str">
        <f t="shared" si="34"/>
        <v/>
      </c>
      <c r="I195" s="13"/>
      <c r="J195" s="13"/>
      <c r="K195" s="13"/>
      <c r="L195" s="13"/>
      <c r="M195" s="13"/>
      <c r="N195" s="155" t="str">
        <f>IF(A195="","",posicao_contratual!E195)</f>
        <v/>
      </c>
      <c r="O195" s="155" t="str">
        <f>IF(A195="","",posicao_contratual!I195)</f>
        <v/>
      </c>
      <c r="P195" s="155" t="str">
        <f>IF(A195="","",posicao_contratual!M195)</f>
        <v/>
      </c>
      <c r="Q195" s="155" t="str">
        <f>IF(A195="","",posicao_contratual!Q195)</f>
        <v/>
      </c>
      <c r="R195" s="155" t="str">
        <f>IF(A195="","",posicao_contratual!U195)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IF(posicao_contratual!A196="","",posicao_contratual!E196)</f>
        <v/>
      </c>
      <c r="C196" s="84" t="str">
        <f>IF(itens_Remanesc!A196="","",itens_Remanesc!C196)</f>
        <v/>
      </c>
      <c r="D196" s="84" t="str">
        <f t="shared" si="30"/>
        <v/>
      </c>
      <c r="E196" s="84" t="str">
        <f t="shared" si="31"/>
        <v/>
      </c>
      <c r="F196" s="84" t="str">
        <f t="shared" si="32"/>
        <v/>
      </c>
      <c r="G196" s="84" t="str">
        <f t="shared" si="33"/>
        <v/>
      </c>
      <c r="H196" s="124" t="str">
        <f t="shared" si="34"/>
        <v/>
      </c>
      <c r="I196" s="13"/>
      <c r="J196" s="13"/>
      <c r="K196" s="13"/>
      <c r="L196" s="13"/>
      <c r="M196" s="13"/>
      <c r="N196" s="155" t="str">
        <f>IF(A196="","",posicao_contratual!E196)</f>
        <v/>
      </c>
      <c r="O196" s="155" t="str">
        <f>IF(A196="","",posicao_contratual!I196)</f>
        <v/>
      </c>
      <c r="P196" s="155" t="str">
        <f>IF(A196="","",posicao_contratual!M196)</f>
        <v/>
      </c>
      <c r="Q196" s="155" t="str">
        <f>IF(A196="","",posicao_contratual!Q196)</f>
        <v/>
      </c>
      <c r="R196" s="155" t="str">
        <f>IF(A196="","",posicao_contratual!U196)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IF(posicao_contratual!A197="","",posicao_contratual!E197)</f>
        <v/>
      </c>
      <c r="C197" s="84" t="str">
        <f>IF(itens_Remanesc!A197="","",itens_Remanesc!C197)</f>
        <v/>
      </c>
      <c r="D197" s="84" t="str">
        <f t="shared" si="30"/>
        <v/>
      </c>
      <c r="E197" s="84" t="str">
        <f t="shared" si="31"/>
        <v/>
      </c>
      <c r="F197" s="84" t="str">
        <f t="shared" si="32"/>
        <v/>
      </c>
      <c r="G197" s="84" t="str">
        <f t="shared" si="33"/>
        <v/>
      </c>
      <c r="H197" s="124" t="str">
        <f t="shared" si="34"/>
        <v/>
      </c>
      <c r="I197" s="13"/>
      <c r="J197" s="13"/>
      <c r="K197" s="13"/>
      <c r="L197" s="13"/>
      <c r="M197" s="13"/>
      <c r="N197" s="155" t="str">
        <f>IF(A197="","",posicao_contratual!E197)</f>
        <v/>
      </c>
      <c r="O197" s="155" t="str">
        <f>IF(A197="","",posicao_contratual!I197)</f>
        <v/>
      </c>
      <c r="P197" s="155" t="str">
        <f>IF(A197="","",posicao_contratual!M197)</f>
        <v/>
      </c>
      <c r="Q197" s="155" t="str">
        <f>IF(A197="","",posicao_contratual!Q197)</f>
        <v/>
      </c>
      <c r="R197" s="155" t="str">
        <f>IF(A197="","",posicao_contratual!U197)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IF(posicao_contratual!A198="","",posicao_contratual!E198)</f>
        <v/>
      </c>
      <c r="C198" s="84" t="str">
        <f>IF(itens_Remanesc!A198="","",itens_Remanesc!C198)</f>
        <v/>
      </c>
      <c r="D198" s="84" t="str">
        <f t="shared" si="30"/>
        <v/>
      </c>
      <c r="E198" s="84" t="str">
        <f t="shared" si="31"/>
        <v/>
      </c>
      <c r="F198" s="84" t="str">
        <f t="shared" si="32"/>
        <v/>
      </c>
      <c r="G198" s="84" t="str">
        <f t="shared" si="33"/>
        <v/>
      </c>
      <c r="H198" s="124" t="str">
        <f t="shared" si="34"/>
        <v/>
      </c>
      <c r="I198" s="13"/>
      <c r="J198" s="13"/>
      <c r="K198" s="13"/>
      <c r="L198" s="13"/>
      <c r="M198" s="13"/>
      <c r="N198" s="155" t="str">
        <f>IF(A198="","",posicao_contratual!E198)</f>
        <v/>
      </c>
      <c r="O198" s="155" t="str">
        <f>IF(A198="","",posicao_contratual!I198)</f>
        <v/>
      </c>
      <c r="P198" s="155" t="str">
        <f>IF(A198="","",posicao_contratual!M198)</f>
        <v/>
      </c>
      <c r="Q198" s="155" t="str">
        <f>IF(A198="","",posicao_contratual!Q198)</f>
        <v/>
      </c>
      <c r="R198" s="155" t="str">
        <f>IF(A198="","",posicao_contratual!U198)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IF(posicao_contratual!A199="","",posicao_contratual!E199)</f>
        <v/>
      </c>
      <c r="C199" s="84" t="str">
        <f>IF(itens_Remanesc!A199="","",itens_Remanesc!C199)</f>
        <v/>
      </c>
      <c r="D199" s="84" t="str">
        <f t="shared" si="30"/>
        <v/>
      </c>
      <c r="E199" s="84" t="str">
        <f t="shared" si="31"/>
        <v/>
      </c>
      <c r="F199" s="84" t="str">
        <f t="shared" si="32"/>
        <v/>
      </c>
      <c r="G199" s="84" t="str">
        <f t="shared" si="33"/>
        <v/>
      </c>
      <c r="H199" s="124" t="str">
        <f t="shared" si="34"/>
        <v/>
      </c>
      <c r="I199" s="13"/>
      <c r="J199" s="13"/>
      <c r="K199" s="13"/>
      <c r="L199" s="13"/>
      <c r="M199" s="13"/>
      <c r="N199" s="155" t="str">
        <f>IF(A199="","",posicao_contratual!E199)</f>
        <v/>
      </c>
      <c r="O199" s="155" t="str">
        <f>IF(A199="","",posicao_contratual!I199)</f>
        <v/>
      </c>
      <c r="P199" s="155" t="str">
        <f>IF(A199="","",posicao_contratual!M199)</f>
        <v/>
      </c>
      <c r="Q199" s="155" t="str">
        <f>IF(A199="","",posicao_contratual!Q199)</f>
        <v/>
      </c>
      <c r="R199" s="155" t="str">
        <f>IF(A199="","",posicao_contratual!U199)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IF(posicao_contratual!A200="","",posicao_contratual!E200)</f>
        <v/>
      </c>
      <c r="C200" s="84" t="str">
        <f>IF(itens_Remanesc!A200="","",itens_Remanesc!C200)</f>
        <v/>
      </c>
      <c r="D200" s="84" t="str">
        <f t="shared" si="30"/>
        <v/>
      </c>
      <c r="E200" s="84" t="str">
        <f t="shared" si="31"/>
        <v/>
      </c>
      <c r="F200" s="84" t="str">
        <f t="shared" si="32"/>
        <v/>
      </c>
      <c r="G200" s="84" t="str">
        <f t="shared" si="33"/>
        <v/>
      </c>
      <c r="H200" s="124" t="str">
        <f t="shared" si="34"/>
        <v/>
      </c>
      <c r="I200" s="13"/>
      <c r="J200" s="13"/>
      <c r="K200" s="13"/>
      <c r="L200" s="13"/>
      <c r="M200" s="13"/>
      <c r="N200" s="155" t="str">
        <f>IF(A200="","",posicao_contratual!E200)</f>
        <v/>
      </c>
      <c r="O200" s="155" t="str">
        <f>IF(A200="","",posicao_contratual!I200)</f>
        <v/>
      </c>
      <c r="P200" s="155" t="str">
        <f>IF(A200="","",posicao_contratual!M200)</f>
        <v/>
      </c>
      <c r="Q200" s="155" t="str">
        <f>IF(A200="","",posicao_contratual!Q200)</f>
        <v/>
      </c>
      <c r="R200" s="155" t="str">
        <f>IF(A200="","",posicao_contratual!U200)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297</v>
      </c>
      <c r="B1" s="5"/>
      <c r="C1" s="5"/>
    </row>
    <row r="2" spans="1:3" x14ac:dyDescent="0.35">
      <c r="A2" s="6" t="s">
        <v>339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298</v>
      </c>
      <c r="B3" s="5"/>
      <c r="C3" s="5"/>
    </row>
    <row r="4" spans="1:3" x14ac:dyDescent="0.35">
      <c r="A4" s="6" t="s">
        <v>299</v>
      </c>
      <c r="B4" s="194"/>
    </row>
    <row r="5" spans="1:3" x14ac:dyDescent="0.35">
      <c r="A5" s="6" t="s">
        <v>300</v>
      </c>
      <c r="B5" s="10" t="str">
        <f>IF(CONTROLE!$B$2="","",CONTROLE!$B$2)</f>
        <v/>
      </c>
    </row>
    <row r="6" spans="1:3" x14ac:dyDescent="0.35">
      <c r="A6" s="6" t="s">
        <v>301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302</v>
      </c>
      <c r="B7" s="208" t="str">
        <f>posicao_referencia!$I$6</f>
        <v/>
      </c>
    </row>
    <row r="8" spans="1:3" ht="29" x14ac:dyDescent="0.35">
      <c r="A8" s="6" t="s">
        <v>349</v>
      </c>
      <c r="B8" s="208" t="str">
        <f>IF(posicao_referencia!$I$2,posicao_referencia!$I$5,"")</f>
        <v/>
      </c>
      <c r="C8" s="230" t="s">
        <v>350</v>
      </c>
    </row>
    <row r="10" spans="1:3" x14ac:dyDescent="0.35">
      <c r="A10" s="5" t="s">
        <v>315</v>
      </c>
      <c r="B10" s="5"/>
      <c r="C10" s="5"/>
    </row>
    <row r="11" spans="1:3" x14ac:dyDescent="0.35">
      <c r="A11" s="6" t="s">
        <v>303</v>
      </c>
      <c r="B11" s="208" t="str">
        <f>posicao_referencia!$I$5</f>
        <v/>
      </c>
    </row>
    <row r="12" spans="1:3" x14ac:dyDescent="0.35">
      <c r="A12" s="6" t="s">
        <v>316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317</v>
      </c>
      <c r="B13" s="194"/>
    </row>
    <row r="14" spans="1:3" x14ac:dyDescent="0.35">
      <c r="A14" s="6" t="s">
        <v>318</v>
      </c>
      <c r="B14" s="208" t="str">
        <f>IF(COUNT(itens_PC!$B$2:$B$5001)=0,"",MAX(itens_PC!$B$2:$B$5001))</f>
        <v/>
      </c>
    </row>
    <row r="15" spans="1:3" x14ac:dyDescent="0.35">
      <c r="A15" s="6" t="s">
        <v>319</v>
      </c>
      <c r="B15" s="194"/>
    </row>
    <row r="16" spans="1:3" x14ac:dyDescent="0.35">
      <c r="A16" s="6" t="s">
        <v>340</v>
      </c>
      <c r="B16" s="210" t="str">
        <f>IF(MAX($B$11,$B$13,$B$15)=0,"",MAX($B$11,$B$13,$B$15)+1)</f>
        <v/>
      </c>
    </row>
    <row r="18" spans="1:3" x14ac:dyDescent="0.35">
      <c r="A18" s="5" t="s">
        <v>304</v>
      </c>
      <c r="B18" s="5"/>
      <c r="C18" s="5"/>
    </row>
    <row r="19" spans="1:3" x14ac:dyDescent="0.35">
      <c r="A19" s="6" t="s">
        <v>305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341</v>
      </c>
      <c r="B20" s="10" t="str">
        <f>IF($B$12&lt;&gt;"","Financeiro",IF($B$14&lt;&gt;"","PC",""))</f>
        <v/>
      </c>
    </row>
    <row r="21" spans="1:3" x14ac:dyDescent="0.35">
      <c r="A21" s="6" t="s">
        <v>342</v>
      </c>
      <c r="B21" s="10" t="str">
        <f>IF(AND($B$12&lt;&gt;"",$B$14&lt;&gt;""),"PC","")</f>
        <v/>
      </c>
    </row>
    <row r="22" spans="1:3" x14ac:dyDescent="0.35">
      <c r="A22" s="6" t="s">
        <v>306</v>
      </c>
      <c r="B22" s="208" t="str">
        <f>posicao_referencia!$I$5</f>
        <v/>
      </c>
    </row>
    <row r="23" spans="1:3" x14ac:dyDescent="0.35">
      <c r="A23" s="6" t="s">
        <v>307</v>
      </c>
      <c r="B23" s="10" t="str">
        <f>posicao_referencia!$I$8</f>
        <v>POSICAO DE REFERENCIA INDISPONIVEL</v>
      </c>
    </row>
    <row r="24" spans="1:3" x14ac:dyDescent="0.35">
      <c r="A24" s="6" t="s">
        <v>308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75" t="s">
        <v>309</v>
      </c>
      <c r="B26" s="276"/>
      <c r="C26" s="276"/>
    </row>
    <row r="27" spans="1:3" x14ac:dyDescent="0.35">
      <c r="A27" s="194" t="s">
        <v>310</v>
      </c>
      <c r="B27" s="272" t="s">
        <v>311</v>
      </c>
      <c r="C27" s="273"/>
    </row>
    <row r="28" spans="1:3" x14ac:dyDescent="0.35">
      <c r="A28" s="194" t="s">
        <v>312</v>
      </c>
      <c r="B28" s="272" t="s">
        <v>320</v>
      </c>
      <c r="C28" s="273"/>
    </row>
    <row r="29" spans="1:3" x14ac:dyDescent="0.35">
      <c r="A29" s="10" t="s">
        <v>313</v>
      </c>
      <c r="B29" s="274" t="s">
        <v>321</v>
      </c>
      <c r="C29" s="273"/>
    </row>
    <row r="30" spans="1:3" x14ac:dyDescent="0.35">
      <c r="A30" s="209" t="s">
        <v>314</v>
      </c>
      <c r="B30" s="274" t="s">
        <v>322</v>
      </c>
      <c r="C30" s="273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77" t="s">
        <v>145</v>
      </c>
      <c r="B1" s="278"/>
      <c r="C1" s="278"/>
      <c r="D1" s="278"/>
      <c r="E1" s="278"/>
      <c r="F1" s="278"/>
      <c r="G1" s="278"/>
      <c r="H1" s="278"/>
      <c r="I1" s="278"/>
      <c r="J1" s="278"/>
      <c r="K1" s="62"/>
      <c r="L1" s="62"/>
      <c r="M1" s="62"/>
      <c r="N1" s="62"/>
      <c r="O1" s="62"/>
      <c r="P1" s="62"/>
      <c r="Q1" s="62"/>
      <c r="X1" t="s">
        <v>324</v>
      </c>
      <c r="Y1" t="s">
        <v>325</v>
      </c>
    </row>
    <row r="2" spans="1:25" ht="34" customHeight="1" x14ac:dyDescent="0.35">
      <c r="A2" s="285" t="s">
        <v>146</v>
      </c>
      <c r="B2" s="278"/>
      <c r="C2" s="278"/>
      <c r="D2" s="278"/>
      <c r="E2" s="278"/>
      <c r="F2" s="278"/>
      <c r="G2" s="278"/>
      <c r="H2" s="278"/>
      <c r="I2" s="278"/>
      <c r="J2" s="278"/>
      <c r="K2" s="62"/>
      <c r="L2" s="62"/>
      <c r="M2" s="62"/>
      <c r="N2" s="62"/>
      <c r="O2" s="62"/>
      <c r="P2" s="62"/>
      <c r="Q2" s="62"/>
      <c r="X2">
        <f>IF(posicao_contratual!$A2="",0,IF(AND(ISNUMBER(posicao_contratual!$G2),ISNUMBER(posicao_contratual!$K2),ISNUMBER(historico_VU!$C2)),(posicao_contratual!$G2-posicao_contratual!$K2)*historico_VU!$C2,""))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</row>
    <row r="3" spans="1:25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IF(posicao_contratual!$A3="",0,IF(AND(ISNUMBER(posicao_contratual!$G3),ISNUMBER(posicao_contratual!$K3),ISNUMBER(historico_VU!$C3)),(posicao_contratual!$G3-posicao_contratual!$K3)*historico_VU!$C3,""))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</row>
    <row r="4" spans="1:25" ht="24" customHeight="1" x14ac:dyDescent="0.35">
      <c r="A4" s="125" t="s">
        <v>147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148</v>
      </c>
      <c r="D4" s="126">
        <v>5.0000000000000001E-3</v>
      </c>
      <c r="E4" s="125" t="s">
        <v>149</v>
      </c>
      <c r="F4" s="127" t="str">
        <f>UPPER(CONTROLE!B2)</f>
        <v/>
      </c>
      <c r="G4" s="125" t="s">
        <v>150</v>
      </c>
      <c r="H4" s="127" t="str">
        <f>IF($B$4="Itens","Itens",IF($B$4="PCs","PCs","Informado"))</f>
        <v>Informado</v>
      </c>
      <c r="I4" s="125" t="s">
        <v>151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IF(posicao_contratual!$A4="",0,IF(AND(ISNUMBER(posicao_contratual!$G4),ISNUMBER(posicao_contratual!$K4),ISNUMBER(historico_VU!$C4)),(posicao_contratual!$G4-posicao_contratual!$K4)*historico_VU!$C4,""))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</row>
    <row r="5" spans="1:25" ht="24" customHeight="1" x14ac:dyDescent="0.35">
      <c r="A5" s="125" t="s">
        <v>152</v>
      </c>
      <c r="B5" s="65" t="str">
        <f>IF(AND(RESULTADOS!$G$43="Sim",RESULTADOS!$C$43&lt;&gt;""),RESULTADOS!$C$43,"")</f>
        <v/>
      </c>
      <c r="C5" s="125" t="s">
        <v>153</v>
      </c>
      <c r="D5" s="286" t="str">
        <f>IF(AND(RESULTADOS!$G$43="Sim",RESULTADOS!$D$43&lt;&gt;""),RESULTADOS!$D$43,"")</f>
        <v/>
      </c>
      <c r="E5" s="287"/>
      <c r="F5" s="287"/>
      <c r="G5" s="287"/>
      <c r="H5" s="287"/>
      <c r="I5" s="287"/>
      <c r="J5" s="288"/>
      <c r="K5" s="62"/>
      <c r="L5" s="62"/>
      <c r="M5" s="62"/>
      <c r="N5" s="62"/>
      <c r="O5" s="62"/>
      <c r="P5" s="62"/>
      <c r="Q5" s="62"/>
      <c r="X5">
        <f>IF(posicao_contratual!$A5="",0,IF(AND(ISNUMBER(posicao_contratual!$G5),ISNUMBER(posicao_contratual!$K5),ISNUMBER(historico_VU!$C5)),(posicao_contratual!$G5-posicao_contratual!$K5)*historico_VU!$C5,""))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</row>
    <row r="6" spans="1:25" ht="34" customHeight="1" x14ac:dyDescent="0.35">
      <c r="A6" s="283" t="s">
        <v>154</v>
      </c>
      <c r="B6" s="278"/>
      <c r="C6" s="278"/>
      <c r="D6" s="278"/>
      <c r="E6" s="278"/>
      <c r="F6" s="278"/>
      <c r="G6" s="278"/>
      <c r="H6" s="278"/>
      <c r="I6" s="278"/>
      <c r="J6" s="278"/>
      <c r="K6" s="62"/>
      <c r="L6" s="62"/>
      <c r="M6" s="62"/>
      <c r="N6" s="62"/>
      <c r="O6" s="62"/>
      <c r="P6" s="62"/>
      <c r="Q6" s="62"/>
      <c r="X6">
        <f>IF(posicao_contratual!$A6="",0,IF(AND(ISNUMBER(posicao_contratual!$G6),ISNUMBER(posicao_contratual!$K6),ISNUMBER(historico_VU!$C6)),(posicao_contratual!$G6-posicao_contratual!$K6)*historico_VU!$C6,""))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</row>
    <row r="7" spans="1:25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IF(posicao_contratual!$A7="",0,IF(AND(ISNUMBER(posicao_contratual!$G7),ISNUMBER(posicao_contratual!$K7),ISNUMBER(historico_VU!$C7)),(posicao_contratual!$G7-posicao_contratual!$K7)*historico_VU!$C7,""))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</row>
    <row r="8" spans="1:25" ht="24" customHeight="1" x14ac:dyDescent="0.35">
      <c r="A8" s="282" t="s">
        <v>155</v>
      </c>
      <c r="B8" s="278"/>
      <c r="C8" s="278"/>
      <c r="D8" s="278"/>
      <c r="E8" s="278"/>
      <c r="F8" s="278"/>
      <c r="G8" s="278"/>
      <c r="H8" s="278"/>
      <c r="I8" s="278"/>
      <c r="J8" s="278"/>
      <c r="K8" s="62"/>
      <c r="L8" s="62"/>
      <c r="M8" s="62"/>
      <c r="N8" s="62"/>
      <c r="O8" s="62"/>
      <c r="P8" s="62"/>
      <c r="Q8" s="62"/>
      <c r="X8">
        <f>IF(posicao_contratual!$A8="",0,IF(AND(ISNUMBER(posicao_contratual!$G8),ISNUMBER(posicao_contratual!$K8),ISNUMBER(historico_VU!$C8)),(posicao_contratual!$G8-posicao_contratual!$K8)*historico_VU!$C8,""))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</row>
    <row r="9" spans="1:25" x14ac:dyDescent="0.35">
      <c r="A9" s="128" t="s">
        <v>156</v>
      </c>
      <c r="B9" s="128" t="s">
        <v>157</v>
      </c>
      <c r="C9" s="128" t="s">
        <v>158</v>
      </c>
      <c r="D9" s="128" t="s">
        <v>159</v>
      </c>
      <c r="E9" s="128" t="s">
        <v>160</v>
      </c>
      <c r="F9" s="128" t="s">
        <v>161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IF(posicao_contratual!$A9="",0,IF(AND(ISNUMBER(posicao_contratual!$G9),ISNUMBER(posicao_contratual!$K9),ISNUMBER(historico_VU!$C9)),(posicao_contratual!$G9-posicao_contratual!$K9)*historico_VU!$C9,""))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</row>
    <row r="10" spans="1:25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IF(COUNTIFS(itens_PC!$C$2:$C$5001,"C0",itens_PC!$D$2:$D$5001,"&gt;0",itens_PC!$G$2:$G$5001,"Sim")=0,"",ROUND(SUMIFS(itens_PC!$H$2:$H$5001,itens_PC!$C$2:$C$5001,"C0",itens_PC!$G$2:$G$5001,"Sim"),2))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IF(posicao_contratual!$A10="",0,IF(AND(ISNUMBER(posicao_contratual!$G10),ISNUMBER(posicao_contratual!$K10),ISNUMBER(historico_VU!$C10)),(posicao_contratual!$G10-posicao_contratual!$K10)*historico_VU!$C10,""))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</row>
    <row r="11" spans="1:25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IF(COUNTIFS(itens_PC!$C$2:$C$5001,"C1",itens_PC!$D$2:$D$5001,"&gt;0",itens_PC!$G$2:$G$5001,"Sim")=0,"",ROUND(SUMIFS(itens_PC!$H$2:$H$5001,itens_PC!$C$2:$C$5001,"C1",itens_PC!$G$2:$G$5001,"Sim"),2))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IF(posicao_contratual!$A11="",0,IF(AND(ISNUMBER(posicao_contratual!$G11),ISNUMBER(posicao_contratual!$K11),ISNUMBER(historico_VU!$C11)),(posicao_contratual!$G11-posicao_contratual!$K11)*historico_VU!$C11,""))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</row>
    <row r="12" spans="1:25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IF(COUNTIFS(itens_PC!$C$2:$C$5001,"C2",itens_PC!$D$2:$D$5001,"&gt;0",itens_PC!$G$2:$G$5001,"Sim")=0,"",ROUND(SUMIFS(itens_PC!$H$2:$H$5001,itens_PC!$C$2:$C$5001,"C2",itens_PC!$G$2:$G$5001,"Sim"),2))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IF(posicao_contratual!$A12="",0,IF(AND(ISNUMBER(posicao_contratual!$G12),ISNUMBER(posicao_contratual!$K12),ISNUMBER(historico_VU!$C12)),(posicao_contratual!$G12-posicao_contratual!$K12)*historico_VU!$C12,""))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</row>
    <row r="13" spans="1:25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IF(COUNTIFS(itens_PC!$C$2:$C$5001,"C3",itens_PC!$D$2:$D$5001,"&gt;0",itens_PC!$G$2:$G$5001,"Sim")=0,"",ROUND(SUMIFS(itens_PC!$H$2:$H$5001,itens_PC!$C$2:$C$5001,"C3",itens_PC!$G$2:$G$5001,"Sim"),2))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IF(posicao_contratual!$A13="",0,IF(AND(ISNUMBER(posicao_contratual!$G13),ISNUMBER(posicao_contratual!$K13),ISNUMBER(historico_VU!$C13)),(posicao_contratual!$G13-posicao_contratual!$K13)*historico_VU!$C13,""))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</row>
    <row r="14" spans="1:25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IF(COUNTIFS(itens_PC!$C$2:$C$5001,"C4",itens_PC!$D$2:$D$5001,"&gt;0",itens_PC!$G$2:$G$5001,"Sim")=0,"",ROUND(SUMIFS(itens_PC!$H$2:$H$5001,itens_PC!$C$2:$C$5001,"C4",itens_PC!$G$2:$G$5001,"Sim"),2))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IF(posicao_contratual!$A14="",0,IF(AND(ISNUMBER(posicao_contratual!$G14),ISNUMBER(posicao_contratual!$K14),ISNUMBER(historico_VU!$C14)),(posicao_contratual!$G14-posicao_contratual!$K14)*historico_VU!$C14,""))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</row>
    <row r="15" spans="1:25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IF(posicao_contratual!$A15="",0,IF(AND(ISNUMBER(posicao_contratual!$G15),ISNUMBER(posicao_contratual!$K15),ISNUMBER(historico_VU!$C15)),(posicao_contratual!$G15-posicao_contratual!$K15)*historico_VU!$C15,""))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</row>
    <row r="16" spans="1:25" ht="26" x14ac:dyDescent="0.35">
      <c r="A16" s="127" t="s">
        <v>162</v>
      </c>
      <c r="B16" s="135" t="str">
        <f>IF(ISNUMBER($B$5),$B$5,E15)</f>
        <v/>
      </c>
      <c r="C16" s="127" t="s">
        <v>163</v>
      </c>
      <c r="D16" s="127" t="str">
        <f>IF(ISNUMBER($B$5),"MANUAL",$B$4)</f>
        <v>SELECIONE O METODO EM CONTROLE!B1</v>
      </c>
      <c r="E16" s="127" t="s">
        <v>164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IF(posicao_contratual!$A16="",0,IF(AND(ISNUMBER(posicao_contratual!$G16),ISNUMBER(posicao_contratual!$K16),ISNUMBER(historico_VU!$C16)),(posicao_contratual!$G16-posicao_contratual!$K16)*historico_VU!$C16,""))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</row>
    <row r="17" spans="1:25" ht="24" customHeight="1" x14ac:dyDescent="0.35">
      <c r="A17" s="284" t="s">
        <v>293</v>
      </c>
      <c r="B17" s="278"/>
      <c r="C17" s="278"/>
      <c r="D17" s="278"/>
      <c r="E17" s="278"/>
      <c r="F17" s="278"/>
      <c r="G17" s="278"/>
      <c r="H17" s="278"/>
      <c r="I17" s="278"/>
      <c r="J17" s="278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IF(posicao_contratual!$A17="",0,IF(AND(ISNUMBER(posicao_contratual!$G17),ISNUMBER(posicao_contratual!$K17),ISNUMBER(historico_VU!$C17)),(posicao_contratual!$G17-posicao_contratual!$K17)*historico_VU!$C17,""))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</row>
    <row r="18" spans="1:25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IF(posicao_contratual!$A18="",0,IF(AND(ISNUMBER(posicao_contratual!$G18),ISNUMBER(posicao_contratual!$K18),ISNUMBER(historico_VU!$C18)),(posicao_contratual!$G18-posicao_contratual!$K18)*historico_VU!$C18,""))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</row>
    <row r="19" spans="1:25" ht="24" customHeight="1" x14ac:dyDescent="0.35">
      <c r="A19" s="282" t="s">
        <v>165</v>
      </c>
      <c r="B19" s="278"/>
      <c r="C19" s="278"/>
      <c r="D19" s="278"/>
      <c r="E19" s="278"/>
      <c r="F19" s="278"/>
      <c r="G19" s="278"/>
      <c r="H19" s="278"/>
      <c r="I19" s="278"/>
      <c r="J19" s="278"/>
      <c r="K19" s="62"/>
      <c r="L19" s="62"/>
      <c r="M19" s="62"/>
      <c r="N19" s="62"/>
      <c r="O19" s="62"/>
      <c r="P19" s="62"/>
      <c r="Q19" s="62"/>
      <c r="S19" t="s">
        <v>326</v>
      </c>
      <c r="X19">
        <f>IF(posicao_contratual!$A19="",0,IF(AND(ISNUMBER(posicao_contratual!$G19),ISNUMBER(posicao_contratual!$K19),ISNUMBER(historico_VU!$C19)),(posicao_contratual!$G19-posicao_contratual!$K19)*historico_VU!$C19,""))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</row>
    <row r="20" spans="1:25" x14ac:dyDescent="0.35">
      <c r="A20" s="125" t="s">
        <v>166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327</v>
      </c>
      <c r="T20" t="str">
        <f>IFERROR(VALUE(MID(CONTROLE!$B$2,2,3)),"")</f>
        <v/>
      </c>
      <c r="X20">
        <f>IF(posicao_contratual!$A20="",0,IF(AND(ISNUMBER(posicao_contratual!$G20),ISNUMBER(posicao_contratual!$K20),ISNUMBER(historico_VU!$C20)),(posicao_contratual!$G20-posicao_contratual!$K20)*historico_VU!$C20,""))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</row>
    <row r="21" spans="1:25" x14ac:dyDescent="0.35">
      <c r="A21" s="125" t="s">
        <v>167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328</v>
      </c>
      <c r="T21" s="213">
        <f>IF(itens_PC!$P$2&gt;0,itens_PC!$P$2,SUM($X$2:$X$201))</f>
        <v>0</v>
      </c>
      <c r="X21">
        <f>IF(posicao_contratual!$A21="",0,IF(AND(ISNUMBER(posicao_contratual!$G21),ISNUMBER(posicao_contratual!$K21),ISNUMBER(historico_VU!$C21)),(posicao_contratual!$G21-posicao_contratual!$K21)*historico_VU!$C21,""))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</row>
    <row r="22" spans="1:25" x14ac:dyDescent="0.35">
      <c r="A22" s="125" t="s">
        <v>168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329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IF(posicao_contratual!$A22="",0,IF(AND(ISNUMBER(posicao_contratual!$G22),ISNUMBER(posicao_contratual!$K22),ISNUMBER(historico_VU!$C22)),(posicao_contratual!$G22-posicao_contratual!$K22)*historico_VU!$C22,""))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</row>
    <row r="23" spans="1:25" x14ac:dyDescent="0.35">
      <c r="A23" s="125" t="s">
        <v>169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330</v>
      </c>
      <c r="T23" s="213">
        <f>SUM($Y$2:$Y$201)</f>
        <v>0</v>
      </c>
      <c r="X23">
        <f>IF(posicao_contratual!$A23="",0,IF(AND(ISNUMBER(posicao_contratual!$G23),ISNUMBER(posicao_contratual!$K23),ISNUMBER(historico_VU!$C23)),(posicao_contratual!$G23-posicao_contratual!$K23)*historico_VU!$C23,""))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</row>
    <row r="24" spans="1:25" x14ac:dyDescent="0.35">
      <c r="A24" s="125" t="s">
        <v>170</v>
      </c>
      <c r="B24" s="65" t="str">
        <f>IF(AND(RESULTADOS!$G$44="Sim",RESULTADOS!$C$44&lt;&gt;""),RESULTADOS!$C$44,"")</f>
        <v/>
      </c>
      <c r="C24" s="125" t="s">
        <v>171</v>
      </c>
      <c r="D24" s="286" t="str">
        <f>IF(AND(RESULTADOS!$G$44="Sim",RESULTADOS!$D$44&lt;&gt;""),RESULTADOS!$D$44,"")</f>
        <v/>
      </c>
      <c r="E24" s="287"/>
      <c r="F24" s="287"/>
      <c r="G24" s="287"/>
      <c r="H24" s="287"/>
      <c r="I24" s="287"/>
      <c r="J24" s="288"/>
      <c r="K24" s="62"/>
      <c r="L24" s="62"/>
      <c r="M24" s="62"/>
      <c r="N24" s="62"/>
      <c r="O24" s="62"/>
      <c r="P24" s="62"/>
      <c r="Q24" s="62"/>
      <c r="S24" t="s">
        <v>331</v>
      </c>
      <c r="T24">
        <f>IF(COUNTIF(posicao_contratual!$A$2:$A$201,"&lt;&gt;")=0,0,1)</f>
        <v>1</v>
      </c>
      <c r="X24">
        <f>IF(posicao_contratual!$A24="",0,IF(AND(ISNUMBER(posicao_contratual!$G24),ISNUMBER(posicao_contratual!$K24),ISNUMBER(historico_VU!$C24)),(posicao_contratual!$G24-posicao_contratual!$K24)*historico_VU!$C24,""))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</row>
    <row r="25" spans="1:25" ht="26" customHeight="1" x14ac:dyDescent="0.35">
      <c r="A25" s="125" t="s">
        <v>172</v>
      </c>
      <c r="B25" s="65" t="str">
        <f>IF(AND(RESULTADOS!$G$45="Sim",RESULTADOS!$C$45&lt;&gt;""),RESULTADOS!$C$45,"")</f>
        <v/>
      </c>
      <c r="C25" s="125" t="s">
        <v>173</v>
      </c>
      <c r="D25" s="286" t="str">
        <f>IF(AND(RESULTADOS!$G$45="Sim",RESULTADOS!$D$45&lt;&gt;""),RESULTADOS!$D$45,"")</f>
        <v/>
      </c>
      <c r="E25" s="287"/>
      <c r="F25" s="287"/>
      <c r="G25" s="287"/>
      <c r="H25" s="287"/>
      <c r="I25" s="287"/>
      <c r="J25" s="288"/>
      <c r="K25" s="62"/>
      <c r="L25" s="62"/>
      <c r="M25" s="62"/>
      <c r="N25" s="62"/>
      <c r="O25" s="62"/>
      <c r="P25" s="62"/>
      <c r="Q25" s="62"/>
      <c r="S25" t="s">
        <v>332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IF(posicao_contratual!$A25="",0,IF(AND(ISNUMBER(posicao_contratual!$G25),ISNUMBER(posicao_contratual!$K25),ISNUMBER(historico_VU!$C25)),(posicao_contratual!$G25-posicao_contratual!$K25)*historico_VU!$C25,""))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</row>
    <row r="26" spans="1:25" x14ac:dyDescent="0.35">
      <c r="A26" s="125" t="s">
        <v>174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164</v>
      </c>
      <c r="D26" s="63"/>
      <c r="E26" s="291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87"/>
      <c r="G26" s="287"/>
      <c r="H26" s="287"/>
      <c r="I26" s="287"/>
      <c r="J26" s="288"/>
      <c r="K26" s="62"/>
      <c r="L26" s="62"/>
      <c r="M26" s="62"/>
      <c r="N26" s="62"/>
      <c r="O26" s="62"/>
      <c r="P26" s="62"/>
      <c r="Q26" s="62"/>
      <c r="S26" t="s">
        <v>395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IF(posicao_contratual!$A26="",0,IF(AND(ISNUMBER(posicao_contratual!$G26),ISNUMBER(posicao_contratual!$K26),ISNUMBER(historico_VU!$C26)),(posicao_contratual!$G26-posicao_contratual!$K26)*historico_VU!$C26,""))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</row>
    <row r="27" spans="1:25" ht="34" customHeight="1" x14ac:dyDescent="0.35">
      <c r="A27" s="285" t="s">
        <v>175</v>
      </c>
      <c r="B27" s="278"/>
      <c r="C27" s="278"/>
      <c r="D27" s="278"/>
      <c r="E27" s="278"/>
      <c r="F27" s="278"/>
      <c r="G27" s="278"/>
      <c r="H27" s="278"/>
      <c r="I27" s="278"/>
      <c r="J27" s="278"/>
      <c r="K27" s="62"/>
      <c r="L27" s="62"/>
      <c r="M27" s="62"/>
      <c r="N27" s="62"/>
      <c r="O27" s="62"/>
      <c r="P27" s="62"/>
      <c r="Q27" s="62"/>
      <c r="S27" t="s">
        <v>396</v>
      </c>
      <c r="T27">
        <f>SUMPRODUCT((posicao_contratual!$A$2:$A$201&lt;&gt;"")*(1-ISNUMBER(posicao_contratual!$G$2:$G$201)*ISNUMBER(posicao_contratual!$K$2:$K$201)*ISNUMBER(historico_VU!$C$2:$C$201)))</f>
        <v>0</v>
      </c>
      <c r="X27">
        <f>IF(posicao_contratual!$A27="",0,IF(AND(ISNUMBER(posicao_contratual!$G27),ISNUMBER(posicao_contratual!$K27),ISNUMBER(historico_VU!$C27)),(posicao_contratual!$G27-posicao_contratual!$K27)*historico_VU!$C27,""))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</row>
    <row r="28" spans="1:25" x14ac:dyDescent="0.35">
      <c r="A28" s="227" t="s">
        <v>344</v>
      </c>
      <c r="B28" s="226" t="str">
        <f>$B$26</f>
        <v/>
      </c>
      <c r="C28" s="227" t="s">
        <v>346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397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IF(posicao_contratual!$A28="",0,IF(AND(ISNUMBER(posicao_contratual!$G28),ISNUMBER(posicao_contratual!$K28),ISNUMBER(historico_VU!$C28)),(posicao_contratual!$G28-posicao_contratual!$K28)*historico_VU!$C28,""))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</row>
    <row r="29" spans="1:25" x14ac:dyDescent="0.35">
      <c r="A29" s="227" t="s">
        <v>345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398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IF(posicao_contratual!$A29="",0,IF(AND(ISNUMBER(posicao_contratual!$G29),ISNUMBER(posicao_contratual!$K29),ISNUMBER(historico_VU!$C29)),(posicao_contratual!$G29-posicao_contratual!$K29)*historico_VU!$C29,""))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</row>
    <row r="30" spans="1:25" ht="24" customHeight="1" x14ac:dyDescent="0.35">
      <c r="A30" s="282" t="s">
        <v>176</v>
      </c>
      <c r="B30" s="278"/>
      <c r="C30" s="278"/>
      <c r="D30" s="278"/>
      <c r="E30" s="278"/>
      <c r="F30" s="278"/>
      <c r="G30" s="278"/>
      <c r="H30" s="278"/>
      <c r="I30" s="278"/>
      <c r="J30" s="278"/>
      <c r="K30" s="62"/>
      <c r="L30" s="62"/>
      <c r="M30" s="62"/>
      <c r="N30" s="62"/>
      <c r="O30" s="62"/>
      <c r="P30" s="62"/>
      <c r="Q30" s="62"/>
      <c r="S30" t="s">
        <v>399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IF(posicao_contratual!$A30="",0,IF(AND(ISNUMBER(posicao_contratual!$G30),ISNUMBER(posicao_contratual!$K30),ISNUMBER(historico_VU!$C30)),(posicao_contratual!$G30-posicao_contratual!$K30)*historico_VU!$C30,""))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</row>
    <row r="31" spans="1:25" x14ac:dyDescent="0.35">
      <c r="A31" s="128" t="s">
        <v>177</v>
      </c>
      <c r="B31" s="128" t="s">
        <v>178</v>
      </c>
      <c r="C31" s="128" t="s">
        <v>179</v>
      </c>
      <c r="D31" s="128" t="s">
        <v>180</v>
      </c>
      <c r="E31" s="128" t="s">
        <v>181</v>
      </c>
      <c r="F31" s="128" t="s">
        <v>182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IF(posicao_contratual!$A31="",0,IF(AND(ISNUMBER(posicao_contratual!$G31),ISNUMBER(posicao_contratual!$K31),ISNUMBER(historico_VU!$C31)),(posicao_contratual!$G31-posicao_contratual!$K31)*historico_VU!$C31,""))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</row>
    <row r="32" spans="1:25" x14ac:dyDescent="0.35">
      <c r="A32" s="134" t="s">
        <v>183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IF(posicao_contratual!$A32="",0,IF(AND(ISNUMBER(posicao_contratual!$G32),ISNUMBER(posicao_contratual!$K32),ISNUMBER(historico_VU!$C32)),(posicao_contratual!$G32-posicao_contratual!$K32)*historico_VU!$C32,""))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</row>
    <row r="33" spans="1:25" x14ac:dyDescent="0.35">
      <c r="A33" s="134" t="s">
        <v>184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IF(posicao_contratual!$A33="",0,IF(AND(ISNUMBER(posicao_contratual!$G33),ISNUMBER(posicao_contratual!$K33),ISNUMBER(historico_VU!$C33)),(posicao_contratual!$G33-posicao_contratual!$K33)*historico_VU!$C33,""))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</row>
    <row r="34" spans="1:25" ht="26" customHeight="1" x14ac:dyDescent="0.35">
      <c r="A34" s="134" t="s">
        <v>185</v>
      </c>
      <c r="B34" s="66"/>
      <c r="C34" s="67"/>
      <c r="D34" s="67"/>
      <c r="E34" s="67"/>
      <c r="F34" s="140" t="s">
        <v>186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IF(posicao_contratual!$A34="",0,IF(AND(ISNUMBER(posicao_contratual!$G34),ISNUMBER(posicao_contratual!$K34),ISNUMBER(historico_VU!$C34)),(posicao_contratual!$G34-posicao_contratual!$K34)*historico_VU!$C34,""))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</row>
    <row r="35" spans="1:25" x14ac:dyDescent="0.35">
      <c r="A35" s="134" t="s">
        <v>187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IF(posicao_contratual!$A35="",0,IF(AND(ISNUMBER(posicao_contratual!$G35),ISNUMBER(posicao_contratual!$K35),ISNUMBER(historico_VU!$C35)),(posicao_contratual!$G35-posicao_contratual!$K35)*historico_VU!$C35,""))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</row>
    <row r="36" spans="1:25" x14ac:dyDescent="0.35">
      <c r="A36" s="134" t="s">
        <v>188</v>
      </c>
      <c r="B36" s="279"/>
      <c r="C36" s="280"/>
      <c r="D36" s="280"/>
      <c r="E36" s="281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IF(posicao_contratual!$A36="",0,IF(AND(ISNUMBER(posicao_contratual!$G36),ISNUMBER(posicao_contratual!$K36),ISNUMBER(historico_VU!$C36)),(posicao_contratual!$G36-posicao_contratual!$K36)*historico_VU!$C36,""))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</row>
    <row r="37" spans="1:25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IF(posicao_contratual!$A37="",0,IF(AND(ISNUMBER(posicao_contratual!$G37),ISNUMBER(posicao_contratual!$K37),ISNUMBER(historico_VU!$C37)),(posicao_contratual!$G37-posicao_contratual!$K37)*historico_VU!$C37,""))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</row>
    <row r="38" spans="1:25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IF(posicao_contratual!$A38="",0,IF(AND(ISNUMBER(posicao_contratual!$G38),ISNUMBER(posicao_contratual!$K38),ISNUMBER(historico_VU!$C38)),(posicao_contratual!$G38-posicao_contratual!$K38)*historico_VU!$C38,""))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</row>
    <row r="39" spans="1:25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IF(posicao_contratual!$A39="",0,IF(AND(ISNUMBER(posicao_contratual!$G39),ISNUMBER(posicao_contratual!$K39),ISNUMBER(historico_VU!$C39)),(posicao_contratual!$G39-posicao_contratual!$K39)*historico_VU!$C39,""))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</row>
    <row r="40" spans="1:25" ht="24" customHeight="1" x14ac:dyDescent="0.35">
      <c r="A40" s="282" t="s">
        <v>189</v>
      </c>
      <c r="B40" s="278"/>
      <c r="C40" s="278"/>
      <c r="D40" s="278"/>
      <c r="E40" s="278"/>
      <c r="F40" s="278"/>
      <c r="G40" s="278"/>
      <c r="H40" s="278"/>
      <c r="I40" s="278"/>
      <c r="J40" s="278"/>
      <c r="K40" s="62"/>
      <c r="L40" s="62"/>
      <c r="M40" s="62"/>
      <c r="N40" s="62"/>
      <c r="O40" s="62"/>
      <c r="P40" s="62"/>
      <c r="Q40" s="62"/>
      <c r="X40">
        <f>IF(posicao_contratual!$A40="",0,IF(AND(ISNUMBER(posicao_contratual!$G40),ISNUMBER(posicao_contratual!$K40),ISNUMBER(historico_VU!$C40)),(posicao_contratual!$G40-posicao_contratual!$K40)*historico_VU!$C40,""))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</row>
    <row r="41" spans="1:25" x14ac:dyDescent="0.35">
      <c r="A41" s="134" t="s">
        <v>190</v>
      </c>
      <c r="B41" s="139" t="str">
        <f>IF(B15="","",B15)</f>
        <v/>
      </c>
      <c r="C41" s="142" t="s">
        <v>191</v>
      </c>
      <c r="D41" s="139" t="str">
        <f>IF(C15="","",C15)</f>
        <v/>
      </c>
      <c r="E41" s="142" t="s">
        <v>192</v>
      </c>
      <c r="F41" s="139" t="str">
        <f>IF(D15="","",D15)</f>
        <v/>
      </c>
      <c r="G41" s="142" t="s">
        <v>193</v>
      </c>
      <c r="H41" s="139" t="str">
        <f>IF(B16="","",B16)</f>
        <v/>
      </c>
      <c r="I41" s="134" t="s">
        <v>164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X41">
        <f>IF(posicao_contratual!$A41="",0,IF(AND(ISNUMBER(posicao_contratual!$G41),ISNUMBER(posicao_contratual!$K41),ISNUMBER(historico_VU!$C41)),(posicao_contratual!$G41-posicao_contratual!$K41)*historico_VU!$C41,""))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</row>
    <row r="42" spans="1:25" x14ac:dyDescent="0.35">
      <c r="A42" s="134" t="s">
        <v>194</v>
      </c>
      <c r="B42" s="144" t="str">
        <f>IF($F$4="C0",parametros!$F$2,IF($F$4="C1",parametros!$F$3,IF($F$4="C2",parametros!$F$4,IF($F$4="C3",parametros!$F$5,parametros!$F$6))))</f>
        <v/>
      </c>
      <c r="C42" s="145" t="s">
        <v>195</v>
      </c>
      <c r="D42" s="144" t="str">
        <f>IF($F$4="C0",parametros!$D$11,IF($F$4="C1",parametros!$D$12,IF($F$4="C2",parametros!$D$13,IF($F$4="C3",parametros!$D$14,parametros!$D$15))))</f>
        <v/>
      </c>
      <c r="E42" s="145" t="s">
        <v>196</v>
      </c>
      <c r="F42" s="144" t="str">
        <f>IF(OR(NOT(ISNUMBER(B42)),NOT(ISNUMBER(D42)),D42=0),"",B42/D42)</f>
        <v/>
      </c>
      <c r="G42" s="145" t="s">
        <v>197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X42">
        <f>IF(posicao_contratual!$A42="",0,IF(AND(ISNUMBER(posicao_contratual!$G42),ISNUMBER(posicao_contratual!$K42),ISNUMBER(historico_VU!$C42)),(posicao_contratual!$G42-posicao_contratual!$K42)*historico_VU!$C42,""))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</row>
    <row r="43" spans="1:25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X43">
        <f>IF(posicao_contratual!$A43="",0,IF(AND(ISNUMBER(posicao_contratual!$G43),ISNUMBER(posicao_contratual!$K43),ISNUMBER(historico_VU!$C43)),(posicao_contratual!$G43-posicao_contratual!$K43)*historico_VU!$C43,""))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</row>
    <row r="44" spans="1:25" ht="26" customHeight="1" x14ac:dyDescent="0.35">
      <c r="A44" s="134" t="s">
        <v>198</v>
      </c>
      <c r="B44" s="143">
        <f>SUMPRODUCT(--(financeiro!$C$2:$C$73&lt;&gt;""),--(((financeiro!$B$2:$B$73="")+(financeiro!$G$2:$G$73=""))&gt;0))</f>
        <v>0</v>
      </c>
      <c r="C44" s="134" t="s">
        <v>199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200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201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202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X44">
        <f>IF(posicao_contratual!$A44="",0,IF(AND(ISNUMBER(posicao_contratual!$G44),ISNUMBER(posicao_contratual!$K44),ISNUMBER(historico_VU!$C44)),(posicao_contratual!$G44-posicao_contratual!$K44)*historico_VU!$C44,""))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</row>
    <row r="45" spans="1:25" ht="26" customHeight="1" x14ac:dyDescent="0.35">
      <c r="A45" s="134" t="s">
        <v>203</v>
      </c>
      <c r="B45" s="143">
        <f>COUNTIF(aditivos!$K$2:$K$200,"Sim")</f>
        <v>0</v>
      </c>
      <c r="C45" s="134" t="s">
        <v>204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X45">
        <f>IF(posicao_contratual!$A45="",0,IF(AND(ISNUMBER(posicao_contratual!$G45),ISNUMBER(posicao_contratual!$K45),ISNUMBER(historico_VU!$C45)),(posicao_contratual!$G45-posicao_contratual!$K45)*historico_VU!$C45,""))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</row>
    <row r="46" spans="1:25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X46">
        <f>IF(posicao_contratual!$A46="",0,IF(AND(ISNUMBER(posicao_contratual!$G46),ISNUMBER(posicao_contratual!$K46),ISNUMBER(historico_VU!$C46)),(posicao_contratual!$G46-posicao_contratual!$K46)*historico_VU!$C46,""))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</row>
    <row r="47" spans="1:25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X47">
        <f>IF(posicao_contratual!$A47="",0,IF(AND(ISNUMBER(posicao_contratual!$G47),ISNUMBER(posicao_contratual!$K47),ISNUMBER(historico_VU!$C47)),(posicao_contratual!$G47-posicao_contratual!$K47)*historico_VU!$C47,""))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</row>
    <row r="48" spans="1:25" ht="34" customHeight="1" x14ac:dyDescent="0.35">
      <c r="A48" s="283"/>
      <c r="B48" s="278"/>
      <c r="C48" s="278"/>
      <c r="D48" s="278"/>
      <c r="E48" s="278"/>
      <c r="F48" s="278"/>
      <c r="G48" s="278"/>
      <c r="H48" s="278"/>
      <c r="I48" s="278"/>
      <c r="J48" s="278"/>
      <c r="K48" s="62"/>
      <c r="L48" s="62"/>
      <c r="M48" s="62"/>
      <c r="N48" s="62"/>
      <c r="O48" s="62"/>
      <c r="P48" s="62"/>
      <c r="Q48" s="62"/>
      <c r="X48">
        <f>IF(posicao_contratual!$A48="",0,IF(AND(ISNUMBER(posicao_contratual!$G48),ISNUMBER(posicao_contratual!$K48),ISNUMBER(historico_VU!$C48)),(posicao_contratual!$G48-posicao_contratual!$K48)*historico_VU!$C48,""))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</row>
    <row r="49" spans="1:25" ht="34" customHeight="1" x14ac:dyDescent="0.35">
      <c r="A49" s="283"/>
      <c r="B49" s="278"/>
      <c r="C49" s="278"/>
      <c r="D49" s="278"/>
      <c r="E49" s="278"/>
      <c r="F49" s="278"/>
      <c r="G49" s="278"/>
      <c r="H49" s="278"/>
      <c r="I49" s="278"/>
      <c r="J49" s="278"/>
      <c r="K49" s="62"/>
      <c r="L49" s="62"/>
      <c r="M49" s="62"/>
      <c r="N49" s="62"/>
      <c r="O49" s="62"/>
      <c r="P49" s="62"/>
      <c r="Q49" s="62"/>
      <c r="X49">
        <f>IF(posicao_contratual!$A49="",0,IF(AND(ISNUMBER(posicao_contratual!$G49),ISNUMBER(posicao_contratual!$K49),ISNUMBER(historico_VU!$C49)),(posicao_contratual!$G49-posicao_contratual!$K49)*historico_VU!$C49,""))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</row>
    <row r="50" spans="1:25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X50">
        <f>IF(posicao_contratual!$A50="",0,IF(AND(ISNUMBER(posicao_contratual!$G50),ISNUMBER(posicao_contratual!$K50),ISNUMBER(historico_VU!$C50)),(posicao_contratual!$G50-posicao_contratual!$K50)*historico_VU!$C50,""))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</row>
    <row r="51" spans="1:25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X51">
        <f>IF(posicao_contratual!$A51="",0,IF(AND(ISNUMBER(posicao_contratual!$G51),ISNUMBER(posicao_contratual!$K51),ISNUMBER(historico_VU!$C51)),(posicao_contratual!$G51-posicao_contratual!$K51)*historico_VU!$C51,""))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</row>
    <row r="52" spans="1:25" x14ac:dyDescent="0.35">
      <c r="A52" s="289" t="s">
        <v>207</v>
      </c>
      <c r="B52" s="290"/>
      <c r="C52" s="290"/>
      <c r="D52" s="290"/>
      <c r="E52" s="290"/>
      <c r="F52" s="290"/>
      <c r="G52" s="290"/>
      <c r="H52" s="290"/>
      <c r="I52" s="62"/>
      <c r="J52" s="289" t="s">
        <v>208</v>
      </c>
      <c r="K52" s="290"/>
      <c r="L52" s="290"/>
      <c r="M52" s="290"/>
      <c r="N52" s="290"/>
      <c r="O52" s="290"/>
      <c r="P52" s="290"/>
      <c r="Q52" s="290"/>
      <c r="X52">
        <f>IF(posicao_contratual!$A52="",0,IF(AND(ISNUMBER(posicao_contratual!$G52),ISNUMBER(posicao_contratual!$K52),ISNUMBER(historico_VU!$C52)),(posicao_contratual!$G52-posicao_contratual!$K52)*historico_VU!$C52,""))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</row>
    <row r="53" spans="1:25" collapsed="1" x14ac:dyDescent="0.35">
      <c r="A53" s="146" t="s">
        <v>68</v>
      </c>
      <c r="B53" s="146" t="s">
        <v>209</v>
      </c>
      <c r="C53" s="146" t="s">
        <v>210</v>
      </c>
      <c r="D53" s="146" t="s">
        <v>211</v>
      </c>
      <c r="E53" s="146" t="s">
        <v>212</v>
      </c>
      <c r="F53" s="146" t="s">
        <v>213</v>
      </c>
      <c r="G53" s="146" t="s">
        <v>214</v>
      </c>
      <c r="H53" s="146" t="s">
        <v>215</v>
      </c>
      <c r="I53" s="62"/>
      <c r="J53" s="146" t="s">
        <v>68</v>
      </c>
      <c r="K53" s="146" t="s">
        <v>216</v>
      </c>
      <c r="L53" s="146" t="s">
        <v>217</v>
      </c>
      <c r="M53" s="146" t="s">
        <v>218</v>
      </c>
      <c r="N53" s="146" t="s">
        <v>219</v>
      </c>
      <c r="O53" s="146" t="s">
        <v>220</v>
      </c>
      <c r="P53" s="146" t="s">
        <v>221</v>
      </c>
      <c r="Q53" s="146" t="s">
        <v>60</v>
      </c>
      <c r="X53">
        <f>IF(posicao_contratual!$A53="",0,IF(AND(ISNUMBER(posicao_contratual!$G53),ISNUMBER(posicao_contratual!$K53),ISNUMBER(historico_VU!$C53)),(posicao_contratual!$G53-posicao_contratual!$K53)*historico_VU!$C53,""))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</row>
    <row r="54" spans="1:25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IF(posicao_contratual!$A54="",0,IF(AND(ISNUMBER(posicao_contratual!$G54),ISNUMBER(posicao_contratual!$K54),ISNUMBER(historico_VU!$C54)),(posicao_contratual!$G54-posicao_contratual!$K54)*historico_VU!$C54,""))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</row>
    <row r="55" spans="1:25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IF(posicao_contratual!$A55="",0,IF(AND(ISNUMBER(posicao_contratual!$G55),ISNUMBER(posicao_contratual!$K55),ISNUMBER(historico_VU!$C55)),(posicao_contratual!$G55-posicao_contratual!$K55)*historico_VU!$C55,""))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</row>
    <row r="56" spans="1:25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IF(posicao_contratual!$A56="",0,IF(AND(ISNUMBER(posicao_contratual!$G56),ISNUMBER(posicao_contratual!$K56),ISNUMBER(historico_VU!$C56)),(posicao_contratual!$G56-posicao_contratual!$K56)*historico_VU!$C56,""))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</row>
    <row r="57" spans="1:25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IF(posicao_contratual!$A57="",0,IF(AND(ISNUMBER(posicao_contratual!$G57),ISNUMBER(posicao_contratual!$K57),ISNUMBER(historico_VU!$C57)),(posicao_contratual!$G57-posicao_contratual!$K57)*historico_VU!$C57,""))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</row>
    <row r="58" spans="1:25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IF(posicao_contratual!$A58="",0,IF(AND(ISNUMBER(posicao_contratual!$G58),ISNUMBER(posicao_contratual!$K58),ISNUMBER(historico_VU!$C58)),(posicao_contratual!$G58-posicao_contratual!$K58)*historico_VU!$C58,""))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</row>
    <row r="59" spans="1:25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IF(posicao_contratual!$A59="",0,IF(AND(ISNUMBER(posicao_contratual!$G59),ISNUMBER(posicao_contratual!$K59),ISNUMBER(historico_VU!$C59)),(posicao_contratual!$G59-posicao_contratual!$K59)*historico_VU!$C59,""))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</row>
    <row r="60" spans="1:25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IF(posicao_contratual!$A60="",0,IF(AND(ISNUMBER(posicao_contratual!$G60),ISNUMBER(posicao_contratual!$K60),ISNUMBER(historico_VU!$C60)),(posicao_contratual!$G60-posicao_contratual!$K60)*historico_VU!$C60,""))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</row>
    <row r="61" spans="1:25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IF(posicao_contratual!$A61="",0,IF(AND(ISNUMBER(posicao_contratual!$G61),ISNUMBER(posicao_contratual!$K61),ISNUMBER(historico_VU!$C61)),(posicao_contratual!$G61-posicao_contratual!$K61)*historico_VU!$C61,""))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</row>
    <row r="62" spans="1:25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IF(posicao_contratual!$A62="",0,IF(AND(ISNUMBER(posicao_contratual!$G62),ISNUMBER(posicao_contratual!$K62),ISNUMBER(historico_VU!$C62)),(posicao_contratual!$G62-posicao_contratual!$K62)*historico_VU!$C62,""))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</row>
    <row r="63" spans="1:25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IF(posicao_contratual!$A63="",0,IF(AND(ISNUMBER(posicao_contratual!$G63),ISNUMBER(posicao_contratual!$K63),ISNUMBER(historico_VU!$C63)),(posicao_contratual!$G63-posicao_contratual!$K63)*historico_VU!$C63,""))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</row>
    <row r="64" spans="1:25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IF(posicao_contratual!$A64="",0,IF(AND(ISNUMBER(posicao_contratual!$G64),ISNUMBER(posicao_contratual!$K64),ISNUMBER(historico_VU!$C64)),(posicao_contratual!$G64-posicao_contratual!$K64)*historico_VU!$C64,""))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</row>
    <row r="65" spans="1:25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IF(posicao_contratual!$A65="",0,IF(AND(ISNUMBER(posicao_contratual!$G65),ISNUMBER(posicao_contratual!$K65),ISNUMBER(historico_VU!$C65)),(posicao_contratual!$G65-posicao_contratual!$K65)*historico_VU!$C65,""))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</row>
    <row r="66" spans="1:25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IF(posicao_contratual!$A66="",0,IF(AND(ISNUMBER(posicao_contratual!$G66),ISNUMBER(posicao_contratual!$K66),ISNUMBER(historico_VU!$C66)),(posicao_contratual!$G66-posicao_contratual!$K66)*historico_VU!$C66,""))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</row>
    <row r="67" spans="1:25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IF(posicao_contratual!$A67="",0,IF(AND(ISNUMBER(posicao_contratual!$G67),ISNUMBER(posicao_contratual!$K67),ISNUMBER(historico_VU!$C67)),(posicao_contratual!$G67-posicao_contratual!$K67)*historico_VU!$C67,""))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</row>
    <row r="68" spans="1:25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IF(posicao_contratual!$A68="",0,IF(AND(ISNUMBER(posicao_contratual!$G68),ISNUMBER(posicao_contratual!$K68),ISNUMBER(historico_VU!$C68)),(posicao_contratual!$G68-posicao_contratual!$K68)*historico_VU!$C68,""))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</row>
    <row r="69" spans="1:25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IF(posicao_contratual!$A69="",0,IF(AND(ISNUMBER(posicao_contratual!$G69),ISNUMBER(posicao_contratual!$K69),ISNUMBER(historico_VU!$C69)),(posicao_contratual!$G69-posicao_contratual!$K69)*historico_VU!$C69,""))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</row>
    <row r="70" spans="1:25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IF(posicao_contratual!$A70="",0,IF(AND(ISNUMBER(posicao_contratual!$G70),ISNUMBER(posicao_contratual!$K70),ISNUMBER(historico_VU!$C70)),(posicao_contratual!$G70-posicao_contratual!$K70)*historico_VU!$C70,""))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</row>
    <row r="71" spans="1:25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IF(posicao_contratual!$A71="",0,IF(AND(ISNUMBER(posicao_contratual!$G71),ISNUMBER(posicao_contratual!$K71),ISNUMBER(historico_VU!$C71)),(posicao_contratual!$G71-posicao_contratual!$K71)*historico_VU!$C71,""))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</row>
    <row r="72" spans="1:25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IF(posicao_contratual!$A72="",0,IF(AND(ISNUMBER(posicao_contratual!$G72),ISNUMBER(posicao_contratual!$K72),ISNUMBER(historico_VU!$C72)),(posicao_contratual!$G72-posicao_contratual!$K72)*historico_VU!$C72,""))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</row>
    <row r="73" spans="1:25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IF(posicao_contratual!$A73="",0,IF(AND(ISNUMBER(posicao_contratual!$G73),ISNUMBER(posicao_contratual!$K73),ISNUMBER(historico_VU!$C73)),(posicao_contratual!$G73-posicao_contratual!$K73)*historico_VU!$C73,""))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</row>
    <row r="74" spans="1:25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IF(posicao_contratual!$A74="",0,IF(AND(ISNUMBER(posicao_contratual!$G74),ISNUMBER(posicao_contratual!$K74),ISNUMBER(historico_VU!$C74)),(posicao_contratual!$G74-posicao_contratual!$K74)*historico_VU!$C74,""))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</row>
    <row r="75" spans="1:25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IF(posicao_contratual!$A75="",0,IF(AND(ISNUMBER(posicao_contratual!$G75),ISNUMBER(posicao_contratual!$K75),ISNUMBER(historico_VU!$C75)),(posicao_contratual!$G75-posicao_contratual!$K75)*historico_VU!$C75,""))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</row>
    <row r="76" spans="1:25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IF(posicao_contratual!$A76="",0,IF(AND(ISNUMBER(posicao_contratual!$G76),ISNUMBER(posicao_contratual!$K76),ISNUMBER(historico_VU!$C76)),(posicao_contratual!$G76-posicao_contratual!$K76)*historico_VU!$C76,""))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</row>
    <row r="77" spans="1:25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IF(posicao_contratual!$A77="",0,IF(AND(ISNUMBER(posicao_contratual!$G77),ISNUMBER(posicao_contratual!$K77),ISNUMBER(historico_VU!$C77)),(posicao_contratual!$G77-posicao_contratual!$K77)*historico_VU!$C77,""))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</row>
    <row r="78" spans="1:25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IF(posicao_contratual!$A78="",0,IF(AND(ISNUMBER(posicao_contratual!$G78),ISNUMBER(posicao_contratual!$K78),ISNUMBER(historico_VU!$C78)),(posicao_contratual!$G78-posicao_contratual!$K78)*historico_VU!$C78,""))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</row>
    <row r="79" spans="1:25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IF(posicao_contratual!$A79="",0,IF(AND(ISNUMBER(posicao_contratual!$G79),ISNUMBER(posicao_contratual!$K79),ISNUMBER(historico_VU!$C79)),(posicao_contratual!$G79-posicao_contratual!$K79)*historico_VU!$C79,""))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</row>
    <row r="80" spans="1:25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IF(posicao_contratual!$A80="",0,IF(AND(ISNUMBER(posicao_contratual!$G80),ISNUMBER(posicao_contratual!$K80),ISNUMBER(historico_VU!$C80)),(posicao_contratual!$G80-posicao_contratual!$K80)*historico_VU!$C80,""))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</row>
    <row r="81" spans="1:25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IF(posicao_contratual!$A81="",0,IF(AND(ISNUMBER(posicao_contratual!$G81),ISNUMBER(posicao_contratual!$K81),ISNUMBER(historico_VU!$C81)),(posicao_contratual!$G81-posicao_contratual!$K81)*historico_VU!$C81,""))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</row>
    <row r="82" spans="1:25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IF(posicao_contratual!$A82="",0,IF(AND(ISNUMBER(posicao_contratual!$G82),ISNUMBER(posicao_contratual!$K82),ISNUMBER(historico_VU!$C82)),(posicao_contratual!$G82-posicao_contratual!$K82)*historico_VU!$C82,""))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</row>
    <row r="83" spans="1:25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IF(posicao_contratual!$A83="",0,IF(AND(ISNUMBER(posicao_contratual!$G83),ISNUMBER(posicao_contratual!$K83),ISNUMBER(historico_VU!$C83)),(posicao_contratual!$G83-posicao_contratual!$K83)*historico_VU!$C83,""))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</row>
    <row r="84" spans="1:25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IF(posicao_contratual!$A84="",0,IF(AND(ISNUMBER(posicao_contratual!$G84),ISNUMBER(posicao_contratual!$K84),ISNUMBER(historico_VU!$C84)),(posicao_contratual!$G84-posicao_contratual!$K84)*historico_VU!$C84,""))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</row>
    <row r="85" spans="1:25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IF(posicao_contratual!$A85="",0,IF(AND(ISNUMBER(posicao_contratual!$G85),ISNUMBER(posicao_contratual!$K85),ISNUMBER(historico_VU!$C85)),(posicao_contratual!$G85-posicao_contratual!$K85)*historico_VU!$C85,""))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</row>
    <row r="86" spans="1:25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IF(posicao_contratual!$A86="",0,IF(AND(ISNUMBER(posicao_contratual!$G86),ISNUMBER(posicao_contratual!$K86),ISNUMBER(historico_VU!$C86)),(posicao_contratual!$G86-posicao_contratual!$K86)*historico_VU!$C86,""))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</row>
    <row r="87" spans="1:25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IF(posicao_contratual!$A87="",0,IF(AND(ISNUMBER(posicao_contratual!$G87),ISNUMBER(posicao_contratual!$K87),ISNUMBER(historico_VU!$C87)),(posicao_contratual!$G87-posicao_contratual!$K87)*historico_VU!$C87,""))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</row>
    <row r="88" spans="1:25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IF(posicao_contratual!$A88="",0,IF(AND(ISNUMBER(posicao_contratual!$G88),ISNUMBER(posicao_contratual!$K88),ISNUMBER(historico_VU!$C88)),(posicao_contratual!$G88-posicao_contratual!$K88)*historico_VU!$C88,""))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</row>
    <row r="89" spans="1:25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IF(posicao_contratual!$A89="",0,IF(AND(ISNUMBER(posicao_contratual!$G89),ISNUMBER(posicao_contratual!$K89),ISNUMBER(historico_VU!$C89)),(posicao_contratual!$G89-posicao_contratual!$K89)*historico_VU!$C89,""))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</row>
    <row r="90" spans="1:25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IF(posicao_contratual!$A90="",0,IF(AND(ISNUMBER(posicao_contratual!$G90),ISNUMBER(posicao_contratual!$K90),ISNUMBER(historico_VU!$C90)),(posicao_contratual!$G90-posicao_contratual!$K90)*historico_VU!$C90,""))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</row>
    <row r="91" spans="1:25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IF(posicao_contratual!$A91="",0,IF(AND(ISNUMBER(posicao_contratual!$G91),ISNUMBER(posicao_contratual!$K91),ISNUMBER(historico_VU!$C91)),(posicao_contratual!$G91-posicao_contratual!$K91)*historico_VU!$C91,""))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</row>
    <row r="92" spans="1:25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IF(posicao_contratual!$A92="",0,IF(AND(ISNUMBER(posicao_contratual!$G92),ISNUMBER(posicao_contratual!$K92),ISNUMBER(historico_VU!$C92)),(posicao_contratual!$G92-posicao_contratual!$K92)*historico_VU!$C92,""))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</row>
    <row r="93" spans="1:25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IF(posicao_contratual!$A93="",0,IF(AND(ISNUMBER(posicao_contratual!$G93),ISNUMBER(posicao_contratual!$K93),ISNUMBER(historico_VU!$C93)),(posicao_contratual!$G93-posicao_contratual!$K93)*historico_VU!$C93,""))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</row>
    <row r="94" spans="1:25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IF(posicao_contratual!$A94="",0,IF(AND(ISNUMBER(posicao_contratual!$G94),ISNUMBER(posicao_contratual!$K94),ISNUMBER(historico_VU!$C94)),(posicao_contratual!$G94-posicao_contratual!$K94)*historico_VU!$C94,""))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</row>
    <row r="95" spans="1:25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IF(posicao_contratual!$A95="",0,IF(AND(ISNUMBER(posicao_contratual!$G95),ISNUMBER(posicao_contratual!$K95),ISNUMBER(historico_VU!$C95)),(posicao_contratual!$G95-posicao_contratual!$K95)*historico_VU!$C95,""))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</row>
    <row r="96" spans="1:25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IF(posicao_contratual!$A96="",0,IF(AND(ISNUMBER(posicao_contratual!$G96),ISNUMBER(posicao_contratual!$K96),ISNUMBER(historico_VU!$C96)),(posicao_contratual!$G96-posicao_contratual!$K96)*historico_VU!$C96,""))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</row>
    <row r="97" spans="1:25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IF(posicao_contratual!$A97="",0,IF(AND(ISNUMBER(posicao_contratual!$G97),ISNUMBER(posicao_contratual!$K97),ISNUMBER(historico_VU!$C97)),(posicao_contratual!$G97-posicao_contratual!$K97)*historico_VU!$C97,""))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</row>
    <row r="98" spans="1:25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IF(posicao_contratual!$A98="",0,IF(AND(ISNUMBER(posicao_contratual!$G98),ISNUMBER(posicao_contratual!$K98),ISNUMBER(historico_VU!$C98)),(posicao_contratual!$G98-posicao_contratual!$K98)*historico_VU!$C98,""))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</row>
    <row r="99" spans="1:25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IF(posicao_contratual!$A99="",0,IF(AND(ISNUMBER(posicao_contratual!$G99),ISNUMBER(posicao_contratual!$K99),ISNUMBER(historico_VU!$C99)),(posicao_contratual!$G99-posicao_contratual!$K99)*historico_VU!$C99,""))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</row>
    <row r="100" spans="1:25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IF(posicao_contratual!$A100="",0,IF(AND(ISNUMBER(posicao_contratual!$G100),ISNUMBER(posicao_contratual!$K100),ISNUMBER(historico_VU!$C100)),(posicao_contratual!$G100-posicao_contratual!$K100)*historico_VU!$C100,""))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</row>
    <row r="101" spans="1:25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IF(posicao_contratual!$A101="",0,IF(AND(ISNUMBER(posicao_contratual!$G101),ISNUMBER(posicao_contratual!$K101),ISNUMBER(historico_VU!$C101)),(posicao_contratual!$G101-posicao_contratual!$K101)*historico_VU!$C101,""))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</row>
    <row r="102" spans="1:25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IF(posicao_contratual!$A102="",0,IF(AND(ISNUMBER(posicao_contratual!$G102),ISNUMBER(posicao_contratual!$K102),ISNUMBER(historico_VU!$C102)),(posicao_contratual!$G102-posicao_contratual!$K102)*historico_VU!$C102,""))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</row>
    <row r="103" spans="1:25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IF(posicao_contratual!$A103="",0,IF(AND(ISNUMBER(posicao_contratual!$G103),ISNUMBER(posicao_contratual!$K103),ISNUMBER(historico_VU!$C103)),(posicao_contratual!$G103-posicao_contratual!$K103)*historico_VU!$C103,""))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</row>
    <row r="104" spans="1:25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IF(posicao_contratual!$A104="",0,IF(AND(ISNUMBER(posicao_contratual!$G104),ISNUMBER(posicao_contratual!$K104),ISNUMBER(historico_VU!$C104)),(posicao_contratual!$G104-posicao_contratual!$K104)*historico_VU!$C104,""))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</row>
    <row r="105" spans="1:25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IF(posicao_contratual!$A105="",0,IF(AND(ISNUMBER(posicao_contratual!$G105),ISNUMBER(posicao_contratual!$K105),ISNUMBER(historico_VU!$C105)),(posicao_contratual!$G105-posicao_contratual!$K105)*historico_VU!$C105,""))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</row>
    <row r="106" spans="1:25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IF(posicao_contratual!$A106="",0,IF(AND(ISNUMBER(posicao_contratual!$G106),ISNUMBER(posicao_contratual!$K106),ISNUMBER(historico_VU!$C106)),(posicao_contratual!$G106-posicao_contratual!$K106)*historico_VU!$C106,""))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</row>
    <row r="107" spans="1:25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IF(posicao_contratual!$A107="",0,IF(AND(ISNUMBER(posicao_contratual!$G107),ISNUMBER(posicao_contratual!$K107),ISNUMBER(historico_VU!$C107)),(posicao_contratual!$G107-posicao_contratual!$K107)*historico_VU!$C107,""))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</row>
    <row r="108" spans="1:25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IF(posicao_contratual!$A108="",0,IF(AND(ISNUMBER(posicao_contratual!$G108),ISNUMBER(posicao_contratual!$K108),ISNUMBER(historico_VU!$C108)),(posicao_contratual!$G108-posicao_contratual!$K108)*historico_VU!$C108,""))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</row>
    <row r="109" spans="1:25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IF(posicao_contratual!$A109="",0,IF(AND(ISNUMBER(posicao_contratual!$G109),ISNUMBER(posicao_contratual!$K109),ISNUMBER(historico_VU!$C109)),(posicao_contratual!$G109-posicao_contratual!$K109)*historico_VU!$C109,""))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</row>
    <row r="110" spans="1:25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IF(posicao_contratual!$A110="",0,IF(AND(ISNUMBER(posicao_contratual!$G110),ISNUMBER(posicao_contratual!$K110),ISNUMBER(historico_VU!$C110)),(posicao_contratual!$G110-posicao_contratual!$K110)*historico_VU!$C110,""))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</row>
    <row r="111" spans="1:25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IF(posicao_contratual!$A111="",0,IF(AND(ISNUMBER(posicao_contratual!$G111),ISNUMBER(posicao_contratual!$K111),ISNUMBER(historico_VU!$C111)),(posicao_contratual!$G111-posicao_contratual!$K111)*historico_VU!$C111,""))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</row>
    <row r="112" spans="1:25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IF(posicao_contratual!$A112="",0,IF(AND(ISNUMBER(posicao_contratual!$G112),ISNUMBER(posicao_contratual!$K112),ISNUMBER(historico_VU!$C112)),(posicao_contratual!$G112-posicao_contratual!$K112)*historico_VU!$C112,""))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</row>
    <row r="113" spans="1:25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IF(posicao_contratual!$A113="",0,IF(AND(ISNUMBER(posicao_contratual!$G113),ISNUMBER(posicao_contratual!$K113),ISNUMBER(historico_VU!$C113)),(posicao_contratual!$G113-posicao_contratual!$K113)*historico_VU!$C113,""))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</row>
    <row r="114" spans="1:25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IF(posicao_contratual!$A114="",0,IF(AND(ISNUMBER(posicao_contratual!$G114),ISNUMBER(posicao_contratual!$K114),ISNUMBER(historico_VU!$C114)),(posicao_contratual!$G114-posicao_contratual!$K114)*historico_VU!$C114,""))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</row>
    <row r="115" spans="1:25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IF(posicao_contratual!$A115="",0,IF(AND(ISNUMBER(posicao_contratual!$G115),ISNUMBER(posicao_contratual!$K115),ISNUMBER(historico_VU!$C115)),(posicao_contratual!$G115-posicao_contratual!$K115)*historico_VU!$C115,""))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</row>
    <row r="116" spans="1:25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IF(posicao_contratual!$A116="",0,IF(AND(ISNUMBER(posicao_contratual!$G116),ISNUMBER(posicao_contratual!$K116),ISNUMBER(historico_VU!$C116)),(posicao_contratual!$G116-posicao_contratual!$K116)*historico_VU!$C116,""))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</row>
    <row r="117" spans="1:25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IF(posicao_contratual!$A117="",0,IF(AND(ISNUMBER(posicao_contratual!$G117),ISNUMBER(posicao_contratual!$K117),ISNUMBER(historico_VU!$C117)),(posicao_contratual!$G117-posicao_contratual!$K117)*historico_VU!$C117,""))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</row>
    <row r="118" spans="1:25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IF(posicao_contratual!$A118="",0,IF(AND(ISNUMBER(posicao_contratual!$G118),ISNUMBER(posicao_contratual!$K118),ISNUMBER(historico_VU!$C118)),(posicao_contratual!$G118-posicao_contratual!$K118)*historico_VU!$C118,""))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</row>
    <row r="119" spans="1:25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IF(posicao_contratual!$A119="",0,IF(AND(ISNUMBER(posicao_contratual!$G119),ISNUMBER(posicao_contratual!$K119),ISNUMBER(historico_VU!$C119)),(posicao_contratual!$G119-posicao_contratual!$K119)*historico_VU!$C119,""))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</row>
    <row r="120" spans="1:25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IF(posicao_contratual!$A120="",0,IF(AND(ISNUMBER(posicao_contratual!$G120),ISNUMBER(posicao_contratual!$K120),ISNUMBER(historico_VU!$C120)),(posicao_contratual!$G120-posicao_contratual!$K120)*historico_VU!$C120,""))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</row>
    <row r="121" spans="1:25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IF(posicao_contratual!$A121="",0,IF(AND(ISNUMBER(posicao_contratual!$G121),ISNUMBER(posicao_contratual!$K121),ISNUMBER(historico_VU!$C121)),(posicao_contratual!$G121-posicao_contratual!$K121)*historico_VU!$C121,""))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</row>
    <row r="122" spans="1:25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IF(posicao_contratual!$A122="",0,IF(AND(ISNUMBER(posicao_contratual!$G122),ISNUMBER(posicao_contratual!$K122),ISNUMBER(historico_VU!$C122)),(posicao_contratual!$G122-posicao_contratual!$K122)*historico_VU!$C122,""))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</row>
    <row r="123" spans="1:25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IF(posicao_contratual!$A123="",0,IF(AND(ISNUMBER(posicao_contratual!$G123),ISNUMBER(posicao_contratual!$K123),ISNUMBER(historico_VU!$C123)),(posicao_contratual!$G123-posicao_contratual!$K123)*historico_VU!$C123,""))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</row>
    <row r="124" spans="1:25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IF(posicao_contratual!$A124="",0,IF(AND(ISNUMBER(posicao_contratual!$G124),ISNUMBER(posicao_contratual!$K124),ISNUMBER(historico_VU!$C124)),(posicao_contratual!$G124-posicao_contratual!$K124)*historico_VU!$C124,""))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</row>
    <row r="125" spans="1:25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IF(posicao_contratual!$A125="",0,IF(AND(ISNUMBER(posicao_contratual!$G125),ISNUMBER(posicao_contratual!$K125),ISNUMBER(historico_VU!$C125)),(posicao_contratual!$G125-posicao_contratual!$K125)*historico_VU!$C125,""))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</row>
    <row r="126" spans="1:25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IF(posicao_contratual!$A126="",0,IF(AND(ISNUMBER(posicao_contratual!$G126),ISNUMBER(posicao_contratual!$K126),ISNUMBER(historico_VU!$C126)),(posicao_contratual!$G126-posicao_contratual!$K126)*historico_VU!$C126,""))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</row>
    <row r="127" spans="1:25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IF(posicao_contratual!$A127="",0,IF(AND(ISNUMBER(posicao_contratual!$G127),ISNUMBER(posicao_contratual!$K127),ISNUMBER(historico_VU!$C127)),(posicao_contratual!$G127-posicao_contratual!$K127)*historico_VU!$C127,""))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</row>
    <row r="128" spans="1:25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IF(posicao_contratual!$A128="",0,IF(AND(ISNUMBER(posicao_contratual!$G128),ISNUMBER(posicao_contratual!$K128),ISNUMBER(historico_VU!$C128)),(posicao_contratual!$G128-posicao_contratual!$K128)*historico_VU!$C128,""))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</row>
    <row r="129" spans="1:25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IF(posicao_contratual!$A129="",0,IF(AND(ISNUMBER(posicao_contratual!$G129),ISNUMBER(posicao_contratual!$K129),ISNUMBER(historico_VU!$C129)),(posicao_contratual!$G129-posicao_contratual!$K129)*historico_VU!$C129,""))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</row>
    <row r="130" spans="1:25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IF(posicao_contratual!$A130="",0,IF(AND(ISNUMBER(posicao_contratual!$G130),ISNUMBER(posicao_contratual!$K130),ISNUMBER(historico_VU!$C130)),(posicao_contratual!$G130-posicao_contratual!$K130)*historico_VU!$C130,""))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</row>
    <row r="131" spans="1:25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IF(posicao_contratual!$A131="",0,IF(AND(ISNUMBER(posicao_contratual!$G131),ISNUMBER(posicao_contratual!$K131),ISNUMBER(historico_VU!$C131)),(posicao_contratual!$G131-posicao_contratual!$K131)*historico_VU!$C131,""))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</row>
    <row r="132" spans="1:25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IF(posicao_contratual!$A132="",0,IF(AND(ISNUMBER(posicao_contratual!$G132),ISNUMBER(posicao_contratual!$K132),ISNUMBER(historico_VU!$C132)),(posicao_contratual!$G132-posicao_contratual!$K132)*historico_VU!$C132,""))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</row>
    <row r="133" spans="1:25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IF(posicao_contratual!$A133="",0,IF(AND(ISNUMBER(posicao_contratual!$G133),ISNUMBER(posicao_contratual!$K133),ISNUMBER(historico_VU!$C133)),(posicao_contratual!$G133-posicao_contratual!$K133)*historico_VU!$C133,""))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</row>
    <row r="134" spans="1:25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IF(posicao_contratual!$A134="",0,IF(AND(ISNUMBER(posicao_contratual!$G134),ISNUMBER(posicao_contratual!$K134),ISNUMBER(historico_VU!$C134)),(posicao_contratual!$G134-posicao_contratual!$K134)*historico_VU!$C134,""))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</row>
    <row r="135" spans="1:25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IF(posicao_contratual!$A135="",0,IF(AND(ISNUMBER(posicao_contratual!$G135),ISNUMBER(posicao_contratual!$K135),ISNUMBER(historico_VU!$C135)),(posicao_contratual!$G135-posicao_contratual!$K135)*historico_VU!$C135,""))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</row>
    <row r="136" spans="1:25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IF(posicao_contratual!$A136="",0,IF(AND(ISNUMBER(posicao_contratual!$G136),ISNUMBER(posicao_contratual!$K136),ISNUMBER(historico_VU!$C136)),(posicao_contratual!$G136-posicao_contratual!$K136)*historico_VU!$C136,""))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</row>
    <row r="137" spans="1:25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IF(posicao_contratual!$A137="",0,IF(AND(ISNUMBER(posicao_contratual!$G137),ISNUMBER(posicao_contratual!$K137),ISNUMBER(historico_VU!$C137)),(posicao_contratual!$G137-posicao_contratual!$K137)*historico_VU!$C137,""))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</row>
    <row r="138" spans="1:25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IF(posicao_contratual!$A138="",0,IF(AND(ISNUMBER(posicao_contratual!$G138),ISNUMBER(posicao_contratual!$K138),ISNUMBER(historico_VU!$C138)),(posicao_contratual!$G138-posicao_contratual!$K138)*historico_VU!$C138,""))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</row>
    <row r="139" spans="1:25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IF(posicao_contratual!$A139="",0,IF(AND(ISNUMBER(posicao_contratual!$G139),ISNUMBER(posicao_contratual!$K139),ISNUMBER(historico_VU!$C139)),(posicao_contratual!$G139-posicao_contratual!$K139)*historico_VU!$C139,""))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</row>
    <row r="140" spans="1:25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IF(posicao_contratual!$A140="",0,IF(AND(ISNUMBER(posicao_contratual!$G140),ISNUMBER(posicao_contratual!$K140),ISNUMBER(historico_VU!$C140)),(posicao_contratual!$G140-posicao_contratual!$K140)*historico_VU!$C140,""))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</row>
    <row r="141" spans="1:25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IF(posicao_contratual!$A141="",0,IF(AND(ISNUMBER(posicao_contratual!$G141),ISNUMBER(posicao_contratual!$K141),ISNUMBER(historico_VU!$C141)),(posicao_contratual!$G141-posicao_contratual!$K141)*historico_VU!$C141,""))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</row>
    <row r="142" spans="1:25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IF(posicao_contratual!$A142="",0,IF(AND(ISNUMBER(posicao_contratual!$G142),ISNUMBER(posicao_contratual!$K142),ISNUMBER(historico_VU!$C142)),(posicao_contratual!$G142-posicao_contratual!$K142)*historico_VU!$C142,""))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</row>
    <row r="143" spans="1:25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IF(posicao_contratual!$A143="",0,IF(AND(ISNUMBER(posicao_contratual!$G143),ISNUMBER(posicao_contratual!$K143),ISNUMBER(historico_VU!$C143)),(posicao_contratual!$G143-posicao_contratual!$K143)*historico_VU!$C143,""))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</row>
    <row r="144" spans="1:25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IF(posicao_contratual!$A144="",0,IF(AND(ISNUMBER(posicao_contratual!$G144),ISNUMBER(posicao_contratual!$K144),ISNUMBER(historico_VU!$C144)),(posicao_contratual!$G144-posicao_contratual!$K144)*historico_VU!$C144,""))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</row>
    <row r="145" spans="1:25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IF(posicao_contratual!$A145="",0,IF(AND(ISNUMBER(posicao_contratual!$G145),ISNUMBER(posicao_contratual!$K145),ISNUMBER(historico_VU!$C145)),(posicao_contratual!$G145-posicao_contratual!$K145)*historico_VU!$C145,""))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</row>
    <row r="146" spans="1:25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IF(posicao_contratual!$A146="",0,IF(AND(ISNUMBER(posicao_contratual!$G146),ISNUMBER(posicao_contratual!$K146),ISNUMBER(historico_VU!$C146)),(posicao_contratual!$G146-posicao_contratual!$K146)*historico_VU!$C146,""))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</row>
    <row r="147" spans="1:25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IF(posicao_contratual!$A147="",0,IF(AND(ISNUMBER(posicao_contratual!$G147),ISNUMBER(posicao_contratual!$K147),ISNUMBER(historico_VU!$C147)),(posicao_contratual!$G147-posicao_contratual!$K147)*historico_VU!$C147,""))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</row>
    <row r="148" spans="1:25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IF(posicao_contratual!$A148="",0,IF(AND(ISNUMBER(posicao_contratual!$G148),ISNUMBER(posicao_contratual!$K148),ISNUMBER(historico_VU!$C148)),(posicao_contratual!$G148-posicao_contratual!$K148)*historico_VU!$C148,""))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</row>
    <row r="149" spans="1:25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IF(posicao_contratual!$A149="",0,IF(AND(ISNUMBER(posicao_contratual!$G149),ISNUMBER(posicao_contratual!$K149),ISNUMBER(historico_VU!$C149)),(posicao_contratual!$G149-posicao_contratual!$K149)*historico_VU!$C149,""))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</row>
    <row r="150" spans="1:25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IF(posicao_contratual!$A150="",0,IF(AND(ISNUMBER(posicao_contratual!$G150),ISNUMBER(posicao_contratual!$K150),ISNUMBER(historico_VU!$C150)),(posicao_contratual!$G150-posicao_contratual!$K150)*historico_VU!$C150,""))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</row>
    <row r="151" spans="1:25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IF(posicao_contratual!$A151="",0,IF(AND(ISNUMBER(posicao_contratual!$G151),ISNUMBER(posicao_contratual!$K151),ISNUMBER(historico_VU!$C151)),(posicao_contratual!$G151-posicao_contratual!$K151)*historico_VU!$C151,""))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</row>
    <row r="152" spans="1:25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IF(posicao_contratual!$A152="",0,IF(AND(ISNUMBER(posicao_contratual!$G152),ISNUMBER(posicao_contratual!$K152),ISNUMBER(historico_VU!$C152)),(posicao_contratual!$G152-posicao_contratual!$K152)*historico_VU!$C152,""))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</row>
    <row r="153" spans="1:25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IF(posicao_contratual!$A153="",0,IF(AND(ISNUMBER(posicao_contratual!$G153),ISNUMBER(posicao_contratual!$K153),ISNUMBER(historico_VU!$C153)),(posicao_contratual!$G153-posicao_contratual!$K153)*historico_VU!$C153,""))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</row>
    <row r="154" spans="1:25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IF(posicao_contratual!$A154="",0,IF(AND(ISNUMBER(posicao_contratual!$G154),ISNUMBER(posicao_contratual!$K154),ISNUMBER(historico_VU!$C154)),(posicao_contratual!$G154-posicao_contratual!$K154)*historico_VU!$C154,""))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</row>
    <row r="155" spans="1:25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IF(posicao_contratual!$A155="",0,IF(AND(ISNUMBER(posicao_contratual!$G155),ISNUMBER(posicao_contratual!$K155),ISNUMBER(historico_VU!$C155)),(posicao_contratual!$G155-posicao_contratual!$K155)*historico_VU!$C155,""))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</row>
    <row r="156" spans="1:25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IF(posicao_contratual!$A156="",0,IF(AND(ISNUMBER(posicao_contratual!$G156),ISNUMBER(posicao_contratual!$K156),ISNUMBER(historico_VU!$C156)),(posicao_contratual!$G156-posicao_contratual!$K156)*historico_VU!$C156,""))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</row>
    <row r="157" spans="1:25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IF(posicao_contratual!$A157="",0,IF(AND(ISNUMBER(posicao_contratual!$G157),ISNUMBER(posicao_contratual!$K157),ISNUMBER(historico_VU!$C157)),(posicao_contratual!$G157-posicao_contratual!$K157)*historico_VU!$C157,""))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</row>
    <row r="158" spans="1:25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IF(posicao_contratual!$A158="",0,IF(AND(ISNUMBER(posicao_contratual!$G158),ISNUMBER(posicao_contratual!$K158),ISNUMBER(historico_VU!$C158)),(posicao_contratual!$G158-posicao_contratual!$K158)*historico_VU!$C158,""))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</row>
    <row r="159" spans="1:25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IF(posicao_contratual!$A159="",0,IF(AND(ISNUMBER(posicao_contratual!$G159),ISNUMBER(posicao_contratual!$K159),ISNUMBER(historico_VU!$C159)),(posicao_contratual!$G159-posicao_contratual!$K159)*historico_VU!$C159,""))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</row>
    <row r="160" spans="1:25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IF(posicao_contratual!$A160="",0,IF(AND(ISNUMBER(posicao_contratual!$G160),ISNUMBER(posicao_contratual!$K160),ISNUMBER(historico_VU!$C160)),(posicao_contratual!$G160-posicao_contratual!$K160)*historico_VU!$C160,""))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</row>
    <row r="161" spans="1:25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IF(posicao_contratual!$A161="",0,IF(AND(ISNUMBER(posicao_contratual!$G161),ISNUMBER(posicao_contratual!$K161),ISNUMBER(historico_VU!$C161)),(posicao_contratual!$G161-posicao_contratual!$K161)*historico_VU!$C161,""))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</row>
    <row r="162" spans="1:25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IF(posicao_contratual!$A162="",0,IF(AND(ISNUMBER(posicao_contratual!$G162),ISNUMBER(posicao_contratual!$K162),ISNUMBER(historico_VU!$C162)),(posicao_contratual!$G162-posicao_contratual!$K162)*historico_VU!$C162,""))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</row>
    <row r="163" spans="1:25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IF(posicao_contratual!$A163="",0,IF(AND(ISNUMBER(posicao_contratual!$G163),ISNUMBER(posicao_contratual!$K163),ISNUMBER(historico_VU!$C163)),(posicao_contratual!$G163-posicao_contratual!$K163)*historico_VU!$C163,""))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</row>
    <row r="164" spans="1:25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IF(posicao_contratual!$A164="",0,IF(AND(ISNUMBER(posicao_contratual!$G164),ISNUMBER(posicao_contratual!$K164),ISNUMBER(historico_VU!$C164)),(posicao_contratual!$G164-posicao_contratual!$K164)*historico_VU!$C164,""))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</row>
    <row r="165" spans="1:25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IF(posicao_contratual!$A165="",0,IF(AND(ISNUMBER(posicao_contratual!$G165),ISNUMBER(posicao_contratual!$K165),ISNUMBER(historico_VU!$C165)),(posicao_contratual!$G165-posicao_contratual!$K165)*historico_VU!$C165,""))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</row>
    <row r="166" spans="1:25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IF(posicao_contratual!$A166="",0,IF(AND(ISNUMBER(posicao_contratual!$G166),ISNUMBER(posicao_contratual!$K166),ISNUMBER(historico_VU!$C166)),(posicao_contratual!$G166-posicao_contratual!$K166)*historico_VU!$C166,""))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</row>
    <row r="167" spans="1:25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IF(posicao_contratual!$A167="",0,IF(AND(ISNUMBER(posicao_contratual!$G167),ISNUMBER(posicao_contratual!$K167),ISNUMBER(historico_VU!$C167)),(posicao_contratual!$G167-posicao_contratual!$K167)*historico_VU!$C167,""))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</row>
    <row r="168" spans="1:25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IF(posicao_contratual!$A168="",0,IF(AND(ISNUMBER(posicao_contratual!$G168),ISNUMBER(posicao_contratual!$K168),ISNUMBER(historico_VU!$C168)),(posicao_contratual!$G168-posicao_contratual!$K168)*historico_VU!$C168,""))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</row>
    <row r="169" spans="1:25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IF(posicao_contratual!$A169="",0,IF(AND(ISNUMBER(posicao_contratual!$G169),ISNUMBER(posicao_contratual!$K169),ISNUMBER(historico_VU!$C169)),(posicao_contratual!$G169-posicao_contratual!$K169)*historico_VU!$C169,""))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</row>
    <row r="170" spans="1:25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IF(posicao_contratual!$A170="",0,IF(AND(ISNUMBER(posicao_contratual!$G170),ISNUMBER(posicao_contratual!$K170),ISNUMBER(historico_VU!$C170)),(posicao_contratual!$G170-posicao_contratual!$K170)*historico_VU!$C170,""))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</row>
    <row r="171" spans="1:25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IF(posicao_contratual!$A171="",0,IF(AND(ISNUMBER(posicao_contratual!$G171),ISNUMBER(posicao_contratual!$K171),ISNUMBER(historico_VU!$C171)),(posicao_contratual!$G171-posicao_contratual!$K171)*historico_VU!$C171,""))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</row>
    <row r="172" spans="1:25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IF(posicao_contratual!$A172="",0,IF(AND(ISNUMBER(posicao_contratual!$G172),ISNUMBER(posicao_contratual!$K172),ISNUMBER(historico_VU!$C172)),(posicao_contratual!$G172-posicao_contratual!$K172)*historico_VU!$C172,""))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</row>
    <row r="173" spans="1:25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IF(posicao_contratual!$A173="",0,IF(AND(ISNUMBER(posicao_contratual!$G173),ISNUMBER(posicao_contratual!$K173),ISNUMBER(historico_VU!$C173)),(posicao_contratual!$G173-posicao_contratual!$K173)*historico_VU!$C173,""))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</row>
    <row r="174" spans="1:25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IF(posicao_contratual!$A174="",0,IF(AND(ISNUMBER(posicao_contratual!$G174),ISNUMBER(posicao_contratual!$K174),ISNUMBER(historico_VU!$C174)),(posicao_contratual!$G174-posicao_contratual!$K174)*historico_VU!$C174,""))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</row>
    <row r="175" spans="1:25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IF(posicao_contratual!$A175="",0,IF(AND(ISNUMBER(posicao_contratual!$G175),ISNUMBER(posicao_contratual!$K175),ISNUMBER(historico_VU!$C175)),(posicao_contratual!$G175-posicao_contratual!$K175)*historico_VU!$C175,""))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</row>
    <row r="176" spans="1:25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IF(posicao_contratual!$A176="",0,IF(AND(ISNUMBER(posicao_contratual!$G176),ISNUMBER(posicao_contratual!$K176),ISNUMBER(historico_VU!$C176)),(posicao_contratual!$G176-posicao_contratual!$K176)*historico_VU!$C176,""))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</row>
    <row r="177" spans="1:25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IF(posicao_contratual!$A177="",0,IF(AND(ISNUMBER(posicao_contratual!$G177),ISNUMBER(posicao_contratual!$K177),ISNUMBER(historico_VU!$C177)),(posicao_contratual!$G177-posicao_contratual!$K177)*historico_VU!$C177,""))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</row>
    <row r="178" spans="1:25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IF(posicao_contratual!$A178="",0,IF(AND(ISNUMBER(posicao_contratual!$G178),ISNUMBER(posicao_contratual!$K178),ISNUMBER(historico_VU!$C178)),(posicao_contratual!$G178-posicao_contratual!$K178)*historico_VU!$C178,""))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</row>
    <row r="179" spans="1:25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IF(posicao_contratual!$A179="",0,IF(AND(ISNUMBER(posicao_contratual!$G179),ISNUMBER(posicao_contratual!$K179),ISNUMBER(historico_VU!$C179)),(posicao_contratual!$G179-posicao_contratual!$K179)*historico_VU!$C179,""))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</row>
    <row r="180" spans="1:25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IF(posicao_contratual!$A180="",0,IF(AND(ISNUMBER(posicao_contratual!$G180),ISNUMBER(posicao_contratual!$K180),ISNUMBER(historico_VU!$C180)),(posicao_contratual!$G180-posicao_contratual!$K180)*historico_VU!$C180,""))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</row>
    <row r="181" spans="1:25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IF(posicao_contratual!$A181="",0,IF(AND(ISNUMBER(posicao_contratual!$G181),ISNUMBER(posicao_contratual!$K181),ISNUMBER(historico_VU!$C181)),(posicao_contratual!$G181-posicao_contratual!$K181)*historico_VU!$C181,""))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</row>
    <row r="182" spans="1:25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IF(posicao_contratual!$A182="",0,IF(AND(ISNUMBER(posicao_contratual!$G182),ISNUMBER(posicao_contratual!$K182),ISNUMBER(historico_VU!$C182)),(posicao_contratual!$G182-posicao_contratual!$K182)*historico_VU!$C182,""))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</row>
    <row r="183" spans="1:25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IF(posicao_contratual!$A183="",0,IF(AND(ISNUMBER(posicao_contratual!$G183),ISNUMBER(posicao_contratual!$K183),ISNUMBER(historico_VU!$C183)),(posicao_contratual!$G183-posicao_contratual!$K183)*historico_VU!$C183,""))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</row>
    <row r="184" spans="1:25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IF(posicao_contratual!$A184="",0,IF(AND(ISNUMBER(posicao_contratual!$G184),ISNUMBER(posicao_contratual!$K184),ISNUMBER(historico_VU!$C184)),(posicao_contratual!$G184-posicao_contratual!$K184)*historico_VU!$C184,""))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</row>
    <row r="185" spans="1:25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IF(posicao_contratual!$A185="",0,IF(AND(ISNUMBER(posicao_contratual!$G185),ISNUMBER(posicao_contratual!$K185),ISNUMBER(historico_VU!$C185)),(posicao_contratual!$G185-posicao_contratual!$K185)*historico_VU!$C185,""))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</row>
    <row r="186" spans="1:25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IF(posicao_contratual!$A186="",0,IF(AND(ISNUMBER(posicao_contratual!$G186),ISNUMBER(posicao_contratual!$K186),ISNUMBER(historico_VU!$C186)),(posicao_contratual!$G186-posicao_contratual!$K186)*historico_VU!$C186,""))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</row>
    <row r="187" spans="1:25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IF(posicao_contratual!$A187="",0,IF(AND(ISNUMBER(posicao_contratual!$G187),ISNUMBER(posicao_contratual!$K187),ISNUMBER(historico_VU!$C187)),(posicao_contratual!$G187-posicao_contratual!$K187)*historico_VU!$C187,""))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</row>
    <row r="188" spans="1:25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IF(posicao_contratual!$A188="",0,IF(AND(ISNUMBER(posicao_contratual!$G188),ISNUMBER(posicao_contratual!$K188),ISNUMBER(historico_VU!$C188)),(posicao_contratual!$G188-posicao_contratual!$K188)*historico_VU!$C188,""))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</row>
    <row r="189" spans="1:25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IF(posicao_contratual!$A189="",0,IF(AND(ISNUMBER(posicao_contratual!$G189),ISNUMBER(posicao_contratual!$K189),ISNUMBER(historico_VU!$C189)),(posicao_contratual!$G189-posicao_contratual!$K189)*historico_VU!$C189,""))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</row>
    <row r="190" spans="1:25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IF(posicao_contratual!$A190="",0,IF(AND(ISNUMBER(posicao_contratual!$G190),ISNUMBER(posicao_contratual!$K190),ISNUMBER(historico_VU!$C190)),(posicao_contratual!$G190-posicao_contratual!$K190)*historico_VU!$C190,""))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</row>
    <row r="191" spans="1:25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IF(posicao_contratual!$A191="",0,IF(AND(ISNUMBER(posicao_contratual!$G191),ISNUMBER(posicao_contratual!$K191),ISNUMBER(historico_VU!$C191)),(posicao_contratual!$G191-posicao_contratual!$K191)*historico_VU!$C191,""))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</row>
    <row r="192" spans="1:25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IF(posicao_contratual!$A192="",0,IF(AND(ISNUMBER(posicao_contratual!$G192),ISNUMBER(posicao_contratual!$K192),ISNUMBER(historico_VU!$C192)),(posicao_contratual!$G192-posicao_contratual!$K192)*historico_VU!$C192,""))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</row>
    <row r="193" spans="1:25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IF(posicao_contratual!$A193="",0,IF(AND(ISNUMBER(posicao_contratual!$G193),ISNUMBER(posicao_contratual!$K193),ISNUMBER(historico_VU!$C193)),(posicao_contratual!$G193-posicao_contratual!$K193)*historico_VU!$C193,""))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</row>
    <row r="194" spans="1:25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IF(posicao_contratual!$A194="",0,IF(AND(ISNUMBER(posicao_contratual!$G194),ISNUMBER(posicao_contratual!$K194),ISNUMBER(historico_VU!$C194)),(posicao_contratual!$G194-posicao_contratual!$K194)*historico_VU!$C194,""))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</row>
    <row r="195" spans="1:25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IF(posicao_contratual!$A195="",0,IF(AND(ISNUMBER(posicao_contratual!$G195),ISNUMBER(posicao_contratual!$K195),ISNUMBER(historico_VU!$C195)),(posicao_contratual!$G195-posicao_contratual!$K195)*historico_VU!$C195,""))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</row>
    <row r="196" spans="1:25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IF(posicao_contratual!$A196="",0,IF(AND(ISNUMBER(posicao_contratual!$G196),ISNUMBER(posicao_contratual!$K196),ISNUMBER(historico_VU!$C196)),(posicao_contratual!$G196-posicao_contratual!$K196)*historico_VU!$C196,""))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</row>
    <row r="197" spans="1:25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IF(posicao_contratual!$A197="",0,IF(AND(ISNUMBER(posicao_contratual!$G197),ISNUMBER(posicao_contratual!$K197),ISNUMBER(historico_VU!$C197)),(posicao_contratual!$G197-posicao_contratual!$K197)*historico_VU!$C197,""))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</row>
    <row r="198" spans="1:25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IF(posicao_contratual!$A198="",0,IF(AND(ISNUMBER(posicao_contratual!$G198),ISNUMBER(posicao_contratual!$K198),ISNUMBER(historico_VU!$C198)),(posicao_contratual!$G198-posicao_contratual!$K198)*historico_VU!$C198,""))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</row>
    <row r="199" spans="1:25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IF(posicao_contratual!$A199="",0,IF(AND(ISNUMBER(posicao_contratual!$G199),ISNUMBER(posicao_contratual!$K199),ISNUMBER(historico_VU!$C199)),(posicao_contratual!$G199-posicao_contratual!$K199)*historico_VU!$C199,""))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</row>
    <row r="200" spans="1:25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IF(posicao_contratual!$A200="",0,IF(AND(ISNUMBER(posicao_contratual!$G200),ISNUMBER(posicao_contratual!$K200),ISNUMBER(historico_VU!$C200)),(posicao_contratual!$G200-posicao_contratual!$K200)*historico_VU!$C200,""))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</row>
    <row r="201" spans="1:25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IF(posicao_contratual!$A201="",0,IF(AND(ISNUMBER(posicao_contratual!$G201),ISNUMBER(posicao_contratual!$K201),ISNUMBER(historico_VU!$C201)),(posicao_contratual!$G201-posicao_contratual!$K201)*historico_VU!$C201,""))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</row>
    <row r="202" spans="1:25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5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5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5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5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5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5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IF(itens_Remanesc!A201="","",itens_Remanesc!A201)</f>
        <v/>
      </c>
      <c r="K253" s="148" t="str">
        <f>IF(J253="","",IF($F$4="C0",itens_Remanesc!B201,IF($F$4="C1",itens_Remanesc!E201,IF($F$4="C2",itens_Remanesc!G201,IF($F$4="C3",itens_Remanesc!I201,itens_Remanesc!K201)))))</f>
        <v/>
      </c>
      <c r="L253" s="148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1" t="str">
        <f>IF(J253="","",itens_Remanesc!C201)</f>
        <v/>
      </c>
      <c r="N253" s="151" t="str">
        <f>IF(J253="","",IF($F$4="C0",historico_VU!C201,IF($F$4="C1",historico_VU!D201,IF($F$4="C2",historico_VU!E201,IF($F$4="C3",historico_VU!F201,historico_VU!G201)))))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231</v>
      </c>
    </row>
    <row r="257" spans="1:15" ht="26" hidden="1" outlineLevel="1" x14ac:dyDescent="0.35">
      <c r="A257" s="128" t="s">
        <v>11</v>
      </c>
      <c r="B257" s="128" t="s">
        <v>232</v>
      </c>
      <c r="C257" s="128" t="s">
        <v>233</v>
      </c>
      <c r="D257" s="128" t="s">
        <v>234</v>
      </c>
      <c r="E257" s="128" t="s">
        <v>235</v>
      </c>
      <c r="F257" s="128" t="s">
        <v>236</v>
      </c>
      <c r="G257" s="62" t="s">
        <v>237</v>
      </c>
      <c r="H257" s="62" t="s">
        <v>238</v>
      </c>
      <c r="I257" s="62" t="s">
        <v>239</v>
      </c>
      <c r="J257" s="62" t="s">
        <v>240</v>
      </c>
      <c r="K257" s="62" t="s">
        <v>241</v>
      </c>
      <c r="L257" s="62" t="s">
        <v>242</v>
      </c>
      <c r="M257" s="62" t="s">
        <v>243</v>
      </c>
      <c r="N257" s="62" t="s">
        <v>244</v>
      </c>
      <c r="O257" s="62" t="s">
        <v>245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246</v>
      </c>
      <c r="E263" s="192"/>
      <c r="F263" s="192"/>
      <c r="G263" s="192"/>
      <c r="H263" s="192"/>
      <c r="I263" s="192"/>
      <c r="J263" s="192" t="s">
        <v>247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248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281</v>
      </c>
    </row>
    <row r="268" spans="1:15" x14ac:dyDescent="0.35">
      <c r="A268" t="s">
        <v>282</v>
      </c>
      <c r="B268" s="195" t="str">
        <f>IF(posicao_referencia!$I$5="","",posicao_referencia!$I$5)</f>
        <v/>
      </c>
    </row>
    <row r="269" spans="1:15" x14ac:dyDescent="0.35">
      <c r="A269" t="s">
        <v>283</v>
      </c>
      <c r="B269" t="str">
        <f>posicao_referencia!$I$8</f>
        <v>POSICAO DE REFERENCIA INDISPONIVEL</v>
      </c>
    </row>
    <row r="270" spans="1:15" x14ac:dyDescent="0.35">
      <c r="A270" t="s">
        <v>284</v>
      </c>
      <c r="B270" t="str">
        <f>IF(posicao_referencia!$I$4="","INDISPONIVEL",posicao_referencia!$I$4)</f>
        <v>INDISPONIVEL</v>
      </c>
    </row>
    <row r="271" spans="1:15" x14ac:dyDescent="0.35">
      <c r="A271" t="s">
        <v>285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286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287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288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289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290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291</v>
      </c>
    </row>
    <row r="280" spans="1:2" x14ac:dyDescent="0.35">
      <c r="A280" s="203" t="s">
        <v>294</v>
      </c>
    </row>
    <row r="281" spans="1:2" x14ac:dyDescent="0.35">
      <c r="A281" t="s">
        <v>205</v>
      </c>
    </row>
    <row r="282" spans="1:2" x14ac:dyDescent="0.35">
      <c r="A282" t="s">
        <v>206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2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0" priority="4">
      <formula>OR(ISNUMBER(SEARCH("MANUAL",F36)),ISNUMBER(SEARCH("DIVERGENTE",F36)),ISNUMBER(SEARCH("INCOMPLETO",F36)))</formula>
    </cfRule>
  </conditionalFormatting>
  <conditionalFormatting sqref="J4">
    <cfRule type="expression" dxfId="1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8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145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351</v>
      </c>
      <c r="B2" s="234"/>
      <c r="C2" s="234"/>
      <c r="D2" s="234"/>
      <c r="E2" s="234"/>
      <c r="F2" s="234"/>
      <c r="G2" s="234"/>
      <c r="H2" s="234"/>
      <c r="J2" s="233" t="s">
        <v>292</v>
      </c>
    </row>
    <row r="3" spans="1:10" ht="20" customHeight="1" x14ac:dyDescent="0.3">
      <c r="A3" s="235" t="s">
        <v>352</v>
      </c>
      <c r="B3" s="236" t="str">
        <f>IF(OR($H$8="REVISE",$H$14="REVISE",$H$24="REVISE",$H$33="REVISE",COUNTIF($H$43:$H$50,"REVISE")&gt;0),"REVISE",IF($H$33="ESTIMADO","ESTIMADO","VALIDADO"))</f>
        <v>REVISE</v>
      </c>
      <c r="C3" s="294" t="s">
        <v>353</v>
      </c>
      <c r="D3" s="295"/>
      <c r="E3" s="295"/>
      <c r="F3" s="295"/>
      <c r="G3" s="295"/>
      <c r="H3" s="295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354</v>
      </c>
      <c r="B5" s="237" t="str">
        <f>MEMORIA_RESULTADOS!$B$4</f>
        <v>SELECIONE O METODO EM CONTROLE!B1</v>
      </c>
      <c r="C5" s="239" t="s">
        <v>355</v>
      </c>
      <c r="D5" s="237" t="str">
        <f>UPPER(CONTROLE!$B$2)</f>
        <v/>
      </c>
      <c r="E5" s="239" t="s">
        <v>356</v>
      </c>
      <c r="F5" s="240" t="str">
        <f>IF(CONTROLE!$B$3="","",CONTROLE!$B$3)</f>
        <v/>
      </c>
      <c r="G5" s="239" t="s">
        <v>357</v>
      </c>
      <c r="H5" s="241" t="str">
        <f>IF(CONTROLE!$B$11="","",CONTROLE!$B$11)</f>
        <v/>
      </c>
    </row>
    <row r="6" spans="1:10" ht="30" customHeight="1" x14ac:dyDescent="0.3">
      <c r="A6" s="239" t="s">
        <v>358</v>
      </c>
      <c r="B6" s="241">
        <f>IF(parametros!$E$16="","",parametros!$E$16)</f>
        <v>1</v>
      </c>
      <c r="C6" s="239" t="s">
        <v>359</v>
      </c>
      <c r="D6" s="242" t="str">
        <f>IF($H$5="","",$H$5-1)</f>
        <v/>
      </c>
      <c r="E6" s="294" t="s">
        <v>360</v>
      </c>
      <c r="F6" s="295"/>
      <c r="G6" s="295"/>
      <c r="H6" s="295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243" t="s">
        <v>361</v>
      </c>
      <c r="B8" s="243"/>
      <c r="C8" s="243"/>
      <c r="D8" s="243"/>
      <c r="E8" s="243"/>
      <c r="F8" s="243"/>
      <c r="G8" s="243"/>
      <c r="H8" s="24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45" t="s">
        <v>362</v>
      </c>
      <c r="B9" s="245" t="s">
        <v>363</v>
      </c>
      <c r="C9" s="296" t="s">
        <v>364</v>
      </c>
      <c r="D9" s="296"/>
      <c r="E9" s="296"/>
      <c r="F9" s="296"/>
      <c r="G9" s="296"/>
      <c r="H9" s="296"/>
    </row>
    <row r="10" spans="1:10" ht="20" customHeight="1" x14ac:dyDescent="0.3">
      <c r="A10" s="246" t="s">
        <v>365</v>
      </c>
      <c r="B10" s="247" t="str">
        <f>IFERROR(VTA_FINAL,"")</f>
        <v/>
      </c>
      <c r="C10" s="297" t="s">
        <v>366</v>
      </c>
      <c r="D10" s="297"/>
      <c r="E10" s="297"/>
      <c r="F10" s="297"/>
      <c r="G10" s="297"/>
      <c r="H10" s="297"/>
    </row>
    <row r="11" spans="1:10" ht="20" customHeight="1" x14ac:dyDescent="0.3">
      <c r="A11" s="248" t="s">
        <v>367</v>
      </c>
      <c r="B11" s="249" t="str">
        <f>IFERROR(comparativo_VTA!$B$208,"")</f>
        <v/>
      </c>
      <c r="C11" s="298" t="s">
        <v>368</v>
      </c>
      <c r="D11" s="298"/>
      <c r="E11" s="298"/>
      <c r="F11" s="298"/>
      <c r="G11" s="298"/>
      <c r="H11" s="298"/>
    </row>
    <row r="12" spans="1:10" ht="20" customHeight="1" x14ac:dyDescent="0.3">
      <c r="A12" s="238"/>
      <c r="B12" s="238"/>
      <c r="C12" s="238"/>
      <c r="D12" s="238"/>
      <c r="E12" s="238"/>
      <c r="F12" s="238"/>
      <c r="G12" s="238"/>
      <c r="H12" s="238"/>
    </row>
    <row r="13" spans="1:10" ht="20" customHeight="1" x14ac:dyDescent="0.3">
      <c r="A13" s="238"/>
      <c r="B13" s="238"/>
      <c r="C13" s="238"/>
      <c r="D13" s="238"/>
      <c r="E13" s="238"/>
      <c r="F13" s="238"/>
      <c r="G13" s="238"/>
      <c r="H13" s="238"/>
    </row>
    <row r="14" spans="1:10" ht="23" customHeight="1" x14ac:dyDescent="0.3">
      <c r="A14" s="243" t="s">
        <v>369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50" t="s">
        <v>156</v>
      </c>
      <c r="B15" s="250" t="s">
        <v>370</v>
      </c>
      <c r="C15" s="250" t="s">
        <v>371</v>
      </c>
      <c r="D15" s="250" t="s">
        <v>372</v>
      </c>
      <c r="E15" s="238"/>
      <c r="F15" s="238"/>
      <c r="G15" s="238"/>
      <c r="H15" s="238"/>
    </row>
    <row r="16" spans="1:10" ht="20" customHeight="1" x14ac:dyDescent="0.3">
      <c r="A16" s="251" t="s">
        <v>24</v>
      </c>
      <c r="B16" s="25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2" t="str">
        <f>IF(OR(B16="",D16=""),"",ROUND(B16+D16,2))</f>
        <v/>
      </c>
      <c r="D16" s="252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1" t="s">
        <v>32</v>
      </c>
      <c r="B17" s="25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2" t="str">
        <f>IF(OR(B17="",D17=""),"",ROUND(B17+D17,2))</f>
        <v/>
      </c>
      <c r="D17" s="252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1" t="s">
        <v>33</v>
      </c>
      <c r="B18" s="25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2" t="str">
        <f>IF(OR(B18="",D18=""),"",ROUND(B18+D18,2))</f>
        <v/>
      </c>
      <c r="D18" s="252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1" t="s">
        <v>34</v>
      </c>
      <c r="B19" s="25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2" t="str">
        <f>IF(OR(B19="",D19=""),"",ROUND(B19+D19,2))</f>
        <v/>
      </c>
      <c r="D19" s="252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1" t="s">
        <v>35</v>
      </c>
      <c r="B20" s="25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2" t="str">
        <f>IF(OR(B20="",D20=""),"",ROUND(B20+D20,2))</f>
        <v/>
      </c>
      <c r="D20" s="252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3" t="s">
        <v>373</v>
      </c>
      <c r="B21" s="254"/>
      <c r="C21" s="254"/>
      <c r="D21" s="254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99" t="s">
        <v>36</v>
      </c>
      <c r="B22" s="300" t="str">
        <f>IF(COUNT(B16:B20)=0,"",ROUND(SUM(B16:B20),2))</f>
        <v/>
      </c>
      <c r="C22" s="300" t="str">
        <f>IF(OR(B22="",D22=""),"",ROUND(B22+D22,2))</f>
        <v/>
      </c>
      <c r="D22" s="300" t="str">
        <f>IFERROR(RETRO_OFICIAL,"")</f>
        <v/>
      </c>
      <c r="E22" s="301"/>
      <c r="F22" s="301"/>
      <c r="G22" s="301"/>
      <c r="H22" s="301"/>
    </row>
    <row r="23" spans="1:8" ht="30" customHeight="1" x14ac:dyDescent="0.3">
      <c r="A23" s="302" t="str">
        <f>IF(OR(MEMORIA_RESULTADOS!$B$4&lt;&gt;"PCs",MEMORIA_RESULTADOS!$T$28=0),"","PCs sem efeito financeiro: "&amp;MEMORIA_RESULTADOS!$T$28&amp;" PC(s)")</f>
        <v/>
      </c>
      <c r="B23" s="303" t="str">
        <f>IF(OR(MEMORIA_RESULTADOS!$B$4&lt;&gt;"PCs",MEMORIA_RESULTADOS!$T$28=0),"",MEMORIA_RESULTADOS!$T$29)</f>
        <v/>
      </c>
      <c r="C23" s="303" t="str">
        <f>IF(OR(MEMORIA_RESULTADOS!$B$4&lt;&gt;"PCs",MEMORIA_RESULTADOS!$T$28=0),"",ROUND(MEMORIA_RESULTADOS!$T$29+MEMORIA_RESULTADOS!$T$30,2))</f>
        <v/>
      </c>
      <c r="D23" s="303" t="str">
        <f>IF(OR(MEMORIA_RESULTADOS!$B$4&lt;&gt;"PCs",MEMORIA_RESULTADOS!$T$28=0),"",MEMORIA_RESULTADOS!$T$30)</f>
        <v/>
      </c>
      <c r="E23" s="304" t="str">
        <f>IF(OR(MEMORIA_RESULTADOS!$B$4&lt;&gt;"PCs",MEMORIA_RESULTADOS!$T$28=0),"","Sem retroativo pela regra de DATA_PC. Detalhes: itens_PC -&gt; EFEITO_FINANCEIRO_PC = Nao")</f>
        <v/>
      </c>
      <c r="F23" s="304"/>
      <c r="G23" s="304"/>
      <c r="H23" s="304"/>
    </row>
    <row r="24" spans="1:8" ht="23" customHeight="1" x14ac:dyDescent="0.3">
      <c r="A24" s="243" t="s">
        <v>374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50" t="s">
        <v>156</v>
      </c>
      <c r="B25" s="250" t="s">
        <v>375</v>
      </c>
      <c r="C25" s="250" t="s">
        <v>376</v>
      </c>
      <c r="D25" s="250" t="s">
        <v>372</v>
      </c>
      <c r="E25" s="238"/>
      <c r="F25" s="238"/>
      <c r="G25" s="238"/>
      <c r="H25" s="238"/>
    </row>
    <row r="26" spans="1:8" ht="20" customHeight="1" x14ac:dyDescent="0.3">
      <c r="A26" s="256" t="s">
        <v>24</v>
      </c>
      <c r="B26" s="257" t="str">
        <f>IF(IFERROR(VALUE(MID(UPPER(CONTROLE!$B$2),2,1)),-1)&lt;0,"",IF(COUNTIF(itens_Remanesc!$A$2:$A$200,"&lt;&gt;")=0,"",IFERROR(comparativo_VTA!$C$204,"")))</f>
        <v/>
      </c>
      <c r="C26" s="257" t="str">
        <f>IF(B26="","",ROUND(SUMPRODUCT(posicao_contratual!$G$2:$G$201,historico_VU!$C$2:$C$201),2))</f>
        <v/>
      </c>
      <c r="D26" s="257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6" t="s">
        <v>32</v>
      </c>
      <c r="B27" s="257" t="str">
        <f>IF(IFERROR(VALUE(MID(UPPER(CONTROLE!$B$2),2,1)),-1)&lt;1,"",IF(COUNTIF(itens_Remanesc!$A$2:$A$200,"&lt;&gt;")=0,"",IFERROR(comparativo_VTA!$D$204,"")))</f>
        <v/>
      </c>
      <c r="C27" s="257" t="str">
        <f>IF(B27="","",ROUND(SUMPRODUCT(posicao_contratual!$K$2:$K$201,historico_VU!$D$2:$D$201),2))</f>
        <v/>
      </c>
      <c r="D27" s="257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6" t="s">
        <v>33</v>
      </c>
      <c r="B28" s="257" t="str">
        <f>IF(IFERROR(VALUE(MID(UPPER(CONTROLE!$B$2),2,1)),-1)&lt;2,"",IF(COUNTIF(itens_Remanesc!$A$2:$A$200,"&lt;&gt;")=0,"",IFERROR(comparativo_VTA!$E$204,"")))</f>
        <v/>
      </c>
      <c r="C28" s="257" t="str">
        <f>IF(B28="","",ROUND(SUMPRODUCT(posicao_contratual!$O$2:$O$201,historico_VU!$E$2:$E$201),2))</f>
        <v/>
      </c>
      <c r="D28" s="257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6" t="s">
        <v>34</v>
      </c>
      <c r="B29" s="257" t="str">
        <f>IF(IFERROR(VALUE(MID(UPPER(CONTROLE!$B$2),2,1)),-1)&lt;3,"",IF(COUNTIF(itens_Remanesc!$A$2:$A$200,"&lt;&gt;")=0,"",IFERROR(comparativo_VTA!$F$204,"")))</f>
        <v/>
      </c>
      <c r="C29" s="257" t="str">
        <f>IF(B29="","",ROUND(SUMPRODUCT(posicao_contratual!$S$2:$S$201,historico_VU!$F$2:$F$201),2))</f>
        <v/>
      </c>
      <c r="D29" s="257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6" t="s">
        <v>35</v>
      </c>
      <c r="B30" s="257" t="str">
        <f>IF(IFERROR(VALUE(MID(UPPER(CONTROLE!$B$2),2,1)),-1)&lt;4,"",IF(COUNTIF(itens_Remanesc!$A$2:$A$200,"&lt;&gt;")=0,"",IFERROR(comparativo_VTA!$G$204,"")))</f>
        <v/>
      </c>
      <c r="C30" s="257" t="str">
        <f>IF(B30="","",ROUND(SUMPRODUCT(posicao_contratual!$W$2:$W$201,historico_VU!$G$2:$G$201),2))</f>
        <v/>
      </c>
      <c r="D30" s="257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377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378</v>
      </c>
      <c r="B34" s="256" t="str">
        <f>UPPER(CONTROLE!$B$2)</f>
        <v/>
      </c>
      <c r="C34" s="295" t="s">
        <v>383</v>
      </c>
      <c r="D34" s="295"/>
      <c r="E34" s="295"/>
      <c r="F34" s="295"/>
      <c r="G34" s="295"/>
      <c r="H34" s="295"/>
    </row>
    <row r="35" spans="1:8" ht="30" customHeight="1" x14ac:dyDescent="0.3">
      <c r="A35" s="239" t="s">
        <v>379</v>
      </c>
      <c r="B35" s="25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6"/>
      <c r="D35" s="256"/>
      <c r="E35" s="256"/>
      <c r="F35" s="256"/>
      <c r="G35" s="256"/>
      <c r="H35" s="256"/>
    </row>
    <row r="36" spans="1:8" ht="30" customHeight="1" x14ac:dyDescent="0.3">
      <c r="A36" s="239" t="s">
        <v>380</v>
      </c>
      <c r="B36" s="257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6"/>
      <c r="D36" s="256"/>
      <c r="E36" s="256"/>
      <c r="F36" s="256"/>
      <c r="G36" s="256"/>
      <c r="H36" s="256"/>
    </row>
    <row r="37" spans="1:8" ht="30" customHeight="1" x14ac:dyDescent="0.3">
      <c r="A37" s="239" t="s">
        <v>381</v>
      </c>
      <c r="B37" s="257" t="str">
        <f>IFERROR(INDEX($C$26:$C$30,MATCH(UPPER(CONTROLE!$B$2),$A$26:$A$30,0)),"")</f>
        <v/>
      </c>
      <c r="C37" s="256"/>
      <c r="D37" s="256"/>
      <c r="E37" s="256"/>
      <c r="F37" s="256"/>
      <c r="G37" s="256"/>
      <c r="H37" s="256"/>
    </row>
    <row r="38" spans="1:8" ht="30" customHeight="1" x14ac:dyDescent="0.3">
      <c r="A38" s="259" t="s">
        <v>382</v>
      </c>
      <c r="B38" s="255" t="str">
        <f>IF(OR(B36="",B37=""),"",ROUND(B37-B36,2))</f>
        <v/>
      </c>
      <c r="C38" s="256"/>
      <c r="D38" s="256"/>
      <c r="E38" s="256"/>
      <c r="F38" s="256"/>
      <c r="G38" s="256"/>
      <c r="H38" s="256"/>
    </row>
    <row r="39" spans="1:8" ht="20" customHeight="1" x14ac:dyDescent="0.3">
      <c r="A39" s="292" t="str">
        <f>IF(AND($B$36&lt;&gt;"",posicao_referencia!$I$2&lt;&gt;TRUE),"Estimativa: assume execucao registrada pelo metodo oficial ("&amp;$B$5&amp;") aproximadamente igual ao consumo fisico do ciclo.","")</f>
        <v/>
      </c>
      <c r="B39" s="293"/>
      <c r="C39" s="293"/>
      <c r="D39" s="293"/>
      <c r="E39" s="293"/>
      <c r="F39" s="293"/>
      <c r="G39" s="293"/>
      <c r="H39" s="293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384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385</v>
      </c>
      <c r="B42" s="245" t="s">
        <v>156</v>
      </c>
      <c r="C42" s="245" t="s">
        <v>386</v>
      </c>
      <c r="D42" s="245" t="s">
        <v>387</v>
      </c>
      <c r="E42" s="245" t="s">
        <v>388</v>
      </c>
      <c r="F42" s="245" t="s">
        <v>389</v>
      </c>
      <c r="G42" s="245" t="s">
        <v>390</v>
      </c>
      <c r="H42" s="245" t="s">
        <v>391</v>
      </c>
    </row>
    <row r="43" spans="1:8" ht="32" customHeight="1" x14ac:dyDescent="0.3">
      <c r="A43" s="256" t="s">
        <v>152</v>
      </c>
      <c r="B43" s="256" t="s">
        <v>36</v>
      </c>
      <c r="C43" s="261"/>
      <c r="D43" s="262"/>
      <c r="E43" s="262"/>
      <c r="F43" s="263"/>
      <c r="G43" s="264"/>
      <c r="H43" s="260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6" t="s">
        <v>392</v>
      </c>
      <c r="B44" s="256" t="s">
        <v>36</v>
      </c>
      <c r="C44" s="261"/>
      <c r="D44" s="262"/>
      <c r="E44" s="262"/>
      <c r="F44" s="263"/>
      <c r="G44" s="264"/>
      <c r="H44" s="260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6" t="s">
        <v>393</v>
      </c>
      <c r="B45" s="256" t="s">
        <v>36</v>
      </c>
      <c r="C45" s="261"/>
      <c r="D45" s="262"/>
      <c r="E45" s="262"/>
      <c r="F45" s="263"/>
      <c r="G45" s="264"/>
      <c r="H45" s="260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6" t="s">
        <v>394</v>
      </c>
      <c r="B46" s="256" t="s">
        <v>24</v>
      </c>
      <c r="C46" s="261"/>
      <c r="D46" s="262"/>
      <c r="E46" s="262"/>
      <c r="F46" s="263"/>
      <c r="G46" s="264"/>
      <c r="H46" s="260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6" t="s">
        <v>394</v>
      </c>
      <c r="B47" s="256" t="s">
        <v>32</v>
      </c>
      <c r="C47" s="261"/>
      <c r="D47" s="262"/>
      <c r="E47" s="262"/>
      <c r="F47" s="263"/>
      <c r="G47" s="264"/>
      <c r="H47" s="260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6" t="s">
        <v>394</v>
      </c>
      <c r="B48" s="256" t="s">
        <v>33</v>
      </c>
      <c r="C48" s="261"/>
      <c r="D48" s="262"/>
      <c r="E48" s="262"/>
      <c r="F48" s="263"/>
      <c r="G48" s="264"/>
      <c r="H48" s="260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6" t="s">
        <v>394</v>
      </c>
      <c r="B49" s="256" t="s">
        <v>34</v>
      </c>
      <c r="C49" s="261"/>
      <c r="D49" s="262"/>
      <c r="E49" s="262"/>
      <c r="F49" s="263"/>
      <c r="G49" s="264"/>
      <c r="H49" s="260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6" t="s">
        <v>394</v>
      </c>
      <c r="B50" s="256" t="s">
        <v>35</v>
      </c>
      <c r="C50" s="261"/>
      <c r="D50" s="262"/>
      <c r="E50" s="262"/>
      <c r="F50" s="263"/>
      <c r="G50" s="264"/>
      <c r="H50" s="260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8">
    <mergeCell ref="A39:H39"/>
    <mergeCell ref="C3:H3"/>
    <mergeCell ref="E6:H6"/>
    <mergeCell ref="C9:H9"/>
    <mergeCell ref="C10:H10"/>
    <mergeCell ref="C11:H11"/>
    <mergeCell ref="C34:H34"/>
    <mergeCell ref="E23:H23"/>
  </mergeCells>
  <conditionalFormatting sqref="B3">
    <cfRule type="cellIs" dxfId="17" priority="1" stopIfTrue="1" operator="equal">
      <formula>"REVISE"</formula>
    </cfRule>
    <cfRule type="cellIs" dxfId="16" priority="2" stopIfTrue="1" operator="equal">
      <formula>"ESTIMADO"</formula>
    </cfRule>
    <cfRule type="cellIs" dxfId="15" priority="3" stopIfTrue="1" operator="equal">
      <formula>"VALIDADO"</formula>
    </cfRule>
  </conditionalFormatting>
  <conditionalFormatting sqref="B38">
    <cfRule type="cellIs" dxfId="14" priority="16" stopIfTrue="1" operator="lessThan">
      <formula>0</formula>
    </cfRule>
  </conditionalFormatting>
  <conditionalFormatting sqref="H8">
    <cfRule type="cellIs" dxfId="13" priority="4" stopIfTrue="1" operator="equal">
      <formula>"REVISE"</formula>
    </cfRule>
    <cfRule type="cellIs" dxfId="12" priority="5" stopIfTrue="1" operator="equal">
      <formula>"ESTIMADO"</formula>
    </cfRule>
    <cfRule type="cellIs" dxfId="11" priority="6" stopIfTrue="1" operator="equal">
      <formula>"VALIDADO"</formula>
    </cfRule>
  </conditionalFormatting>
  <conditionalFormatting sqref="H14">
    <cfRule type="cellIs" dxfId="10" priority="7" stopIfTrue="1" operator="equal">
      <formula>"REVISE"</formula>
    </cfRule>
    <cfRule type="cellIs" dxfId="9" priority="8" stopIfTrue="1" operator="equal">
      <formula>"ESTIMADO"</formula>
    </cfRule>
    <cfRule type="cellIs" dxfId="8" priority="9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2026-07-28T23:57:30Z</dcterms:modified>
</cp:coreProperties>
</file>