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total_remanesc_k4msp357\"/>
    </mc:Choice>
  </mc:AlternateContent>
  <xr:revisionPtr revIDLastSave="0" documentId="13_ncr:1_{F481FDB9-272F-4305-9EFE-4E5776DCBE2E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01" i="5" l="1"/>
  <c r="T201" i="5"/>
  <c r="R201" i="5"/>
  <c r="P201" i="5"/>
  <c r="N201" i="5"/>
  <c r="L201" i="5"/>
  <c r="J201" i="5"/>
  <c r="H201" i="5"/>
  <c r="F201" i="5"/>
  <c r="B64" i="15"/>
  <c r="H50" i="15"/>
  <c r="H49" i="15"/>
  <c r="H48" i="15"/>
  <c r="H47" i="15"/>
  <c r="H46" i="15"/>
  <c r="H45" i="15"/>
  <c r="H44" i="15"/>
  <c r="H43" i="15"/>
  <c r="B37" i="15"/>
  <c r="B34" i="15"/>
  <c r="B30" i="15"/>
  <c r="B29" i="15"/>
  <c r="C29" i="15" s="1"/>
  <c r="D29" i="15" s="1"/>
  <c r="B28" i="15"/>
  <c r="B27" i="15"/>
  <c r="B26" i="15"/>
  <c r="F5" i="15"/>
  <c r="D5" i="15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Q253" i="14" s="1"/>
  <c r="A253" i="14"/>
  <c r="G253" i="14" s="1"/>
  <c r="J252" i="14"/>
  <c r="J251" i="14"/>
  <c r="J250" i="14"/>
  <c r="M250" i="14" s="1"/>
  <c r="J249" i="14"/>
  <c r="Q249" i="14" s="1"/>
  <c r="J248" i="14"/>
  <c r="J247" i="14"/>
  <c r="N247" i="14" s="1"/>
  <c r="J246" i="14"/>
  <c r="J245" i="14"/>
  <c r="P245" i="14" s="1"/>
  <c r="J244" i="14"/>
  <c r="L244" i="14" s="1"/>
  <c r="J243" i="14"/>
  <c r="J242" i="14"/>
  <c r="P242" i="14" s="1"/>
  <c r="N241" i="14"/>
  <c r="J241" i="14"/>
  <c r="M241" i="14" s="1"/>
  <c r="J240" i="14"/>
  <c r="J239" i="14"/>
  <c r="J238" i="14"/>
  <c r="J237" i="14"/>
  <c r="J236" i="14"/>
  <c r="O236" i="14" s="1"/>
  <c r="J235" i="14"/>
  <c r="J234" i="14"/>
  <c r="P234" i="14" s="1"/>
  <c r="J233" i="14"/>
  <c r="J232" i="14"/>
  <c r="K232" i="14" s="1"/>
  <c r="J231" i="14"/>
  <c r="J230" i="14"/>
  <c r="P230" i="14" s="1"/>
  <c r="N229" i="14"/>
  <c r="J229" i="14"/>
  <c r="K229" i="14" s="1"/>
  <c r="L228" i="14"/>
  <c r="J228" i="14"/>
  <c r="K228" i="14" s="1"/>
  <c r="J227" i="14"/>
  <c r="N227" i="14" s="1"/>
  <c r="J226" i="14"/>
  <c r="J225" i="14"/>
  <c r="N225" i="14" s="1"/>
  <c r="J224" i="14"/>
  <c r="O224" i="14" s="1"/>
  <c r="J223" i="14"/>
  <c r="Q223" i="14" s="1"/>
  <c r="J222" i="14"/>
  <c r="L222" i="14" s="1"/>
  <c r="O221" i="14"/>
  <c r="L221" i="14"/>
  <c r="J221" i="14"/>
  <c r="J220" i="14"/>
  <c r="J219" i="14"/>
  <c r="P219" i="14" s="1"/>
  <c r="J218" i="14"/>
  <c r="O218" i="14" s="1"/>
  <c r="J217" i="14"/>
  <c r="N217" i="14" s="1"/>
  <c r="J216" i="14"/>
  <c r="J215" i="14"/>
  <c r="J214" i="14"/>
  <c r="M214" i="14" s="1"/>
  <c r="Q213" i="14"/>
  <c r="J213" i="14"/>
  <c r="O213" i="14" s="1"/>
  <c r="J212" i="14"/>
  <c r="L212" i="14" s="1"/>
  <c r="J211" i="14"/>
  <c r="Q211" i="14" s="1"/>
  <c r="Q210" i="14"/>
  <c r="P210" i="14"/>
  <c r="J210" i="14"/>
  <c r="O210" i="14" s="1"/>
  <c r="J209" i="14"/>
  <c r="J208" i="14"/>
  <c r="J207" i="14"/>
  <c r="O206" i="14"/>
  <c r="J206" i="14"/>
  <c r="P206" i="14" s="1"/>
  <c r="J205" i="14"/>
  <c r="J204" i="14"/>
  <c r="K204" i="14" s="1"/>
  <c r="P203" i="14"/>
  <c r="L203" i="14"/>
  <c r="J203" i="14"/>
  <c r="J202" i="14"/>
  <c r="Q202" i="14" s="1"/>
  <c r="X201" i="14"/>
  <c r="J201" i="14"/>
  <c r="K201" i="14" s="1"/>
  <c r="J200" i="14"/>
  <c r="J199" i="14"/>
  <c r="J198" i="14"/>
  <c r="K198" i="14" s="1"/>
  <c r="J197" i="14"/>
  <c r="J196" i="14"/>
  <c r="L196" i="14" s="1"/>
  <c r="J195" i="14"/>
  <c r="Q195" i="14" s="1"/>
  <c r="J194" i="14"/>
  <c r="Q194" i="14" s="1"/>
  <c r="J193" i="14"/>
  <c r="J192" i="14"/>
  <c r="P192" i="14" s="1"/>
  <c r="J191" i="14"/>
  <c r="M190" i="14"/>
  <c r="J190" i="14"/>
  <c r="J189" i="14"/>
  <c r="O189" i="14" s="1"/>
  <c r="J188" i="14"/>
  <c r="J187" i="14"/>
  <c r="L187" i="14" s="1"/>
  <c r="M186" i="14"/>
  <c r="J186" i="14"/>
  <c r="K186" i="14" s="1"/>
  <c r="J185" i="14"/>
  <c r="N185" i="14" s="1"/>
  <c r="J184" i="14"/>
  <c r="O184" i="14" s="1"/>
  <c r="J183" i="14"/>
  <c r="N183" i="14" s="1"/>
  <c r="J182" i="14"/>
  <c r="Q182" i="14" s="1"/>
  <c r="J181" i="14"/>
  <c r="N181" i="14" s="1"/>
  <c r="J180" i="14"/>
  <c r="J179" i="14"/>
  <c r="P179" i="14" s="1"/>
  <c r="J178" i="14"/>
  <c r="J177" i="14"/>
  <c r="L177" i="14" s="1"/>
  <c r="J176" i="14"/>
  <c r="K176" i="14" s="1"/>
  <c r="J175" i="14"/>
  <c r="O175" i="14" s="1"/>
  <c r="J174" i="14"/>
  <c r="K174" i="14" s="1"/>
  <c r="J173" i="14"/>
  <c r="L173" i="14" s="1"/>
  <c r="J172" i="14"/>
  <c r="O172" i="14" s="1"/>
  <c r="J171" i="14"/>
  <c r="J170" i="14"/>
  <c r="J169" i="14"/>
  <c r="Q169" i="14" s="1"/>
  <c r="J168" i="14"/>
  <c r="O168" i="14" s="1"/>
  <c r="J167" i="14"/>
  <c r="K167" i="14" s="1"/>
  <c r="J166" i="14"/>
  <c r="J165" i="14"/>
  <c r="L165" i="14" s="1"/>
  <c r="P164" i="14"/>
  <c r="N164" i="14"/>
  <c r="M164" i="14"/>
  <c r="L164" i="14"/>
  <c r="J164" i="14"/>
  <c r="O164" i="14" s="1"/>
  <c r="J163" i="14"/>
  <c r="P163" i="14" s="1"/>
  <c r="J162" i="14"/>
  <c r="L162" i="14" s="1"/>
  <c r="J161" i="14"/>
  <c r="K160" i="14"/>
  <c r="J160" i="14"/>
  <c r="O160" i="14" s="1"/>
  <c r="J159" i="14"/>
  <c r="J158" i="14"/>
  <c r="J157" i="14"/>
  <c r="O157" i="14" s="1"/>
  <c r="J156" i="14"/>
  <c r="Q156" i="14" s="1"/>
  <c r="Q155" i="14"/>
  <c r="P155" i="14"/>
  <c r="J155" i="14"/>
  <c r="L155" i="14" s="1"/>
  <c r="J154" i="14"/>
  <c r="L154" i="14" s="1"/>
  <c r="J153" i="14"/>
  <c r="O153" i="14" s="1"/>
  <c r="Q152" i="14"/>
  <c r="P152" i="14"/>
  <c r="N152" i="14"/>
  <c r="M152" i="14"/>
  <c r="J152" i="14"/>
  <c r="O152" i="14" s="1"/>
  <c r="J151" i="14"/>
  <c r="K151" i="14" s="1"/>
  <c r="J150" i="14"/>
  <c r="J149" i="14"/>
  <c r="Q149" i="14" s="1"/>
  <c r="K148" i="14"/>
  <c r="J148" i="14"/>
  <c r="P148" i="14" s="1"/>
  <c r="J147" i="14"/>
  <c r="J146" i="14"/>
  <c r="Q146" i="14" s="1"/>
  <c r="J145" i="14"/>
  <c r="J144" i="14"/>
  <c r="K144" i="14" s="1"/>
  <c r="J143" i="14"/>
  <c r="J142" i="14"/>
  <c r="J141" i="14"/>
  <c r="M140" i="14"/>
  <c r="J140" i="14"/>
  <c r="J139" i="14"/>
  <c r="O139" i="14" s="1"/>
  <c r="J138" i="14"/>
  <c r="P138" i="14" s="1"/>
  <c r="J137" i="14"/>
  <c r="J136" i="14"/>
  <c r="M135" i="14"/>
  <c r="J135" i="14"/>
  <c r="L135" i="14" s="1"/>
  <c r="J134" i="14"/>
  <c r="M133" i="14"/>
  <c r="J133" i="14"/>
  <c r="N132" i="14"/>
  <c r="J132" i="14"/>
  <c r="Q132" i="14" s="1"/>
  <c r="M131" i="14"/>
  <c r="J131" i="14"/>
  <c r="P131" i="14" s="1"/>
  <c r="J130" i="14"/>
  <c r="N130" i="14" s="1"/>
  <c r="J129" i="14"/>
  <c r="J128" i="14"/>
  <c r="J127" i="14"/>
  <c r="P127" i="14" s="1"/>
  <c r="J126" i="14"/>
  <c r="N126" i="14" s="1"/>
  <c r="J125" i="14"/>
  <c r="O125" i="14" s="1"/>
  <c r="J124" i="14"/>
  <c r="O124" i="14" s="1"/>
  <c r="J123" i="14"/>
  <c r="J122" i="14"/>
  <c r="O122" i="14" s="1"/>
  <c r="J121" i="14"/>
  <c r="L121" i="14" s="1"/>
  <c r="J120" i="14"/>
  <c r="O120" i="14" s="1"/>
  <c r="K119" i="14"/>
  <c r="J119" i="14"/>
  <c r="J118" i="14"/>
  <c r="O118" i="14" s="1"/>
  <c r="J117" i="14"/>
  <c r="J116" i="14"/>
  <c r="J115" i="14"/>
  <c r="P115" i="14" s="1"/>
  <c r="J114" i="14"/>
  <c r="J113" i="14"/>
  <c r="O113" i="14" s="1"/>
  <c r="J112" i="14"/>
  <c r="J111" i="14"/>
  <c r="P111" i="14" s="1"/>
  <c r="J110" i="14"/>
  <c r="J109" i="14"/>
  <c r="J108" i="14"/>
  <c r="J107" i="14"/>
  <c r="L107" i="14" s="1"/>
  <c r="P106" i="14"/>
  <c r="J106" i="14"/>
  <c r="O106" i="14" s="1"/>
  <c r="J105" i="14"/>
  <c r="J104" i="14"/>
  <c r="J103" i="14"/>
  <c r="L103" i="14" s="1"/>
  <c r="L102" i="14"/>
  <c r="J102" i="14"/>
  <c r="J101" i="14"/>
  <c r="J100" i="14"/>
  <c r="N100" i="14" s="1"/>
  <c r="Q99" i="14"/>
  <c r="M99" i="14"/>
  <c r="J99" i="14"/>
  <c r="L98" i="14"/>
  <c r="J98" i="14"/>
  <c r="O98" i="14" s="1"/>
  <c r="J97" i="14"/>
  <c r="J96" i="14"/>
  <c r="Q96" i="14" s="1"/>
  <c r="J95" i="14"/>
  <c r="J94" i="14"/>
  <c r="K94" i="14" s="1"/>
  <c r="J93" i="14"/>
  <c r="J92" i="14"/>
  <c r="J91" i="14"/>
  <c r="O91" i="14" s="1"/>
  <c r="J90" i="14"/>
  <c r="M90" i="14" s="1"/>
  <c r="J89" i="14"/>
  <c r="Q89" i="14" s="1"/>
  <c r="Q88" i="14"/>
  <c r="J88" i="14"/>
  <c r="M88" i="14" s="1"/>
  <c r="J87" i="14"/>
  <c r="K87" i="14" s="1"/>
  <c r="K86" i="14"/>
  <c r="J86" i="14"/>
  <c r="Q85" i="14"/>
  <c r="L85" i="14"/>
  <c r="K85" i="14"/>
  <c r="J85" i="14"/>
  <c r="P85" i="14" s="1"/>
  <c r="M84" i="14"/>
  <c r="J84" i="14"/>
  <c r="O84" i="14" s="1"/>
  <c r="J83" i="14"/>
  <c r="J82" i="14"/>
  <c r="O81" i="14"/>
  <c r="N81" i="14"/>
  <c r="M81" i="14"/>
  <c r="L81" i="14"/>
  <c r="J81" i="14"/>
  <c r="K81" i="14" s="1"/>
  <c r="O80" i="14"/>
  <c r="J80" i="14"/>
  <c r="P80" i="14" s="1"/>
  <c r="J79" i="14"/>
  <c r="J78" i="14"/>
  <c r="Q78" i="14" s="1"/>
  <c r="J77" i="14"/>
  <c r="O77" i="14" s="1"/>
  <c r="J76" i="14"/>
  <c r="P76" i="14" s="1"/>
  <c r="J75" i="14"/>
  <c r="Q75" i="14" s="1"/>
  <c r="Q74" i="14"/>
  <c r="P74" i="14"/>
  <c r="O74" i="14"/>
  <c r="M74" i="14"/>
  <c r="J74" i="14"/>
  <c r="J73" i="14"/>
  <c r="O73" i="14" s="1"/>
  <c r="J72" i="14"/>
  <c r="J71" i="14"/>
  <c r="J70" i="14"/>
  <c r="Q70" i="14" s="1"/>
  <c r="J69" i="14"/>
  <c r="J68" i="14"/>
  <c r="M67" i="14"/>
  <c r="J67" i="14"/>
  <c r="O67" i="14" s="1"/>
  <c r="J66" i="14"/>
  <c r="Q66" i="14" s="1"/>
  <c r="J65" i="14"/>
  <c r="J64" i="14"/>
  <c r="P64" i="14" s="1"/>
  <c r="J63" i="14"/>
  <c r="J62" i="14"/>
  <c r="J61" i="14"/>
  <c r="Q61" i="14" s="1"/>
  <c r="J60" i="14"/>
  <c r="O59" i="14"/>
  <c r="J59" i="14"/>
  <c r="M59" i="14" s="1"/>
  <c r="J58" i="14"/>
  <c r="K58" i="14" s="1"/>
  <c r="J57" i="14"/>
  <c r="L57" i="14" s="1"/>
  <c r="J56" i="14"/>
  <c r="J55" i="14"/>
  <c r="M54" i="14"/>
  <c r="L54" i="14"/>
  <c r="J54" i="14"/>
  <c r="O54" i="14" s="1"/>
  <c r="B45" i="14"/>
  <c r="J44" i="14"/>
  <c r="H44" i="14"/>
  <c r="F44" i="14"/>
  <c r="T33" i="14"/>
  <c r="C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T26" i="14" s="1"/>
  <c r="B20" i="14"/>
  <c r="C14" i="14"/>
  <c r="C13" i="14"/>
  <c r="C12" i="14"/>
  <c r="C11" i="14"/>
  <c r="D10" i="14"/>
  <c r="C10" i="14"/>
  <c r="D5" i="14"/>
  <c r="B5" i="14"/>
  <c r="F4" i="14"/>
  <c r="B4" i="14"/>
  <c r="B17" i="13"/>
  <c r="B14" i="13"/>
  <c r="B5" i="13"/>
  <c r="B6" i="13" s="1"/>
  <c r="B2" i="13"/>
  <c r="W200" i="12"/>
  <c r="V200" i="12"/>
  <c r="T200" i="12"/>
  <c r="S200" i="12"/>
  <c r="C200" i="12"/>
  <c r="A200" i="12"/>
  <c r="C199" i="12"/>
  <c r="A199" i="12"/>
  <c r="C198" i="12"/>
  <c r="A198" i="12"/>
  <c r="C197" i="12"/>
  <c r="A197" i="12"/>
  <c r="C196" i="12"/>
  <c r="A196" i="12"/>
  <c r="Q195" i="12"/>
  <c r="P195" i="12"/>
  <c r="C195" i="12"/>
  <c r="B196" i="11" s="1"/>
  <c r="B195" i="12"/>
  <c r="A195" i="12"/>
  <c r="N195" i="12" s="1"/>
  <c r="C194" i="12"/>
  <c r="B195" i="11" s="1"/>
  <c r="A194" i="12"/>
  <c r="B194" i="12" s="1"/>
  <c r="C193" i="12"/>
  <c r="A193" i="12"/>
  <c r="S193" i="12" s="1"/>
  <c r="C192" i="12"/>
  <c r="B193" i="11" s="1"/>
  <c r="A192" i="12"/>
  <c r="W191" i="12"/>
  <c r="Q191" i="12"/>
  <c r="P191" i="12"/>
  <c r="C191" i="12"/>
  <c r="B192" i="11" s="1"/>
  <c r="A191" i="12"/>
  <c r="C190" i="12"/>
  <c r="A190" i="12"/>
  <c r="S189" i="12"/>
  <c r="P189" i="12"/>
  <c r="C189" i="12"/>
  <c r="A189" i="12"/>
  <c r="W189" i="12" s="1"/>
  <c r="C188" i="12"/>
  <c r="A188" i="12"/>
  <c r="B189" i="11" s="1"/>
  <c r="W187" i="12"/>
  <c r="C187" i="12"/>
  <c r="A187" i="12"/>
  <c r="T187" i="12" s="1"/>
  <c r="C186" i="12"/>
  <c r="B187" i="11" s="1"/>
  <c r="A186" i="12"/>
  <c r="C185" i="12"/>
  <c r="A185" i="12"/>
  <c r="P185" i="12" s="1"/>
  <c r="C184" i="12"/>
  <c r="A184" i="12"/>
  <c r="C183" i="12"/>
  <c r="A183" i="12"/>
  <c r="C182" i="12"/>
  <c r="B183" i="11" s="1"/>
  <c r="A182" i="12"/>
  <c r="U181" i="12"/>
  <c r="O181" i="12"/>
  <c r="N181" i="12"/>
  <c r="C181" i="12"/>
  <c r="A181" i="12"/>
  <c r="B181" i="12" s="1"/>
  <c r="O180" i="12"/>
  <c r="C180" i="12"/>
  <c r="A180" i="12"/>
  <c r="C179" i="12"/>
  <c r="B180" i="11" s="1"/>
  <c r="A179" i="12"/>
  <c r="W179" i="12" s="1"/>
  <c r="V178" i="12"/>
  <c r="C178" i="12"/>
  <c r="A178" i="12"/>
  <c r="Q178" i="12" s="1"/>
  <c r="C177" i="12"/>
  <c r="A177" i="12"/>
  <c r="C176" i="12"/>
  <c r="B177" i="11" s="1"/>
  <c r="A176" i="12"/>
  <c r="U176" i="12" s="1"/>
  <c r="U175" i="12"/>
  <c r="T175" i="12"/>
  <c r="N175" i="12"/>
  <c r="C175" i="12"/>
  <c r="A175" i="12"/>
  <c r="B175" i="12" s="1"/>
  <c r="C174" i="12"/>
  <c r="A174" i="12"/>
  <c r="Q173" i="12"/>
  <c r="O173" i="12"/>
  <c r="N173" i="12"/>
  <c r="C173" i="12"/>
  <c r="A173" i="12"/>
  <c r="T173" i="12" s="1"/>
  <c r="C172" i="12"/>
  <c r="A172" i="12"/>
  <c r="C171" i="12"/>
  <c r="A171" i="12"/>
  <c r="C170" i="12"/>
  <c r="A170" i="12"/>
  <c r="C169" i="12"/>
  <c r="A169" i="12"/>
  <c r="B170" i="11" s="1"/>
  <c r="C168" i="12"/>
  <c r="A168" i="12"/>
  <c r="C167" i="12"/>
  <c r="A167" i="12"/>
  <c r="S166" i="12"/>
  <c r="C166" i="12"/>
  <c r="A166" i="12"/>
  <c r="R166" i="12" s="1"/>
  <c r="C165" i="12"/>
  <c r="A165" i="12"/>
  <c r="S165" i="12" s="1"/>
  <c r="R164" i="12"/>
  <c r="O164" i="12"/>
  <c r="N164" i="12"/>
  <c r="C164" i="12"/>
  <c r="B165" i="11" s="1"/>
  <c r="A164" i="12"/>
  <c r="T164" i="12" s="1"/>
  <c r="C163" i="12"/>
  <c r="A163" i="12"/>
  <c r="C162" i="12"/>
  <c r="B163" i="11" s="1"/>
  <c r="A162" i="12"/>
  <c r="C161" i="12"/>
  <c r="B162" i="11" s="1"/>
  <c r="A161" i="12"/>
  <c r="C160" i="12"/>
  <c r="B161" i="11" s="1"/>
  <c r="A160" i="12"/>
  <c r="Q159" i="12"/>
  <c r="P159" i="12"/>
  <c r="O159" i="12"/>
  <c r="N159" i="12"/>
  <c r="C159" i="12"/>
  <c r="A159" i="12"/>
  <c r="R158" i="12"/>
  <c r="O158" i="12"/>
  <c r="C158" i="12"/>
  <c r="A158" i="12"/>
  <c r="C157" i="12"/>
  <c r="A157" i="12"/>
  <c r="C156" i="12"/>
  <c r="A156" i="12"/>
  <c r="B157" i="11" s="1"/>
  <c r="Q155" i="12"/>
  <c r="P155" i="12"/>
  <c r="C155" i="12"/>
  <c r="A155" i="12"/>
  <c r="C154" i="12"/>
  <c r="A154" i="12"/>
  <c r="C153" i="12"/>
  <c r="A153" i="12"/>
  <c r="R152" i="12"/>
  <c r="O152" i="12"/>
  <c r="N152" i="12"/>
  <c r="C152" i="12"/>
  <c r="A152" i="12"/>
  <c r="S151" i="12"/>
  <c r="R151" i="12"/>
  <c r="C151" i="12"/>
  <c r="B152" i="11" s="1"/>
  <c r="A151" i="12"/>
  <c r="N151" i="12" s="1"/>
  <c r="C150" i="12"/>
  <c r="A150" i="12"/>
  <c r="B151" i="11" s="1"/>
  <c r="C149" i="12"/>
  <c r="A149" i="12"/>
  <c r="B150" i="11" s="1"/>
  <c r="R148" i="12"/>
  <c r="P148" i="12"/>
  <c r="C148" i="12"/>
  <c r="A148" i="12"/>
  <c r="S148" i="12" s="1"/>
  <c r="V147" i="12"/>
  <c r="C147" i="12"/>
  <c r="B148" i="11" s="1"/>
  <c r="A147" i="12"/>
  <c r="C146" i="12"/>
  <c r="A146" i="12"/>
  <c r="O146" i="12" s="1"/>
  <c r="C145" i="12"/>
  <c r="B146" i="11" s="1"/>
  <c r="A145" i="12"/>
  <c r="C144" i="12"/>
  <c r="A144" i="12"/>
  <c r="R144" i="12" s="1"/>
  <c r="O143" i="12"/>
  <c r="N143" i="12"/>
  <c r="C143" i="12"/>
  <c r="A143" i="12"/>
  <c r="V143" i="12" s="1"/>
  <c r="C142" i="12"/>
  <c r="A142" i="12"/>
  <c r="C141" i="12"/>
  <c r="A141" i="12"/>
  <c r="N141" i="12" s="1"/>
  <c r="R140" i="12"/>
  <c r="P140" i="12"/>
  <c r="C140" i="12"/>
  <c r="A140" i="12"/>
  <c r="N140" i="12" s="1"/>
  <c r="C139" i="12"/>
  <c r="A139" i="12"/>
  <c r="W138" i="12"/>
  <c r="V138" i="12"/>
  <c r="U138" i="12"/>
  <c r="P138" i="12"/>
  <c r="C138" i="12"/>
  <c r="A138" i="12"/>
  <c r="C137" i="12"/>
  <c r="A137" i="12"/>
  <c r="B138" i="11" s="1"/>
  <c r="C136" i="12"/>
  <c r="A136" i="12"/>
  <c r="C135" i="12"/>
  <c r="A135" i="12"/>
  <c r="C134" i="12"/>
  <c r="A134" i="12"/>
  <c r="C133" i="12"/>
  <c r="A133" i="12"/>
  <c r="U133" i="12" s="1"/>
  <c r="C132" i="12"/>
  <c r="B133" i="11" s="1"/>
  <c r="A132" i="12"/>
  <c r="C131" i="12"/>
  <c r="A131" i="12"/>
  <c r="B131" i="12" s="1"/>
  <c r="C130" i="12"/>
  <c r="A130" i="12"/>
  <c r="C129" i="12"/>
  <c r="A129" i="12"/>
  <c r="C128" i="12"/>
  <c r="A128" i="12"/>
  <c r="B128" i="12" s="1"/>
  <c r="V127" i="12"/>
  <c r="R127" i="12"/>
  <c r="C127" i="12"/>
  <c r="A127" i="12"/>
  <c r="C126" i="12"/>
  <c r="A126" i="12"/>
  <c r="C125" i="12"/>
  <c r="A125" i="12"/>
  <c r="T124" i="12"/>
  <c r="Q124" i="12"/>
  <c r="C124" i="12"/>
  <c r="A124" i="12"/>
  <c r="B124" i="12" s="1"/>
  <c r="C123" i="12"/>
  <c r="A123" i="12"/>
  <c r="T122" i="12"/>
  <c r="S122" i="12"/>
  <c r="R122" i="12"/>
  <c r="Q122" i="12"/>
  <c r="P122" i="12"/>
  <c r="C122" i="12"/>
  <c r="A122" i="12"/>
  <c r="C121" i="12"/>
  <c r="A121" i="12"/>
  <c r="C120" i="12"/>
  <c r="A120" i="12"/>
  <c r="C119" i="12"/>
  <c r="A119" i="12"/>
  <c r="B119" i="12" s="1"/>
  <c r="Q118" i="12"/>
  <c r="C118" i="12"/>
  <c r="A118" i="12"/>
  <c r="N118" i="12" s="1"/>
  <c r="C117" i="12"/>
  <c r="A117" i="12"/>
  <c r="C116" i="12"/>
  <c r="A116" i="12"/>
  <c r="C115" i="12"/>
  <c r="A115" i="12"/>
  <c r="C114" i="12"/>
  <c r="A114" i="12"/>
  <c r="C113" i="12"/>
  <c r="A113" i="12"/>
  <c r="C112" i="12"/>
  <c r="A112" i="12"/>
  <c r="C111" i="12"/>
  <c r="B111" i="12"/>
  <c r="A111" i="12"/>
  <c r="T110" i="12"/>
  <c r="S110" i="12"/>
  <c r="P110" i="12"/>
  <c r="N110" i="12"/>
  <c r="C110" i="12"/>
  <c r="A110" i="12"/>
  <c r="C109" i="12"/>
  <c r="A109" i="12"/>
  <c r="N109" i="12" s="1"/>
  <c r="C108" i="12"/>
  <c r="A108" i="12"/>
  <c r="Q108" i="12" s="1"/>
  <c r="C107" i="12"/>
  <c r="B108" i="11" s="1"/>
  <c r="A107" i="12"/>
  <c r="S106" i="12"/>
  <c r="C106" i="12"/>
  <c r="A106" i="12"/>
  <c r="C105" i="12"/>
  <c r="A105" i="12"/>
  <c r="C104" i="12"/>
  <c r="A104" i="12"/>
  <c r="P104" i="12" s="1"/>
  <c r="S103" i="12"/>
  <c r="R103" i="12"/>
  <c r="N103" i="12"/>
  <c r="C103" i="12"/>
  <c r="A103" i="12"/>
  <c r="T103" i="12" s="1"/>
  <c r="C102" i="12"/>
  <c r="A102" i="12"/>
  <c r="C101" i="12"/>
  <c r="A101" i="12"/>
  <c r="B101" i="12" s="1"/>
  <c r="C100" i="12"/>
  <c r="A100" i="12"/>
  <c r="W99" i="12"/>
  <c r="V99" i="12"/>
  <c r="T99" i="12"/>
  <c r="C99" i="12"/>
  <c r="A99" i="12"/>
  <c r="C98" i="12"/>
  <c r="A98" i="12"/>
  <c r="U97" i="12"/>
  <c r="C97" i="12"/>
  <c r="A97" i="12"/>
  <c r="C96" i="12"/>
  <c r="A96" i="12"/>
  <c r="S96" i="12" s="1"/>
  <c r="C95" i="12"/>
  <c r="A95" i="12"/>
  <c r="Q94" i="12"/>
  <c r="C94" i="12"/>
  <c r="A94" i="12"/>
  <c r="C93" i="12"/>
  <c r="A93" i="12"/>
  <c r="Q92" i="12"/>
  <c r="P92" i="12"/>
  <c r="O92" i="12"/>
  <c r="C92" i="12"/>
  <c r="A92" i="12"/>
  <c r="S92" i="12" s="1"/>
  <c r="C91" i="12"/>
  <c r="A91" i="12"/>
  <c r="C90" i="12"/>
  <c r="A90" i="12"/>
  <c r="U89" i="12"/>
  <c r="C89" i="12"/>
  <c r="A89" i="12"/>
  <c r="C88" i="12"/>
  <c r="A88" i="12"/>
  <c r="T87" i="12"/>
  <c r="C87" i="12"/>
  <c r="A87" i="12"/>
  <c r="S87" i="12" s="1"/>
  <c r="C86" i="12"/>
  <c r="A86" i="12"/>
  <c r="C85" i="12"/>
  <c r="A85" i="12"/>
  <c r="C84" i="12"/>
  <c r="A84" i="12"/>
  <c r="C83" i="12"/>
  <c r="A83" i="12"/>
  <c r="C82" i="12"/>
  <c r="A82" i="12"/>
  <c r="R81" i="12"/>
  <c r="P81" i="12"/>
  <c r="N81" i="12"/>
  <c r="C81" i="12"/>
  <c r="A81" i="12"/>
  <c r="U81" i="12" s="1"/>
  <c r="C80" i="12"/>
  <c r="A80" i="12"/>
  <c r="S80" i="12" s="1"/>
  <c r="C79" i="12"/>
  <c r="A79" i="12"/>
  <c r="C78" i="12"/>
  <c r="A78" i="12"/>
  <c r="B79" i="11" s="1"/>
  <c r="C77" i="12"/>
  <c r="B78" i="11" s="1"/>
  <c r="A77" i="12"/>
  <c r="C76" i="12"/>
  <c r="B77" i="11" s="1"/>
  <c r="A76" i="12"/>
  <c r="C75" i="12"/>
  <c r="A75" i="12"/>
  <c r="C74" i="12"/>
  <c r="A74" i="12"/>
  <c r="C73" i="12"/>
  <c r="A73" i="12"/>
  <c r="V72" i="12"/>
  <c r="U72" i="12"/>
  <c r="T72" i="12"/>
  <c r="S72" i="12"/>
  <c r="Q72" i="12"/>
  <c r="C72" i="12"/>
  <c r="A72" i="12"/>
  <c r="C71" i="12"/>
  <c r="B72" i="11" s="1"/>
  <c r="A71" i="12"/>
  <c r="W70" i="12"/>
  <c r="V70" i="12"/>
  <c r="U70" i="12"/>
  <c r="T70" i="12"/>
  <c r="C70" i="12"/>
  <c r="A70" i="12"/>
  <c r="N70" i="12" s="1"/>
  <c r="T69" i="12"/>
  <c r="S69" i="12"/>
  <c r="Q69" i="12"/>
  <c r="C69" i="12"/>
  <c r="B70" i="11" s="1"/>
  <c r="B69" i="12"/>
  <c r="A69" i="12"/>
  <c r="C68" i="12"/>
  <c r="B69" i="11" s="1"/>
  <c r="A68" i="12"/>
  <c r="S67" i="12"/>
  <c r="Q67" i="12"/>
  <c r="P67" i="12"/>
  <c r="C67" i="12"/>
  <c r="A67" i="12"/>
  <c r="T67" i="12" s="1"/>
  <c r="C66" i="12"/>
  <c r="A66" i="12"/>
  <c r="C65" i="12"/>
  <c r="A65" i="12"/>
  <c r="W64" i="12"/>
  <c r="V64" i="12"/>
  <c r="C64" i="12"/>
  <c r="A64" i="12"/>
  <c r="P64" i="12" s="1"/>
  <c r="C63" i="12"/>
  <c r="A63" i="12"/>
  <c r="C62" i="12"/>
  <c r="A62" i="12"/>
  <c r="C61" i="12"/>
  <c r="A61" i="12"/>
  <c r="C60" i="12"/>
  <c r="A60" i="12"/>
  <c r="C59" i="12"/>
  <c r="A59" i="12"/>
  <c r="B60" i="11" s="1"/>
  <c r="W58" i="12"/>
  <c r="V58" i="12"/>
  <c r="U58" i="12"/>
  <c r="T58" i="12"/>
  <c r="P58" i="12"/>
  <c r="N58" i="12"/>
  <c r="C58" i="12"/>
  <c r="A58" i="12"/>
  <c r="S58" i="12" s="1"/>
  <c r="W57" i="12"/>
  <c r="V57" i="12"/>
  <c r="U57" i="12"/>
  <c r="T57" i="12"/>
  <c r="S57" i="12"/>
  <c r="Q57" i="12"/>
  <c r="C57" i="12"/>
  <c r="A57" i="12"/>
  <c r="P57" i="12" s="1"/>
  <c r="C56" i="12"/>
  <c r="B56" i="12"/>
  <c r="A56" i="12"/>
  <c r="C55" i="12"/>
  <c r="A55" i="12"/>
  <c r="P54" i="12"/>
  <c r="C54" i="12"/>
  <c r="A54" i="12"/>
  <c r="N54" i="12" s="1"/>
  <c r="C53" i="12"/>
  <c r="A53" i="12"/>
  <c r="C52" i="12"/>
  <c r="A52" i="12"/>
  <c r="C51" i="12"/>
  <c r="A51" i="12"/>
  <c r="B51" i="12" s="1"/>
  <c r="C50" i="12"/>
  <c r="A50" i="12"/>
  <c r="B50" i="12" s="1"/>
  <c r="T49" i="12"/>
  <c r="N49" i="12"/>
  <c r="C49" i="12"/>
  <c r="A49" i="12"/>
  <c r="U49" i="12" s="1"/>
  <c r="V48" i="12"/>
  <c r="C48" i="12"/>
  <c r="A48" i="12"/>
  <c r="U48" i="12" s="1"/>
  <c r="C47" i="12"/>
  <c r="B48" i="11" s="1"/>
  <c r="A47" i="12"/>
  <c r="W46" i="12"/>
  <c r="V46" i="12"/>
  <c r="U46" i="12"/>
  <c r="T46" i="12"/>
  <c r="N46" i="12"/>
  <c r="C46" i="12"/>
  <c r="B47" i="11" s="1"/>
  <c r="A46" i="12"/>
  <c r="B46" i="12" s="1"/>
  <c r="C45" i="12"/>
  <c r="A45" i="12"/>
  <c r="C44" i="12"/>
  <c r="B44" i="12"/>
  <c r="A44" i="12"/>
  <c r="T43" i="12"/>
  <c r="C43" i="12"/>
  <c r="B43" i="12"/>
  <c r="A43" i="12"/>
  <c r="N43" i="12" s="1"/>
  <c r="C42" i="12"/>
  <c r="A42" i="12"/>
  <c r="C41" i="12"/>
  <c r="A41" i="12"/>
  <c r="C40" i="12"/>
  <c r="A40" i="12"/>
  <c r="U40" i="12" s="1"/>
  <c r="C39" i="12"/>
  <c r="B40" i="11" s="1"/>
  <c r="A39" i="12"/>
  <c r="C38" i="12"/>
  <c r="A38" i="12"/>
  <c r="B39" i="11" s="1"/>
  <c r="W37" i="12"/>
  <c r="V37" i="12"/>
  <c r="U37" i="12"/>
  <c r="S37" i="12"/>
  <c r="C37" i="12"/>
  <c r="A37" i="12"/>
  <c r="C36" i="12"/>
  <c r="A36" i="12"/>
  <c r="S35" i="12"/>
  <c r="Q35" i="12"/>
  <c r="P35" i="12"/>
  <c r="O35" i="12"/>
  <c r="N35" i="12"/>
  <c r="C35" i="12"/>
  <c r="A35" i="12"/>
  <c r="C34" i="12"/>
  <c r="A34" i="12"/>
  <c r="N33" i="12"/>
  <c r="C33" i="12"/>
  <c r="A33" i="12"/>
  <c r="C32" i="12"/>
  <c r="A32" i="12"/>
  <c r="C31" i="12"/>
  <c r="A31" i="12"/>
  <c r="C30" i="12"/>
  <c r="A30" i="12"/>
  <c r="W30" i="12" s="1"/>
  <c r="C29" i="12"/>
  <c r="A29" i="12"/>
  <c r="U29" i="12" s="1"/>
  <c r="C28" i="12"/>
  <c r="A28" i="12"/>
  <c r="W27" i="12"/>
  <c r="S27" i="12"/>
  <c r="Q27" i="12"/>
  <c r="P27" i="12"/>
  <c r="C27" i="12"/>
  <c r="A27" i="12"/>
  <c r="C26" i="12"/>
  <c r="A26" i="12"/>
  <c r="R26" i="12" s="1"/>
  <c r="C25" i="12"/>
  <c r="A25" i="12"/>
  <c r="C24" i="12"/>
  <c r="A24" i="12"/>
  <c r="C23" i="12"/>
  <c r="A23" i="12"/>
  <c r="C22" i="12"/>
  <c r="A22" i="12"/>
  <c r="B22" i="12" s="1"/>
  <c r="C21" i="12"/>
  <c r="A21" i="12"/>
  <c r="C20" i="12"/>
  <c r="A20" i="12"/>
  <c r="C19" i="12"/>
  <c r="B19" i="12"/>
  <c r="A19" i="12"/>
  <c r="C18" i="12"/>
  <c r="A18" i="12"/>
  <c r="B18" i="12" s="1"/>
  <c r="R17" i="12"/>
  <c r="C17" i="12"/>
  <c r="B18" i="11" s="1"/>
  <c r="A17" i="12"/>
  <c r="C16" i="12"/>
  <c r="A16" i="12"/>
  <c r="Q16" i="12" s="1"/>
  <c r="C15" i="12"/>
  <c r="A15" i="12"/>
  <c r="C14" i="12"/>
  <c r="A14" i="12"/>
  <c r="B15" i="11" s="1"/>
  <c r="R13" i="12"/>
  <c r="Q13" i="12"/>
  <c r="P13" i="12"/>
  <c r="C13" i="12"/>
  <c r="A13" i="12"/>
  <c r="C12" i="12"/>
  <c r="A12" i="12"/>
  <c r="C11" i="12"/>
  <c r="A11" i="12"/>
  <c r="C10" i="12"/>
  <c r="A10" i="12"/>
  <c r="W9" i="12"/>
  <c r="S9" i="12"/>
  <c r="R9" i="12"/>
  <c r="P9" i="12"/>
  <c r="C9" i="12"/>
  <c r="A9" i="12"/>
  <c r="Q9" i="12" s="1"/>
  <c r="C8" i="12"/>
  <c r="A8" i="12"/>
  <c r="C7" i="12"/>
  <c r="A7" i="12"/>
  <c r="V6" i="12"/>
  <c r="Q6" i="12"/>
  <c r="K6" i="12"/>
  <c r="C6" i="12"/>
  <c r="A6" i="12"/>
  <c r="O6" i="12" s="1"/>
  <c r="O5" i="12"/>
  <c r="N5" i="12"/>
  <c r="K5" i="12"/>
  <c r="C5" i="12"/>
  <c r="B6" i="11" s="1"/>
  <c r="A5" i="12"/>
  <c r="K4" i="12"/>
  <c r="C4" i="12"/>
  <c r="A4" i="12"/>
  <c r="N3" i="12"/>
  <c r="K3" i="12"/>
  <c r="C3" i="12"/>
  <c r="A3" i="12"/>
  <c r="K2" i="12"/>
  <c r="C2" i="12"/>
  <c r="A2" i="12"/>
  <c r="AC202" i="11"/>
  <c r="O202" i="11"/>
  <c r="N202" i="11"/>
  <c r="L202" i="11"/>
  <c r="K202" i="11"/>
  <c r="I202" i="11"/>
  <c r="H202" i="11"/>
  <c r="F202" i="11"/>
  <c r="E202" i="11"/>
  <c r="C202" i="11"/>
  <c r="B202" i="11"/>
  <c r="A202" i="11"/>
  <c r="AB202" i="11" s="1"/>
  <c r="B201" i="11"/>
  <c r="A201" i="11"/>
  <c r="AA201" i="11" s="1"/>
  <c r="AB200" i="11"/>
  <c r="AA200" i="11"/>
  <c r="Z200" i="11"/>
  <c r="Y200" i="11"/>
  <c r="U200" i="11"/>
  <c r="T200" i="11"/>
  <c r="S200" i="11"/>
  <c r="A200" i="11"/>
  <c r="A199" i="11"/>
  <c r="A198" i="11"/>
  <c r="Y198" i="11" s="1"/>
  <c r="AC197" i="11"/>
  <c r="AB197" i="11"/>
  <c r="X197" i="11"/>
  <c r="V197" i="11"/>
  <c r="U197" i="11"/>
  <c r="S197" i="11"/>
  <c r="R197" i="11"/>
  <c r="A197" i="11"/>
  <c r="Q197" i="11" s="1"/>
  <c r="A196" i="11"/>
  <c r="AB195" i="11"/>
  <c r="AA195" i="11"/>
  <c r="Z195" i="11"/>
  <c r="W195" i="11"/>
  <c r="U195" i="11"/>
  <c r="A195" i="11"/>
  <c r="AC195" i="11" s="1"/>
  <c r="B194" i="11"/>
  <c r="A194" i="11"/>
  <c r="V194" i="11" s="1"/>
  <c r="Z193" i="11"/>
  <c r="A193" i="11"/>
  <c r="Q193" i="11" s="1"/>
  <c r="A192" i="11"/>
  <c r="A191" i="11"/>
  <c r="B190" i="11"/>
  <c r="A190" i="11"/>
  <c r="Q190" i="11" s="1"/>
  <c r="A189" i="11"/>
  <c r="V189" i="11" s="1"/>
  <c r="Z188" i="11"/>
  <c r="Y188" i="11"/>
  <c r="T188" i="11"/>
  <c r="B188" i="11"/>
  <c r="A188" i="11"/>
  <c r="A187" i="11"/>
  <c r="B186" i="11"/>
  <c r="A186" i="11"/>
  <c r="A185" i="11"/>
  <c r="A184" i="11"/>
  <c r="Z183" i="11"/>
  <c r="A183" i="11"/>
  <c r="B182" i="11"/>
  <c r="A182" i="11"/>
  <c r="X182" i="11" s="1"/>
  <c r="AA181" i="11"/>
  <c r="A181" i="11"/>
  <c r="Z181" i="11" s="1"/>
  <c r="A180" i="11"/>
  <c r="X179" i="11"/>
  <c r="A179" i="11"/>
  <c r="S179" i="11" s="1"/>
  <c r="Q178" i="11"/>
  <c r="B178" i="11"/>
  <c r="A178" i="11"/>
  <c r="A177" i="11"/>
  <c r="U177" i="11" s="1"/>
  <c r="A176" i="11"/>
  <c r="AA176" i="11" s="1"/>
  <c r="B175" i="11"/>
  <c r="A175" i="11"/>
  <c r="B174" i="11"/>
  <c r="A174" i="11"/>
  <c r="B173" i="11"/>
  <c r="A173" i="11"/>
  <c r="X172" i="11"/>
  <c r="W172" i="11"/>
  <c r="A172" i="11"/>
  <c r="T172" i="11" s="1"/>
  <c r="A171" i="11"/>
  <c r="A170" i="11"/>
  <c r="A169" i="11"/>
  <c r="A168" i="11"/>
  <c r="A167" i="11"/>
  <c r="A166" i="11"/>
  <c r="AC166" i="11" s="1"/>
  <c r="Y165" i="11"/>
  <c r="A165" i="11"/>
  <c r="A164" i="11"/>
  <c r="A163" i="11"/>
  <c r="Z162" i="11"/>
  <c r="S162" i="11"/>
  <c r="A162" i="11"/>
  <c r="A161" i="11"/>
  <c r="AB161" i="11" s="1"/>
  <c r="B160" i="11"/>
  <c r="A160" i="11"/>
  <c r="Q160" i="11" s="1"/>
  <c r="AA159" i="11"/>
  <c r="B159" i="11"/>
  <c r="A159" i="11"/>
  <c r="AC159" i="11" s="1"/>
  <c r="A158" i="11"/>
  <c r="A157" i="11"/>
  <c r="Z156" i="11"/>
  <c r="Y156" i="11"/>
  <c r="W156" i="11"/>
  <c r="V156" i="11"/>
  <c r="U156" i="11"/>
  <c r="A156" i="11"/>
  <c r="X156" i="11" s="1"/>
  <c r="B155" i="11"/>
  <c r="A155" i="11"/>
  <c r="AC154" i="11"/>
  <c r="AB154" i="11"/>
  <c r="W154" i="11"/>
  <c r="U154" i="11"/>
  <c r="T154" i="11"/>
  <c r="Q154" i="11"/>
  <c r="A154" i="11"/>
  <c r="Z154" i="11" s="1"/>
  <c r="A153" i="11"/>
  <c r="S153" i="11" s="1"/>
  <c r="U152" i="11"/>
  <c r="A152" i="11"/>
  <c r="A151" i="11"/>
  <c r="A150" i="11"/>
  <c r="T149" i="11"/>
  <c r="S149" i="11"/>
  <c r="B149" i="11"/>
  <c r="A149" i="11"/>
  <c r="W149" i="11" s="1"/>
  <c r="U148" i="11"/>
  <c r="A148" i="11"/>
  <c r="A147" i="11"/>
  <c r="A146" i="11"/>
  <c r="AB146" i="11" s="1"/>
  <c r="B145" i="11"/>
  <c r="A145" i="11"/>
  <c r="B144" i="11"/>
  <c r="A144" i="11"/>
  <c r="B143" i="11"/>
  <c r="A143" i="11"/>
  <c r="A142" i="11"/>
  <c r="Y142" i="11" s="1"/>
  <c r="B141" i="11"/>
  <c r="A141" i="11"/>
  <c r="V141" i="11" s="1"/>
  <c r="A140" i="11"/>
  <c r="B139" i="11"/>
  <c r="A139" i="11"/>
  <c r="Y138" i="11"/>
  <c r="X138" i="11"/>
  <c r="W138" i="11"/>
  <c r="T138" i="11"/>
  <c r="A138" i="11"/>
  <c r="R138" i="11" s="1"/>
  <c r="A137" i="11"/>
  <c r="Y136" i="11"/>
  <c r="X136" i="11"/>
  <c r="W136" i="11"/>
  <c r="V136" i="11"/>
  <c r="T136" i="11"/>
  <c r="S136" i="11"/>
  <c r="R136" i="11"/>
  <c r="Q136" i="11"/>
  <c r="A136" i="11"/>
  <c r="Z136" i="11" s="1"/>
  <c r="A135" i="11"/>
  <c r="AA135" i="11" s="1"/>
  <c r="B134" i="11"/>
  <c r="A134" i="11"/>
  <c r="U133" i="11"/>
  <c r="T133" i="11"/>
  <c r="R133" i="11"/>
  <c r="A133" i="11"/>
  <c r="Y132" i="11"/>
  <c r="V132" i="11"/>
  <c r="A132" i="11"/>
  <c r="U132" i="11" s="1"/>
  <c r="A131" i="11"/>
  <c r="R130" i="11"/>
  <c r="A130" i="11"/>
  <c r="A129" i="11"/>
  <c r="B128" i="11"/>
  <c r="A128" i="11"/>
  <c r="Z127" i="11"/>
  <c r="X127" i="11"/>
  <c r="W127" i="11"/>
  <c r="A127" i="11"/>
  <c r="AC127" i="11" s="1"/>
  <c r="B126" i="11"/>
  <c r="A126" i="11"/>
  <c r="AB125" i="11"/>
  <c r="AA125" i="11"/>
  <c r="Z125" i="11"/>
  <c r="U125" i="11"/>
  <c r="T125" i="11"/>
  <c r="S125" i="11"/>
  <c r="B125" i="11"/>
  <c r="A125" i="11"/>
  <c r="Y125" i="11" s="1"/>
  <c r="A124" i="11"/>
  <c r="Y123" i="11"/>
  <c r="X123" i="11"/>
  <c r="R123" i="11"/>
  <c r="B123" i="11"/>
  <c r="A123" i="11"/>
  <c r="V122" i="11"/>
  <c r="A122" i="11"/>
  <c r="Q122" i="11" s="1"/>
  <c r="A121" i="11"/>
  <c r="V121" i="11" s="1"/>
  <c r="AC120" i="11"/>
  <c r="V120" i="11"/>
  <c r="A120" i="11"/>
  <c r="U119" i="11"/>
  <c r="B119" i="11"/>
  <c r="A119" i="11"/>
  <c r="V119" i="11" s="1"/>
  <c r="Y118" i="11"/>
  <c r="X118" i="11"/>
  <c r="S118" i="11"/>
  <c r="A118" i="11"/>
  <c r="A117" i="11"/>
  <c r="A116" i="11"/>
  <c r="B115" i="11"/>
  <c r="A115" i="11"/>
  <c r="AB114" i="11"/>
  <c r="U114" i="11"/>
  <c r="B114" i="11"/>
  <c r="A114" i="11"/>
  <c r="Z113" i="11"/>
  <c r="Y113" i="11"/>
  <c r="B113" i="11"/>
  <c r="A113" i="11"/>
  <c r="AC113" i="11" s="1"/>
  <c r="A112" i="11"/>
  <c r="B111" i="11"/>
  <c r="A111" i="11"/>
  <c r="T110" i="11"/>
  <c r="B110" i="11"/>
  <c r="A110" i="11"/>
  <c r="AB110" i="11" s="1"/>
  <c r="AA109" i="11"/>
  <c r="A109" i="11"/>
  <c r="Q109" i="11" s="1"/>
  <c r="A108" i="11"/>
  <c r="A107" i="11"/>
  <c r="A106" i="11"/>
  <c r="B105" i="11"/>
  <c r="A105" i="11"/>
  <c r="X105" i="11" s="1"/>
  <c r="T104" i="11"/>
  <c r="S104" i="11"/>
  <c r="A104" i="11"/>
  <c r="Z103" i="11"/>
  <c r="X103" i="11"/>
  <c r="W103" i="11"/>
  <c r="A103" i="11"/>
  <c r="B102" i="11"/>
  <c r="A102" i="11"/>
  <c r="T102" i="11" s="1"/>
  <c r="A101" i="11"/>
  <c r="V101" i="11" s="1"/>
  <c r="R100" i="11"/>
  <c r="B100" i="11"/>
  <c r="A100" i="11"/>
  <c r="A99" i="11"/>
  <c r="AC98" i="11"/>
  <c r="W98" i="11"/>
  <c r="B98" i="11"/>
  <c r="A98" i="11"/>
  <c r="R98" i="11" s="1"/>
  <c r="B97" i="11"/>
  <c r="A97" i="11"/>
  <c r="A96" i="11"/>
  <c r="U96" i="11" s="1"/>
  <c r="B95" i="11"/>
  <c r="A95" i="11"/>
  <c r="A94" i="11"/>
  <c r="Z94" i="11" s="1"/>
  <c r="B93" i="11"/>
  <c r="A93" i="11"/>
  <c r="W92" i="11"/>
  <c r="Q92" i="11"/>
  <c r="B92" i="11"/>
  <c r="A92" i="11"/>
  <c r="B91" i="11"/>
  <c r="A91" i="11"/>
  <c r="A90" i="11"/>
  <c r="A89" i="11"/>
  <c r="Y88" i="11"/>
  <c r="R88" i="11"/>
  <c r="A88" i="11"/>
  <c r="A87" i="11"/>
  <c r="W87" i="11" s="1"/>
  <c r="A86" i="11"/>
  <c r="R86" i="11" s="1"/>
  <c r="A85" i="11"/>
  <c r="AB85" i="11" s="1"/>
  <c r="A84" i="11"/>
  <c r="A83" i="11"/>
  <c r="B82" i="11"/>
  <c r="A82" i="11"/>
  <c r="B81" i="11"/>
  <c r="A81" i="11"/>
  <c r="B80" i="11"/>
  <c r="A80" i="11"/>
  <c r="A79" i="11"/>
  <c r="T78" i="11"/>
  <c r="S78" i="11"/>
  <c r="Q78" i="11"/>
  <c r="A78" i="11"/>
  <c r="W78" i="11" s="1"/>
  <c r="A77" i="11"/>
  <c r="A76" i="11"/>
  <c r="X75" i="11"/>
  <c r="B75" i="11"/>
  <c r="A75" i="11"/>
  <c r="A74" i="11"/>
  <c r="B73" i="11"/>
  <c r="A73" i="11"/>
  <c r="Q73" i="11" s="1"/>
  <c r="AC72" i="11"/>
  <c r="A72" i="11"/>
  <c r="AC71" i="11"/>
  <c r="V71" i="11"/>
  <c r="T71" i="11"/>
  <c r="S71" i="11"/>
  <c r="B71" i="11"/>
  <c r="A71" i="11"/>
  <c r="A70" i="11"/>
  <c r="A69" i="11"/>
  <c r="S68" i="11"/>
  <c r="B68" i="11"/>
  <c r="A68" i="11"/>
  <c r="A67" i="11"/>
  <c r="A66" i="11"/>
  <c r="B65" i="11"/>
  <c r="A65" i="11"/>
  <c r="A64" i="11"/>
  <c r="AB64" i="11" s="1"/>
  <c r="A63" i="11"/>
  <c r="A62" i="11"/>
  <c r="W62" i="11" s="1"/>
  <c r="AC61" i="11"/>
  <c r="Z61" i="11"/>
  <c r="Q61" i="11"/>
  <c r="A61" i="11"/>
  <c r="Z60" i="11"/>
  <c r="X60" i="11"/>
  <c r="S60" i="11"/>
  <c r="A60" i="11"/>
  <c r="AB60" i="11" s="1"/>
  <c r="X59" i="11"/>
  <c r="V59" i="11"/>
  <c r="U59" i="11"/>
  <c r="B59" i="11"/>
  <c r="A59" i="11"/>
  <c r="A58" i="11"/>
  <c r="A57" i="11"/>
  <c r="AC56" i="11"/>
  <c r="T56" i="11"/>
  <c r="A56" i="11"/>
  <c r="A55" i="11"/>
  <c r="V54" i="11"/>
  <c r="U54" i="11"/>
  <c r="R54" i="11"/>
  <c r="B54" i="11"/>
  <c r="A54" i="11"/>
  <c r="AC54" i="11" s="1"/>
  <c r="A53" i="11"/>
  <c r="A52" i="11"/>
  <c r="B51" i="11"/>
  <c r="A51" i="11"/>
  <c r="B50" i="11"/>
  <c r="A50" i="11"/>
  <c r="B49" i="11"/>
  <c r="A49" i="11"/>
  <c r="A48" i="11"/>
  <c r="AB47" i="11"/>
  <c r="AA47" i="11"/>
  <c r="X47" i="11"/>
  <c r="A47" i="11"/>
  <c r="Z47" i="11" s="1"/>
  <c r="A46" i="11"/>
  <c r="S45" i="11"/>
  <c r="R45" i="11"/>
  <c r="A45" i="11"/>
  <c r="A44" i="11"/>
  <c r="AA43" i="11"/>
  <c r="Y43" i="11"/>
  <c r="A43" i="11"/>
  <c r="AB43" i="11" s="1"/>
  <c r="A42" i="11"/>
  <c r="B41" i="11"/>
  <c r="A41" i="11"/>
  <c r="A40" i="11"/>
  <c r="A39" i="11"/>
  <c r="Y38" i="11"/>
  <c r="B38" i="11"/>
  <c r="A38" i="11"/>
  <c r="AB38" i="11" s="1"/>
  <c r="U37" i="11"/>
  <c r="A37" i="11"/>
  <c r="X36" i="11"/>
  <c r="W36" i="11"/>
  <c r="B36" i="11"/>
  <c r="A36" i="11"/>
  <c r="AA35" i="11"/>
  <c r="Z35" i="11"/>
  <c r="U35" i="11"/>
  <c r="T35" i="11"/>
  <c r="S35" i="11"/>
  <c r="R35" i="11"/>
  <c r="B35" i="11"/>
  <c r="A35" i="11"/>
  <c r="B34" i="11"/>
  <c r="A34" i="11"/>
  <c r="A33" i="11"/>
  <c r="A32" i="11"/>
  <c r="AC32" i="11" s="1"/>
  <c r="B31" i="11"/>
  <c r="A31" i="11"/>
  <c r="AB30" i="11"/>
  <c r="AA30" i="11"/>
  <c r="V30" i="11"/>
  <c r="T30" i="11"/>
  <c r="B30" i="11"/>
  <c r="A30" i="11"/>
  <c r="U30" i="11" s="1"/>
  <c r="A29" i="11"/>
  <c r="A28" i="11"/>
  <c r="A27" i="11"/>
  <c r="S27" i="11" s="1"/>
  <c r="B26" i="11"/>
  <c r="A26" i="11"/>
  <c r="X25" i="11"/>
  <c r="W25" i="11"/>
  <c r="V25" i="11"/>
  <c r="U25" i="11"/>
  <c r="S25" i="11"/>
  <c r="R25" i="11"/>
  <c r="Q25" i="11"/>
  <c r="A25" i="11"/>
  <c r="Y25" i="11" s="1"/>
  <c r="A24" i="11"/>
  <c r="A23" i="11"/>
  <c r="B22" i="11"/>
  <c r="A22" i="11"/>
  <c r="B21" i="11"/>
  <c r="A21" i="11"/>
  <c r="A20" i="11"/>
  <c r="A19" i="11"/>
  <c r="A18" i="11"/>
  <c r="AA18" i="11" s="1"/>
  <c r="B17" i="11"/>
  <c r="A17" i="11"/>
  <c r="B16" i="11"/>
  <c r="A16" i="11"/>
  <c r="A15" i="11"/>
  <c r="X14" i="11"/>
  <c r="U14" i="11"/>
  <c r="A14" i="11"/>
  <c r="W14" i="11" s="1"/>
  <c r="AB13" i="11"/>
  <c r="A13" i="11"/>
  <c r="B12" i="11"/>
  <c r="A12" i="11"/>
  <c r="A11" i="11"/>
  <c r="B10" i="11"/>
  <c r="A10" i="11"/>
  <c r="AC9" i="11"/>
  <c r="A9" i="11"/>
  <c r="X9" i="11" s="1"/>
  <c r="A8" i="11"/>
  <c r="B7" i="11"/>
  <c r="A7" i="11"/>
  <c r="A6" i="11"/>
  <c r="A5" i="11"/>
  <c r="B4" i="11"/>
  <c r="A4" i="11"/>
  <c r="AA4" i="11" s="1"/>
  <c r="B3" i="11"/>
  <c r="A3" i="11"/>
  <c r="U3" i="11" s="1"/>
  <c r="A200" i="10"/>
  <c r="X199" i="10"/>
  <c r="A199" i="10"/>
  <c r="U198" i="10"/>
  <c r="D198" i="10"/>
  <c r="A198" i="10"/>
  <c r="AI197" i="10"/>
  <c r="A197" i="10"/>
  <c r="X197" i="10" s="1"/>
  <c r="A196" i="10"/>
  <c r="A195" i="10"/>
  <c r="A194" i="10"/>
  <c r="M194" i="10" s="1"/>
  <c r="F193" i="10"/>
  <c r="A193" i="10"/>
  <c r="AL192" i="10"/>
  <c r="AB192" i="10"/>
  <c r="A192" i="10"/>
  <c r="Q192" i="10" s="1"/>
  <c r="S191" i="10"/>
  <c r="A191" i="10"/>
  <c r="R191" i="10" s="1"/>
  <c r="A190" i="10"/>
  <c r="A189" i="10"/>
  <c r="A188" i="10"/>
  <c r="A187" i="10"/>
  <c r="AI186" i="10"/>
  <c r="AG186" i="10"/>
  <c r="AD186" i="10"/>
  <c r="AC186" i="10"/>
  <c r="AA186" i="10"/>
  <c r="Z186" i="10"/>
  <c r="S186" i="10"/>
  <c r="J186" i="10"/>
  <c r="A186" i="10"/>
  <c r="AJ185" i="10"/>
  <c r="AE185" i="10"/>
  <c r="A185" i="10"/>
  <c r="A184" i="10"/>
  <c r="R184" i="10" s="1"/>
  <c r="V183" i="10"/>
  <c r="E183" i="10"/>
  <c r="A183" i="10"/>
  <c r="AK182" i="10"/>
  <c r="AJ182" i="10"/>
  <c r="V182" i="10"/>
  <c r="Q182" i="10"/>
  <c r="N182" i="10"/>
  <c r="M182" i="10"/>
  <c r="L182" i="10"/>
  <c r="A182" i="10"/>
  <c r="AL182" i="10" s="1"/>
  <c r="A181" i="10"/>
  <c r="AG180" i="10"/>
  <c r="J180" i="10"/>
  <c r="A180" i="10"/>
  <c r="AI179" i="10"/>
  <c r="A179" i="10"/>
  <c r="AD179" i="10" s="1"/>
  <c r="A178" i="10"/>
  <c r="C177" i="10"/>
  <c r="A177" i="10"/>
  <c r="E177" i="10" s="1"/>
  <c r="AD176" i="10"/>
  <c r="A176" i="10"/>
  <c r="V176" i="10" s="1"/>
  <c r="AJ175" i="10"/>
  <c r="AD175" i="10"/>
  <c r="AC175" i="10"/>
  <c r="AB175" i="10"/>
  <c r="AA175" i="10"/>
  <c r="O175" i="10"/>
  <c r="L175" i="10"/>
  <c r="I175" i="10"/>
  <c r="H175" i="10"/>
  <c r="G175" i="10"/>
  <c r="A175" i="10"/>
  <c r="AI175" i="10" s="1"/>
  <c r="AB174" i="10"/>
  <c r="V174" i="10"/>
  <c r="R174" i="10"/>
  <c r="Q174" i="10"/>
  <c r="F174" i="10"/>
  <c r="A174" i="10"/>
  <c r="A173" i="10"/>
  <c r="F173" i="10" s="1"/>
  <c r="A172" i="10"/>
  <c r="H172" i="10" s="1"/>
  <c r="A171" i="10"/>
  <c r="C171" i="10" s="1"/>
  <c r="AJ170" i="10"/>
  <c r="A170" i="10"/>
  <c r="A169" i="10"/>
  <c r="AI168" i="10"/>
  <c r="AH168" i="10"/>
  <c r="AG168" i="10"/>
  <c r="AF168" i="10"/>
  <c r="AE168" i="10"/>
  <c r="R168" i="10"/>
  <c r="Q168" i="10"/>
  <c r="K168" i="10"/>
  <c r="J168" i="10"/>
  <c r="I168" i="10"/>
  <c r="H168" i="10"/>
  <c r="G168" i="10"/>
  <c r="F168" i="10"/>
  <c r="A168" i="10"/>
  <c r="U168" i="10" s="1"/>
  <c r="A167" i="10"/>
  <c r="AA166" i="10"/>
  <c r="Y166" i="10"/>
  <c r="I166" i="10"/>
  <c r="A166" i="10"/>
  <c r="AG166" i="10" s="1"/>
  <c r="C165" i="10"/>
  <c r="A165" i="10"/>
  <c r="Z164" i="10"/>
  <c r="L164" i="10"/>
  <c r="A164" i="10"/>
  <c r="AL163" i="10"/>
  <c r="L163" i="10"/>
  <c r="A163" i="10"/>
  <c r="AG162" i="10"/>
  <c r="AE162" i="10"/>
  <c r="A162" i="10"/>
  <c r="A161" i="10"/>
  <c r="AK160" i="10"/>
  <c r="AG160" i="10"/>
  <c r="AF160" i="10"/>
  <c r="M160" i="10"/>
  <c r="J160" i="10"/>
  <c r="C160" i="10"/>
  <c r="A160" i="10"/>
  <c r="AF159" i="10"/>
  <c r="AC159" i="10"/>
  <c r="W159" i="10"/>
  <c r="P159" i="10"/>
  <c r="O159" i="10"/>
  <c r="N159" i="10"/>
  <c r="A159" i="10"/>
  <c r="M159" i="10" s="1"/>
  <c r="A158" i="10"/>
  <c r="A157" i="10"/>
  <c r="A156" i="10"/>
  <c r="R155" i="10"/>
  <c r="P155" i="10"/>
  <c r="M155" i="10"/>
  <c r="L155" i="10"/>
  <c r="K155" i="10"/>
  <c r="J155" i="10"/>
  <c r="I155" i="10"/>
  <c r="H155" i="10"/>
  <c r="A155" i="10"/>
  <c r="AD155" i="10" s="1"/>
  <c r="A154" i="10"/>
  <c r="K153" i="10"/>
  <c r="A153" i="10"/>
  <c r="X152" i="10"/>
  <c r="A152" i="10"/>
  <c r="AE152" i="10" s="1"/>
  <c r="A151" i="10"/>
  <c r="AF150" i="10"/>
  <c r="AB150" i="10"/>
  <c r="AA150" i="10"/>
  <c r="R150" i="10"/>
  <c r="Q150" i="10"/>
  <c r="O150" i="10"/>
  <c r="N150" i="10"/>
  <c r="K150" i="10"/>
  <c r="J150" i="10"/>
  <c r="I150" i="10"/>
  <c r="H150" i="10"/>
  <c r="A150" i="10"/>
  <c r="V150" i="10" s="1"/>
  <c r="U149" i="10"/>
  <c r="A149" i="10"/>
  <c r="K149" i="10" s="1"/>
  <c r="A148" i="10"/>
  <c r="A147" i="10"/>
  <c r="AD146" i="10"/>
  <c r="AC146" i="10"/>
  <c r="X146" i="10"/>
  <c r="V146" i="10"/>
  <c r="L146" i="10"/>
  <c r="E146" i="10"/>
  <c r="A146" i="10"/>
  <c r="Q145" i="10"/>
  <c r="P145" i="10"/>
  <c r="H145" i="10"/>
  <c r="A145" i="10"/>
  <c r="AE145" i="10" s="1"/>
  <c r="H144" i="10"/>
  <c r="G144" i="10"/>
  <c r="A144" i="10"/>
  <c r="AH143" i="10"/>
  <c r="AG143" i="10"/>
  <c r="AE143" i="10"/>
  <c r="V143" i="10"/>
  <c r="U143" i="10"/>
  <c r="T143" i="10"/>
  <c r="S143" i="10"/>
  <c r="F143" i="10"/>
  <c r="A143" i="10"/>
  <c r="AK143" i="10" s="1"/>
  <c r="AJ142" i="10"/>
  <c r="Y142" i="10"/>
  <c r="D142" i="12" s="1"/>
  <c r="E143" i="11" s="1"/>
  <c r="O142" i="10"/>
  <c r="A142" i="10"/>
  <c r="A141" i="10"/>
  <c r="A140" i="10"/>
  <c r="AJ140" i="10" s="1"/>
  <c r="A139" i="10"/>
  <c r="AG138" i="10"/>
  <c r="A138" i="10"/>
  <c r="A137" i="10"/>
  <c r="AH136" i="10"/>
  <c r="AE136" i="10"/>
  <c r="AD136" i="10"/>
  <c r="AA136" i="10"/>
  <c r="J136" i="10"/>
  <c r="A136" i="10"/>
  <c r="AK136" i="10" s="1"/>
  <c r="AJ135" i="10"/>
  <c r="W135" i="10"/>
  <c r="N135" i="10"/>
  <c r="A135" i="10"/>
  <c r="AK135" i="10" s="1"/>
  <c r="A134" i="10"/>
  <c r="R134" i="10" s="1"/>
  <c r="A133" i="10"/>
  <c r="F133" i="10" s="1"/>
  <c r="AD132" i="10"/>
  <c r="P132" i="10"/>
  <c r="A132" i="10"/>
  <c r="V132" i="10" s="1"/>
  <c r="AD131" i="10"/>
  <c r="W131" i="10"/>
  <c r="Q131" i="10"/>
  <c r="A131" i="10"/>
  <c r="AH131" i="10" s="1"/>
  <c r="AG130" i="10"/>
  <c r="X130" i="10"/>
  <c r="W130" i="10"/>
  <c r="V130" i="10"/>
  <c r="L130" i="10"/>
  <c r="A130" i="10"/>
  <c r="Y130" i="10" s="1"/>
  <c r="AK129" i="10"/>
  <c r="M129" i="10"/>
  <c r="C129" i="10"/>
  <c r="A129" i="10"/>
  <c r="U129" i="10" s="1"/>
  <c r="A128" i="10"/>
  <c r="X127" i="10"/>
  <c r="A127" i="10"/>
  <c r="Z127" i="10" s="1"/>
  <c r="A126" i="10"/>
  <c r="AL126" i="10" s="1"/>
  <c r="AH125" i="10"/>
  <c r="AE125" i="10"/>
  <c r="Q125" i="10"/>
  <c r="A125" i="10"/>
  <c r="AD125" i="10" s="1"/>
  <c r="AK124" i="10"/>
  <c r="AA124" i="10"/>
  <c r="Z124" i="10"/>
  <c r="J124" i="10"/>
  <c r="A124" i="10"/>
  <c r="AD124" i="10" s="1"/>
  <c r="B123" i="10"/>
  <c r="A123" i="10"/>
  <c r="AC122" i="10"/>
  <c r="F122" i="10"/>
  <c r="A122" i="10"/>
  <c r="AL121" i="10"/>
  <c r="AF121" i="10"/>
  <c r="AB121" i="10"/>
  <c r="Z121" i="10"/>
  <c r="T121" i="10"/>
  <c r="S121" i="10"/>
  <c r="P121" i="10"/>
  <c r="N121" i="10"/>
  <c r="M121" i="10"/>
  <c r="L121" i="10"/>
  <c r="H121" i="10"/>
  <c r="B121" i="10"/>
  <c r="A121" i="10"/>
  <c r="Y121" i="10" s="1"/>
  <c r="A120" i="10"/>
  <c r="A119" i="10"/>
  <c r="AI118" i="10"/>
  <c r="A118" i="10"/>
  <c r="A117" i="10"/>
  <c r="A116" i="10"/>
  <c r="AG116" i="10" s="1"/>
  <c r="A115" i="10"/>
  <c r="AE114" i="10"/>
  <c r="I114" i="10"/>
  <c r="B114" i="10"/>
  <c r="A114" i="10"/>
  <c r="AE113" i="10"/>
  <c r="Z113" i="10"/>
  <c r="X113" i="10"/>
  <c r="U113" i="10"/>
  <c r="N113" i="10"/>
  <c r="I113" i="10"/>
  <c r="A113" i="10"/>
  <c r="AG113" i="10" s="1"/>
  <c r="A112" i="10"/>
  <c r="AG111" i="10"/>
  <c r="Y111" i="10"/>
  <c r="V111" i="10"/>
  <c r="H111" i="10"/>
  <c r="E111" i="10"/>
  <c r="A111" i="10"/>
  <c r="A110" i="10"/>
  <c r="A109" i="10"/>
  <c r="U109" i="10" s="1"/>
  <c r="A108" i="10"/>
  <c r="Z107" i="10"/>
  <c r="A107" i="10"/>
  <c r="A106" i="10"/>
  <c r="A105" i="10"/>
  <c r="AH104" i="10"/>
  <c r="AE104" i="10"/>
  <c r="AC104" i="10"/>
  <c r="U104" i="10"/>
  <c r="T104" i="10"/>
  <c r="O104" i="10"/>
  <c r="M104" i="10"/>
  <c r="L104" i="10"/>
  <c r="H104" i="10"/>
  <c r="G104" i="10"/>
  <c r="E104" i="10"/>
  <c r="B104" i="10"/>
  <c r="A104" i="10"/>
  <c r="AK104" i="10" s="1"/>
  <c r="A103" i="10"/>
  <c r="A102" i="10"/>
  <c r="AK102" i="10" s="1"/>
  <c r="A101" i="10"/>
  <c r="AC100" i="10"/>
  <c r="AA100" i="10"/>
  <c r="Z100" i="10"/>
  <c r="M100" i="10"/>
  <c r="H100" i="10"/>
  <c r="C100" i="10"/>
  <c r="A100" i="10"/>
  <c r="E100" i="10" s="1"/>
  <c r="A99" i="10"/>
  <c r="AF98" i="10"/>
  <c r="J98" i="10"/>
  <c r="B98" i="10"/>
  <c r="A98" i="10"/>
  <c r="A97" i="10"/>
  <c r="C97" i="10" s="1"/>
  <c r="A96" i="10"/>
  <c r="AJ95" i="10"/>
  <c r="A95" i="10"/>
  <c r="V95" i="10" s="1"/>
  <c r="A94" i="10"/>
  <c r="AH93" i="10"/>
  <c r="AF93" i="10"/>
  <c r="AE93" i="10"/>
  <c r="AD93" i="10"/>
  <c r="AB93" i="10"/>
  <c r="W93" i="10"/>
  <c r="V93" i="10"/>
  <c r="U93" i="10"/>
  <c r="O93" i="10"/>
  <c r="J93" i="10"/>
  <c r="H93" i="10"/>
  <c r="G93" i="10"/>
  <c r="F93" i="10"/>
  <c r="E93" i="10"/>
  <c r="D93" i="10"/>
  <c r="C93" i="10"/>
  <c r="A93" i="10"/>
  <c r="AA93" i="10" s="1"/>
  <c r="A92" i="10"/>
  <c r="J92" i="10" s="1"/>
  <c r="A91" i="10"/>
  <c r="A90" i="10"/>
  <c r="A89" i="10"/>
  <c r="A88" i="10"/>
  <c r="AI87" i="10"/>
  <c r="AD87" i="10"/>
  <c r="X87" i="10"/>
  <c r="P87" i="10"/>
  <c r="N87" i="10"/>
  <c r="D87" i="10"/>
  <c r="A87" i="10"/>
  <c r="I86" i="10"/>
  <c r="H86" i="10"/>
  <c r="G86" i="10"/>
  <c r="A86" i="10"/>
  <c r="AI86" i="10" s="1"/>
  <c r="S85" i="10"/>
  <c r="O85" i="10"/>
  <c r="M85" i="10"/>
  <c r="I85" i="10"/>
  <c r="H85" i="10"/>
  <c r="G85" i="10"/>
  <c r="A85" i="10"/>
  <c r="A84" i="10"/>
  <c r="Q84" i="10" s="1"/>
  <c r="AH83" i="10"/>
  <c r="AE83" i="10"/>
  <c r="AD83" i="10"/>
  <c r="X83" i="10"/>
  <c r="W83" i="10"/>
  <c r="R83" i="10"/>
  <c r="Q83" i="10"/>
  <c r="P83" i="10"/>
  <c r="D83" i="10"/>
  <c r="A83" i="10"/>
  <c r="AE82" i="10"/>
  <c r="AC82" i="10"/>
  <c r="Y82" i="10"/>
  <c r="G82" i="12" s="1"/>
  <c r="Q82" i="10"/>
  <c r="P82" i="10"/>
  <c r="F82" i="10"/>
  <c r="A82" i="10"/>
  <c r="AB82" i="10" s="1"/>
  <c r="AI81" i="10"/>
  <c r="AH81" i="10"/>
  <c r="AC81" i="10"/>
  <c r="A81" i="10"/>
  <c r="B81" i="10" s="1"/>
  <c r="N80" i="10"/>
  <c r="J80" i="10"/>
  <c r="D80" i="10"/>
  <c r="A80" i="10"/>
  <c r="B80" i="10" s="1"/>
  <c r="J79" i="10"/>
  <c r="A79" i="10"/>
  <c r="AF78" i="10"/>
  <c r="T78" i="10"/>
  <c r="Q78" i="10"/>
  <c r="N78" i="10"/>
  <c r="A78" i="10"/>
  <c r="AG78" i="10" s="1"/>
  <c r="AG77" i="10"/>
  <c r="A77" i="10"/>
  <c r="O77" i="10" s="1"/>
  <c r="A76" i="10"/>
  <c r="AJ76" i="10" s="1"/>
  <c r="A75" i="10"/>
  <c r="A74" i="10"/>
  <c r="AG73" i="10"/>
  <c r="Z73" i="10"/>
  <c r="R73" i="10"/>
  <c r="A73" i="10"/>
  <c r="AH73" i="10" s="1"/>
  <c r="X72" i="10"/>
  <c r="H72" i="10"/>
  <c r="B72" i="10"/>
  <c r="A72" i="10"/>
  <c r="A71" i="10"/>
  <c r="R71" i="10" s="1"/>
  <c r="A70" i="10"/>
  <c r="D70" i="10" s="1"/>
  <c r="A69" i="10"/>
  <c r="Z69" i="10" s="1"/>
  <c r="AL68" i="10"/>
  <c r="H68" i="10"/>
  <c r="A68" i="10"/>
  <c r="AH67" i="10"/>
  <c r="AG67" i="10"/>
  <c r="AE67" i="10"/>
  <c r="AD67" i="10"/>
  <c r="R67" i="10"/>
  <c r="P67" i="10"/>
  <c r="E67" i="10"/>
  <c r="A67" i="10"/>
  <c r="AI67" i="10" s="1"/>
  <c r="A66" i="10"/>
  <c r="H66" i="10" s="1"/>
  <c r="A65" i="10"/>
  <c r="A64" i="10"/>
  <c r="O63" i="10"/>
  <c r="A63" i="10"/>
  <c r="AG62" i="10"/>
  <c r="D62" i="10"/>
  <c r="A62" i="10"/>
  <c r="M62" i="10" s="1"/>
  <c r="AJ61" i="10"/>
  <c r="AI61" i="10"/>
  <c r="AH61" i="10"/>
  <c r="K61" i="10"/>
  <c r="A61" i="10"/>
  <c r="A60" i="10"/>
  <c r="AL59" i="10"/>
  <c r="AA59" i="10"/>
  <c r="Z59" i="10"/>
  <c r="W59" i="10"/>
  <c r="V59" i="10"/>
  <c r="U59" i="10"/>
  <c r="F59" i="10"/>
  <c r="A59" i="10"/>
  <c r="A58" i="10"/>
  <c r="AE57" i="10"/>
  <c r="Y57" i="10"/>
  <c r="X57" i="10"/>
  <c r="L57" i="10"/>
  <c r="K57" i="10"/>
  <c r="A57" i="10"/>
  <c r="C57" i="10" s="1"/>
  <c r="A56" i="10"/>
  <c r="AJ55" i="10"/>
  <c r="AH55" i="10"/>
  <c r="AB55" i="10"/>
  <c r="X55" i="10"/>
  <c r="U55" i="10"/>
  <c r="L55" i="10"/>
  <c r="K55" i="10"/>
  <c r="A55" i="10"/>
  <c r="F55" i="10" s="1"/>
  <c r="F54" i="10"/>
  <c r="A54" i="10"/>
  <c r="AB53" i="10"/>
  <c r="AA53" i="10"/>
  <c r="Z53" i="10"/>
  <c r="V53" i="10"/>
  <c r="O53" i="10"/>
  <c r="H53" i="10"/>
  <c r="A53" i="10"/>
  <c r="G53" i="10" s="1"/>
  <c r="A52" i="10"/>
  <c r="A51" i="10"/>
  <c r="A50" i="10"/>
  <c r="A49" i="10"/>
  <c r="A48" i="10"/>
  <c r="AF47" i="10"/>
  <c r="AE47" i="10"/>
  <c r="AD47" i="10"/>
  <c r="S47" i="10"/>
  <c r="N47" i="10"/>
  <c r="A47" i="10"/>
  <c r="AG47" i="10" s="1"/>
  <c r="P46" i="10"/>
  <c r="M46" i="10"/>
  <c r="L46" i="10"/>
  <c r="A46" i="10"/>
  <c r="A45" i="10"/>
  <c r="W45" i="10" s="1"/>
  <c r="T44" i="10"/>
  <c r="J44" i="10"/>
  <c r="D44" i="10"/>
  <c r="A44" i="10"/>
  <c r="R43" i="10"/>
  <c r="P43" i="10"/>
  <c r="O43" i="10"/>
  <c r="N43" i="10"/>
  <c r="A43" i="10"/>
  <c r="AB43" i="10" s="1"/>
  <c r="AG42" i="10"/>
  <c r="U42" i="10"/>
  <c r="R42" i="10"/>
  <c r="Q42" i="10"/>
  <c r="N42" i="10"/>
  <c r="M42" i="10"/>
  <c r="L42" i="10"/>
  <c r="E42" i="10"/>
  <c r="A42" i="10"/>
  <c r="AF42" i="10" s="1"/>
  <c r="N41" i="10"/>
  <c r="A41" i="10"/>
  <c r="A40" i="10"/>
  <c r="AJ40" i="10" s="1"/>
  <c r="N39" i="10"/>
  <c r="A39" i="10"/>
  <c r="AA38" i="10"/>
  <c r="A38" i="10"/>
  <c r="AH38" i="10" s="1"/>
  <c r="A37" i="10"/>
  <c r="AA37" i="10" s="1"/>
  <c r="A36" i="10"/>
  <c r="AI35" i="10"/>
  <c r="T35" i="10"/>
  <c r="S35" i="10"/>
  <c r="G35" i="10"/>
  <c r="A35" i="10"/>
  <c r="D35" i="10" s="1"/>
  <c r="A34" i="10"/>
  <c r="A33" i="10"/>
  <c r="C33" i="10" s="1"/>
  <c r="AJ32" i="10"/>
  <c r="AH32" i="10"/>
  <c r="J32" i="10"/>
  <c r="A32" i="10"/>
  <c r="AF32" i="10" s="1"/>
  <c r="Z31" i="10"/>
  <c r="X31" i="10"/>
  <c r="W31" i="10"/>
  <c r="V31" i="10"/>
  <c r="O31" i="10"/>
  <c r="L31" i="10"/>
  <c r="K31" i="10"/>
  <c r="J31" i="10"/>
  <c r="G31" i="10"/>
  <c r="A31" i="10"/>
  <c r="I31" i="10" s="1"/>
  <c r="A30" i="10"/>
  <c r="A29" i="10"/>
  <c r="AI29" i="10" s="1"/>
  <c r="X28" i="10"/>
  <c r="A28" i="10"/>
  <c r="AF27" i="10"/>
  <c r="T27" i="10"/>
  <c r="L27" i="10"/>
  <c r="A27" i="10"/>
  <c r="M27" i="10" s="1"/>
  <c r="J26" i="10"/>
  <c r="A26" i="10"/>
  <c r="AB26" i="10" s="1"/>
  <c r="AG25" i="10"/>
  <c r="AA25" i="10"/>
  <c r="K25" i="10"/>
  <c r="A25" i="10"/>
  <c r="L25" i="10" s="1"/>
  <c r="A24" i="10"/>
  <c r="A23" i="10"/>
  <c r="M22" i="10"/>
  <c r="A22" i="10"/>
  <c r="A21" i="10"/>
  <c r="AL21" i="10" s="1"/>
  <c r="N20" i="10"/>
  <c r="M20" i="10"/>
  <c r="A20" i="10"/>
  <c r="AI20" i="10" s="1"/>
  <c r="A19" i="10"/>
  <c r="A18" i="10"/>
  <c r="A17" i="10"/>
  <c r="A16" i="10"/>
  <c r="A15" i="10"/>
  <c r="AC15" i="10" s="1"/>
  <c r="A14" i="10"/>
  <c r="AI13" i="10"/>
  <c r="A13" i="10"/>
  <c r="AE12" i="10"/>
  <c r="AD12" i="10"/>
  <c r="O12" i="10"/>
  <c r="G12" i="10"/>
  <c r="F12" i="10"/>
  <c r="B12" i="10"/>
  <c r="A12" i="10"/>
  <c r="AG11" i="10"/>
  <c r="AE11" i="10"/>
  <c r="O11" i="10"/>
  <c r="G11" i="10"/>
  <c r="A11" i="10"/>
  <c r="J11" i="10" s="1"/>
  <c r="A10" i="10"/>
  <c r="A9" i="10"/>
  <c r="A8" i="10"/>
  <c r="AJ7" i="10"/>
  <c r="S7" i="10"/>
  <c r="A7" i="10"/>
  <c r="AL7" i="10" s="1"/>
  <c r="A6" i="10"/>
  <c r="A5" i="10"/>
  <c r="A4" i="10"/>
  <c r="AK3" i="10"/>
  <c r="AG3" i="10"/>
  <c r="T3" i="10"/>
  <c r="R3" i="10"/>
  <c r="A3" i="10"/>
  <c r="AJ3" i="10" s="1"/>
  <c r="A2" i="10"/>
  <c r="A200" i="9"/>
  <c r="B200" i="9" s="1"/>
  <c r="A199" i="9"/>
  <c r="A198" i="9"/>
  <c r="F198" i="9" s="1"/>
  <c r="A197" i="9"/>
  <c r="A196" i="9"/>
  <c r="F196" i="9" s="1"/>
  <c r="C195" i="9"/>
  <c r="A195" i="9"/>
  <c r="A194" i="9"/>
  <c r="A193" i="9"/>
  <c r="L193" i="9" s="1"/>
  <c r="C192" i="9"/>
  <c r="A192" i="9"/>
  <c r="L191" i="9"/>
  <c r="K191" i="9"/>
  <c r="F191" i="9"/>
  <c r="E191" i="9"/>
  <c r="C191" i="9"/>
  <c r="A191" i="9"/>
  <c r="D191" i="9" s="1"/>
  <c r="A190" i="9"/>
  <c r="A189" i="9"/>
  <c r="K189" i="9" s="1"/>
  <c r="A188" i="9"/>
  <c r="C188" i="9" s="1"/>
  <c r="A187" i="9"/>
  <c r="B187" i="9" s="1"/>
  <c r="A186" i="9"/>
  <c r="D186" i="9" s="1"/>
  <c r="B185" i="9"/>
  <c r="A185" i="9"/>
  <c r="A184" i="9"/>
  <c r="B184" i="9" s="1"/>
  <c r="A183" i="9"/>
  <c r="A182" i="9"/>
  <c r="B182" i="9" s="1"/>
  <c r="B181" i="9"/>
  <c r="A181" i="9"/>
  <c r="C181" i="9" s="1"/>
  <c r="A180" i="9"/>
  <c r="B180" i="9" s="1"/>
  <c r="A179" i="9"/>
  <c r="A178" i="9"/>
  <c r="A177" i="9"/>
  <c r="C177" i="9" s="1"/>
  <c r="A176" i="9"/>
  <c r="E176" i="9" s="1"/>
  <c r="A175" i="9"/>
  <c r="K174" i="9"/>
  <c r="F174" i="9"/>
  <c r="A174" i="9"/>
  <c r="B174" i="9" s="1"/>
  <c r="L173" i="9"/>
  <c r="A173" i="9"/>
  <c r="A172" i="9"/>
  <c r="D171" i="9"/>
  <c r="A171" i="9"/>
  <c r="C171" i="9" s="1"/>
  <c r="A170" i="9"/>
  <c r="A169" i="9"/>
  <c r="D169" i="9" s="1"/>
  <c r="A168" i="9"/>
  <c r="F168" i="9" s="1"/>
  <c r="D167" i="9"/>
  <c r="C167" i="9"/>
  <c r="A167" i="9"/>
  <c r="L167" i="9" s="1"/>
  <c r="A166" i="9"/>
  <c r="E166" i="9" s="1"/>
  <c r="A165" i="9"/>
  <c r="A164" i="9"/>
  <c r="A163" i="9"/>
  <c r="A162" i="9"/>
  <c r="A161" i="9"/>
  <c r="F161" i="9" s="1"/>
  <c r="A160" i="9"/>
  <c r="B160" i="9" s="1"/>
  <c r="A159" i="9"/>
  <c r="A158" i="9"/>
  <c r="B158" i="9" s="1"/>
  <c r="A157" i="9"/>
  <c r="B157" i="9" s="1"/>
  <c r="A156" i="9"/>
  <c r="A155" i="9"/>
  <c r="A154" i="9"/>
  <c r="F154" i="9" s="1"/>
  <c r="A153" i="9"/>
  <c r="A152" i="9"/>
  <c r="A151" i="9"/>
  <c r="D151" i="9" s="1"/>
  <c r="A150" i="9"/>
  <c r="K150" i="9" s="1"/>
  <c r="E149" i="9"/>
  <c r="A149" i="9"/>
  <c r="A148" i="9"/>
  <c r="L148" i="9" s="1"/>
  <c r="A147" i="9"/>
  <c r="A146" i="9"/>
  <c r="F146" i="9" s="1"/>
  <c r="A145" i="9"/>
  <c r="A144" i="9"/>
  <c r="F144" i="9" s="1"/>
  <c r="E143" i="9"/>
  <c r="D143" i="9"/>
  <c r="A143" i="9"/>
  <c r="L143" i="9" s="1"/>
  <c r="A142" i="9"/>
  <c r="E142" i="9" s="1"/>
  <c r="B141" i="9"/>
  <c r="A141" i="9"/>
  <c r="E140" i="9"/>
  <c r="A140" i="9"/>
  <c r="D140" i="9" s="1"/>
  <c r="A139" i="9"/>
  <c r="A138" i="9"/>
  <c r="F137" i="9"/>
  <c r="A137" i="9"/>
  <c r="A136" i="9"/>
  <c r="F136" i="9" s="1"/>
  <c r="A135" i="9"/>
  <c r="A134" i="9"/>
  <c r="A133" i="9"/>
  <c r="L133" i="9" s="1"/>
  <c r="A132" i="9"/>
  <c r="A131" i="9"/>
  <c r="D131" i="9" s="1"/>
  <c r="A130" i="9"/>
  <c r="A129" i="9"/>
  <c r="B128" i="9"/>
  <c r="A128" i="9"/>
  <c r="C128" i="9" s="1"/>
  <c r="A127" i="9"/>
  <c r="A126" i="9"/>
  <c r="B126" i="9" s="1"/>
  <c r="A125" i="9"/>
  <c r="L124" i="9"/>
  <c r="A124" i="9"/>
  <c r="B124" i="9" s="1"/>
  <c r="A123" i="9"/>
  <c r="B123" i="9" s="1"/>
  <c r="A122" i="9"/>
  <c r="B122" i="9" s="1"/>
  <c r="A121" i="9"/>
  <c r="A120" i="9"/>
  <c r="F119" i="9"/>
  <c r="E119" i="9"/>
  <c r="D119" i="9"/>
  <c r="A119" i="9"/>
  <c r="L119" i="9" s="1"/>
  <c r="A118" i="9"/>
  <c r="K118" i="9" s="1"/>
  <c r="A117" i="9"/>
  <c r="B117" i="9" s="1"/>
  <c r="A116" i="9"/>
  <c r="A115" i="9"/>
  <c r="E114" i="9"/>
  <c r="D114" i="9"/>
  <c r="A114" i="9"/>
  <c r="A113" i="9"/>
  <c r="E113" i="9" s="1"/>
  <c r="A112" i="9"/>
  <c r="A111" i="9"/>
  <c r="L110" i="9"/>
  <c r="A110" i="9"/>
  <c r="E110" i="9" s="1"/>
  <c r="A109" i="9"/>
  <c r="A108" i="9"/>
  <c r="B108" i="9" s="1"/>
  <c r="A107" i="9"/>
  <c r="A106" i="9"/>
  <c r="A105" i="9"/>
  <c r="B105" i="9" s="1"/>
  <c r="A104" i="9"/>
  <c r="L104" i="9" s="1"/>
  <c r="A103" i="9"/>
  <c r="K103" i="9" s="1"/>
  <c r="A102" i="9"/>
  <c r="A101" i="9"/>
  <c r="A100" i="9"/>
  <c r="A99" i="9"/>
  <c r="B99" i="9" s="1"/>
  <c r="L98" i="9"/>
  <c r="E98" i="9"/>
  <c r="D98" i="9"/>
  <c r="A98" i="9"/>
  <c r="C98" i="9" s="1"/>
  <c r="A97" i="9"/>
  <c r="E97" i="9" s="1"/>
  <c r="C96" i="9"/>
  <c r="A96" i="9"/>
  <c r="E95" i="9"/>
  <c r="A95" i="9"/>
  <c r="A94" i="9"/>
  <c r="K94" i="9" s="1"/>
  <c r="A93" i="9"/>
  <c r="B93" i="9" s="1"/>
  <c r="F92" i="9"/>
  <c r="E92" i="9"/>
  <c r="D92" i="9"/>
  <c r="C92" i="9"/>
  <c r="A92" i="9"/>
  <c r="A91" i="9"/>
  <c r="A90" i="9"/>
  <c r="A89" i="9"/>
  <c r="A88" i="9"/>
  <c r="K88" i="9" s="1"/>
  <c r="A87" i="9"/>
  <c r="A86" i="9"/>
  <c r="A85" i="9"/>
  <c r="L84" i="9"/>
  <c r="K84" i="9"/>
  <c r="B84" i="9"/>
  <c r="A84" i="9"/>
  <c r="F84" i="9" s="1"/>
  <c r="A83" i="9"/>
  <c r="K82" i="9"/>
  <c r="A82" i="9"/>
  <c r="D82" i="9" s="1"/>
  <c r="C81" i="9"/>
  <c r="A81" i="9"/>
  <c r="A80" i="9"/>
  <c r="C80" i="9" s="1"/>
  <c r="A79" i="9"/>
  <c r="A78" i="9"/>
  <c r="A77" i="9"/>
  <c r="L77" i="9" s="1"/>
  <c r="A76" i="9"/>
  <c r="K76" i="9" s="1"/>
  <c r="A75" i="9"/>
  <c r="A74" i="9"/>
  <c r="A73" i="9"/>
  <c r="K72" i="9"/>
  <c r="A72" i="9"/>
  <c r="C72" i="9" s="1"/>
  <c r="B71" i="9"/>
  <c r="A71" i="9"/>
  <c r="A70" i="9"/>
  <c r="A69" i="9"/>
  <c r="B69" i="9" s="1"/>
  <c r="A68" i="9"/>
  <c r="C68" i="9" s="1"/>
  <c r="A67" i="9"/>
  <c r="K67" i="9" s="1"/>
  <c r="K66" i="9"/>
  <c r="C66" i="9"/>
  <c r="A66" i="9"/>
  <c r="A65" i="9"/>
  <c r="A64" i="9"/>
  <c r="F63" i="9"/>
  <c r="A63" i="9"/>
  <c r="C63" i="9" s="1"/>
  <c r="A62" i="9"/>
  <c r="A61" i="9"/>
  <c r="E61" i="9" s="1"/>
  <c r="A60" i="9"/>
  <c r="A59" i="9"/>
  <c r="A58" i="9"/>
  <c r="K58" i="9" s="1"/>
  <c r="A57" i="9"/>
  <c r="B57" i="9" s="1"/>
  <c r="D56" i="9"/>
  <c r="A56" i="9"/>
  <c r="K55" i="9"/>
  <c r="A55" i="9"/>
  <c r="A54" i="9"/>
  <c r="A53" i="9"/>
  <c r="D53" i="9" s="1"/>
  <c r="A52" i="9"/>
  <c r="A51" i="9"/>
  <c r="C51" i="9" s="1"/>
  <c r="L50" i="9"/>
  <c r="E50" i="9"/>
  <c r="A50" i="9"/>
  <c r="A49" i="9"/>
  <c r="K49" i="9" s="1"/>
  <c r="K48" i="9"/>
  <c r="C48" i="9"/>
  <c r="A48" i="9"/>
  <c r="B48" i="9" s="1"/>
  <c r="A47" i="9"/>
  <c r="D46" i="9"/>
  <c r="A46" i="9"/>
  <c r="F45" i="9"/>
  <c r="A45" i="9"/>
  <c r="A44" i="9"/>
  <c r="A43" i="9"/>
  <c r="K43" i="9" s="1"/>
  <c r="A42" i="9"/>
  <c r="A41" i="9"/>
  <c r="C41" i="9" s="1"/>
  <c r="A40" i="9"/>
  <c r="L39" i="9"/>
  <c r="F39" i="9"/>
  <c r="C39" i="9"/>
  <c r="A39" i="9"/>
  <c r="B39" i="9" s="1"/>
  <c r="L38" i="9"/>
  <c r="F38" i="9"/>
  <c r="E38" i="9"/>
  <c r="D38" i="9"/>
  <c r="C38" i="9"/>
  <c r="A38" i="9"/>
  <c r="B38" i="9" s="1"/>
  <c r="A37" i="9"/>
  <c r="A36" i="9"/>
  <c r="F36" i="9" s="1"/>
  <c r="E35" i="9"/>
  <c r="D35" i="9"/>
  <c r="N35" i="9" s="1"/>
  <c r="A35" i="9"/>
  <c r="L35" i="9" s="1"/>
  <c r="A34" i="9"/>
  <c r="D34" i="9" s="1"/>
  <c r="A33" i="9"/>
  <c r="L32" i="9"/>
  <c r="A32" i="9"/>
  <c r="K32" i="9" s="1"/>
  <c r="A31" i="9"/>
  <c r="A30" i="9"/>
  <c r="A29" i="9"/>
  <c r="A28" i="9"/>
  <c r="B28" i="9" s="1"/>
  <c r="A27" i="9"/>
  <c r="D27" i="9" s="1"/>
  <c r="K26" i="9"/>
  <c r="F26" i="9"/>
  <c r="D26" i="9"/>
  <c r="C26" i="9"/>
  <c r="B26" i="9"/>
  <c r="A26" i="9"/>
  <c r="L26" i="9" s="1"/>
  <c r="A25" i="9"/>
  <c r="E25" i="9" s="1"/>
  <c r="A24" i="9"/>
  <c r="L24" i="9" s="1"/>
  <c r="A23" i="9"/>
  <c r="A22" i="9"/>
  <c r="A21" i="9"/>
  <c r="F20" i="9"/>
  <c r="E20" i="9"/>
  <c r="D20" i="9"/>
  <c r="A20" i="9"/>
  <c r="C20" i="9" s="1"/>
  <c r="A19" i="9"/>
  <c r="E19" i="9" s="1"/>
  <c r="A18" i="9"/>
  <c r="A17" i="9"/>
  <c r="L17" i="9" s="1"/>
  <c r="A16" i="9"/>
  <c r="A15" i="9"/>
  <c r="B14" i="9"/>
  <c r="A14" i="9"/>
  <c r="E14" i="9" s="1"/>
  <c r="A13" i="9"/>
  <c r="A12" i="9"/>
  <c r="F11" i="9"/>
  <c r="D11" i="9"/>
  <c r="A11" i="9"/>
  <c r="C11" i="9" s="1"/>
  <c r="A10" i="9"/>
  <c r="A9" i="9"/>
  <c r="A8" i="9"/>
  <c r="E7" i="9"/>
  <c r="A7" i="9"/>
  <c r="F7" i="9" s="1"/>
  <c r="A6" i="9"/>
  <c r="K6" i="9" s="1"/>
  <c r="L5" i="9"/>
  <c r="K5" i="9"/>
  <c r="E5" i="9"/>
  <c r="A5" i="9"/>
  <c r="D5" i="9" s="1"/>
  <c r="A4" i="9"/>
  <c r="A3" i="9"/>
  <c r="A2" i="9"/>
  <c r="K2" i="9" s="1"/>
  <c r="M200" i="8"/>
  <c r="F200" i="8"/>
  <c r="G200" i="8" s="1"/>
  <c r="C200" i="8"/>
  <c r="L200" i="8" s="1"/>
  <c r="M199" i="8"/>
  <c r="F199" i="8"/>
  <c r="G199" i="8" s="1"/>
  <c r="C199" i="8"/>
  <c r="L199" i="8" s="1"/>
  <c r="J199" i="8" s="1"/>
  <c r="M198" i="8"/>
  <c r="F198" i="8"/>
  <c r="G198" i="8" s="1"/>
  <c r="C198" i="8"/>
  <c r="L198" i="8" s="1"/>
  <c r="M197" i="8"/>
  <c r="F197" i="8"/>
  <c r="G197" i="8" s="1"/>
  <c r="C197" i="8"/>
  <c r="M196" i="8"/>
  <c r="F196" i="8"/>
  <c r="G196" i="8" s="1"/>
  <c r="C196" i="8"/>
  <c r="L196" i="8" s="1"/>
  <c r="J196" i="8" s="1"/>
  <c r="M195" i="8"/>
  <c r="F195" i="8"/>
  <c r="G195" i="8" s="1"/>
  <c r="C195" i="8"/>
  <c r="M194" i="8"/>
  <c r="F194" i="8"/>
  <c r="G194" i="8" s="1"/>
  <c r="C194" i="8"/>
  <c r="L194" i="8" s="1"/>
  <c r="M193" i="8"/>
  <c r="F193" i="8"/>
  <c r="G193" i="8" s="1"/>
  <c r="C193" i="8"/>
  <c r="L193" i="8" s="1"/>
  <c r="J193" i="8" s="1"/>
  <c r="M192" i="8"/>
  <c r="L192" i="8"/>
  <c r="J192" i="8" s="1"/>
  <c r="F192" i="8"/>
  <c r="G192" i="8" s="1"/>
  <c r="C192" i="8"/>
  <c r="M191" i="8"/>
  <c r="F191" i="8"/>
  <c r="G191" i="8" s="1"/>
  <c r="C191" i="8"/>
  <c r="M190" i="8"/>
  <c r="G190" i="8"/>
  <c r="F190" i="8"/>
  <c r="C190" i="8"/>
  <c r="M189" i="8"/>
  <c r="F189" i="8"/>
  <c r="G189" i="8" s="1"/>
  <c r="C189" i="8"/>
  <c r="L189" i="8" s="1"/>
  <c r="M188" i="8"/>
  <c r="F188" i="8"/>
  <c r="C188" i="8"/>
  <c r="L188" i="8" s="1"/>
  <c r="M187" i="8"/>
  <c r="F187" i="8"/>
  <c r="G187" i="8" s="1"/>
  <c r="C187" i="8"/>
  <c r="L187" i="8" s="1"/>
  <c r="M186" i="8"/>
  <c r="F186" i="8"/>
  <c r="G186" i="8" s="1"/>
  <c r="C186" i="8"/>
  <c r="L186" i="8" s="1"/>
  <c r="M185" i="8"/>
  <c r="F185" i="8"/>
  <c r="G185" i="8" s="1"/>
  <c r="C185" i="8"/>
  <c r="M184" i="8"/>
  <c r="F184" i="8"/>
  <c r="G184" i="8" s="1"/>
  <c r="C184" i="8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M180" i="8"/>
  <c r="F180" i="8"/>
  <c r="G180" i="8" s="1"/>
  <c r="C180" i="8"/>
  <c r="M179" i="8"/>
  <c r="F179" i="8"/>
  <c r="G179" i="8" s="1"/>
  <c r="C179" i="8"/>
  <c r="M178" i="8"/>
  <c r="F178" i="8"/>
  <c r="G178" i="8" s="1"/>
  <c r="C178" i="8"/>
  <c r="M177" i="8"/>
  <c r="F177" i="8"/>
  <c r="C177" i="8"/>
  <c r="L177" i="8" s="1"/>
  <c r="M176" i="8"/>
  <c r="F176" i="8"/>
  <c r="G176" i="8" s="1"/>
  <c r="C176" i="8"/>
  <c r="L176" i="8" s="1"/>
  <c r="M175" i="8"/>
  <c r="F175" i="8"/>
  <c r="G175" i="8" s="1"/>
  <c r="C175" i="8"/>
  <c r="L175" i="8" s="1"/>
  <c r="M174" i="8"/>
  <c r="F174" i="8"/>
  <c r="G174" i="8" s="1"/>
  <c r="C174" i="8"/>
  <c r="L174" i="8" s="1"/>
  <c r="J174" i="8" s="1"/>
  <c r="M173" i="8"/>
  <c r="F173" i="8"/>
  <c r="G173" i="8" s="1"/>
  <c r="C173" i="8"/>
  <c r="M172" i="8"/>
  <c r="F172" i="8"/>
  <c r="G172" i="8" s="1"/>
  <c r="C172" i="8"/>
  <c r="M171" i="8"/>
  <c r="F171" i="8"/>
  <c r="G171" i="8" s="1"/>
  <c r="C171" i="8"/>
  <c r="L171" i="8" s="1"/>
  <c r="M170" i="8"/>
  <c r="F170" i="8"/>
  <c r="G170" i="8" s="1"/>
  <c r="C170" i="8"/>
  <c r="L170" i="8" s="1"/>
  <c r="J170" i="8" s="1"/>
  <c r="M169" i="8"/>
  <c r="L169" i="8"/>
  <c r="J169" i="8" s="1"/>
  <c r="F169" i="8"/>
  <c r="G169" i="8" s="1"/>
  <c r="C169" i="8"/>
  <c r="M168" i="8"/>
  <c r="L168" i="8"/>
  <c r="J168" i="8" s="1"/>
  <c r="F168" i="8"/>
  <c r="G168" i="8" s="1"/>
  <c r="C168" i="8"/>
  <c r="M167" i="8"/>
  <c r="F167" i="8"/>
  <c r="G167" i="8" s="1"/>
  <c r="C167" i="8"/>
  <c r="L167" i="8" s="1"/>
  <c r="J167" i="8" s="1"/>
  <c r="M166" i="8"/>
  <c r="F166" i="8"/>
  <c r="G166" i="8" s="1"/>
  <c r="C166" i="8"/>
  <c r="M165" i="8"/>
  <c r="F165" i="8"/>
  <c r="G165" i="8" s="1"/>
  <c r="C165" i="8"/>
  <c r="L165" i="8" s="1"/>
  <c r="J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J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L158" i="8" s="1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G155" i="8" s="1"/>
  <c r="C155" i="8"/>
  <c r="L155" i="8" s="1"/>
  <c r="M154" i="8"/>
  <c r="F154" i="8"/>
  <c r="G154" i="8" s="1"/>
  <c r="C154" i="8"/>
  <c r="M153" i="8"/>
  <c r="F153" i="8"/>
  <c r="C153" i="8"/>
  <c r="L153" i="8" s="1"/>
  <c r="M152" i="8"/>
  <c r="F152" i="8"/>
  <c r="G152" i="8" s="1"/>
  <c r="C152" i="8"/>
  <c r="L152" i="8" s="1"/>
  <c r="M151" i="8"/>
  <c r="F151" i="8"/>
  <c r="G151" i="8" s="1"/>
  <c r="C151" i="8"/>
  <c r="L151" i="8" s="1"/>
  <c r="M150" i="8"/>
  <c r="F150" i="8"/>
  <c r="G150" i="8" s="1"/>
  <c r="C150" i="8"/>
  <c r="L150" i="8" s="1"/>
  <c r="M149" i="8"/>
  <c r="F149" i="8"/>
  <c r="G149" i="8" s="1"/>
  <c r="C149" i="8"/>
  <c r="M148" i="8"/>
  <c r="F148" i="8"/>
  <c r="G148" i="8" s="1"/>
  <c r="C148" i="8"/>
  <c r="M147" i="8"/>
  <c r="F147" i="8"/>
  <c r="G147" i="8" s="1"/>
  <c r="C147" i="8"/>
  <c r="M146" i="8"/>
  <c r="F146" i="8"/>
  <c r="G146" i="8" s="1"/>
  <c r="C146" i="8"/>
  <c r="L146" i="8" s="1"/>
  <c r="M145" i="8"/>
  <c r="F145" i="8"/>
  <c r="G145" i="8" s="1"/>
  <c r="C145" i="8"/>
  <c r="L145" i="8" s="1"/>
  <c r="J145" i="8" s="1"/>
  <c r="M144" i="8"/>
  <c r="F144" i="8"/>
  <c r="G144" i="8" s="1"/>
  <c r="C144" i="8"/>
  <c r="M143" i="8"/>
  <c r="F143" i="8"/>
  <c r="G143" i="8" s="1"/>
  <c r="C143" i="8"/>
  <c r="M142" i="8"/>
  <c r="F142" i="8"/>
  <c r="G142" i="8" s="1"/>
  <c r="C142" i="8"/>
  <c r="M141" i="8"/>
  <c r="F141" i="8"/>
  <c r="G141" i="8" s="1"/>
  <c r="C141" i="8"/>
  <c r="L141" i="8" s="1"/>
  <c r="J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M137" i="8"/>
  <c r="F137" i="8"/>
  <c r="G137" i="8" s="1"/>
  <c r="C137" i="8"/>
  <c r="M136" i="8"/>
  <c r="F136" i="8"/>
  <c r="G136" i="8" s="1"/>
  <c r="C136" i="8"/>
  <c r="M135" i="8"/>
  <c r="F135" i="8"/>
  <c r="G135" i="8" s="1"/>
  <c r="C135" i="8"/>
  <c r="M134" i="8"/>
  <c r="F134" i="8"/>
  <c r="G134" i="8" s="1"/>
  <c r="C134" i="8"/>
  <c r="L134" i="8" s="1"/>
  <c r="M133" i="8"/>
  <c r="L133" i="8"/>
  <c r="G133" i="8"/>
  <c r="F133" i="8"/>
  <c r="C133" i="8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M129" i="8"/>
  <c r="L129" i="8"/>
  <c r="J129" i="8" s="1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L126" i="8"/>
  <c r="F126" i="8"/>
  <c r="G126" i="8" s="1"/>
  <c r="C126" i="8"/>
  <c r="M125" i="8"/>
  <c r="F125" i="8"/>
  <c r="G125" i="8" s="1"/>
  <c r="C125" i="8"/>
  <c r="M124" i="8"/>
  <c r="F124" i="8"/>
  <c r="G124" i="8" s="1"/>
  <c r="C124" i="8"/>
  <c r="M123" i="8"/>
  <c r="F123" i="8"/>
  <c r="G123" i="8" s="1"/>
  <c r="C123" i="8"/>
  <c r="M122" i="8"/>
  <c r="G122" i="8"/>
  <c r="F122" i="8"/>
  <c r="C122" i="8"/>
  <c r="L122" i="8" s="1"/>
  <c r="J122" i="8" s="1"/>
  <c r="M121" i="8"/>
  <c r="F121" i="8"/>
  <c r="G121" i="8" s="1"/>
  <c r="C121" i="8"/>
  <c r="L121" i="8" s="1"/>
  <c r="M120" i="8"/>
  <c r="F120" i="8"/>
  <c r="G120" i="8" s="1"/>
  <c r="C120" i="8"/>
  <c r="M119" i="8"/>
  <c r="F119" i="8"/>
  <c r="G119" i="8" s="1"/>
  <c r="C119" i="8"/>
  <c r="L119" i="8" s="1"/>
  <c r="M118" i="8"/>
  <c r="F118" i="8"/>
  <c r="G118" i="8" s="1"/>
  <c r="C118" i="8"/>
  <c r="M117" i="8"/>
  <c r="F117" i="8"/>
  <c r="G117" i="8" s="1"/>
  <c r="C117" i="8"/>
  <c r="L117" i="8" s="1"/>
  <c r="M116" i="8"/>
  <c r="F116" i="8"/>
  <c r="G116" i="8" s="1"/>
  <c r="C116" i="8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G110" i="8"/>
  <c r="F110" i="8"/>
  <c r="C110" i="8"/>
  <c r="L110" i="8" s="1"/>
  <c r="J110" i="8" s="1"/>
  <c r="M109" i="8"/>
  <c r="F109" i="8"/>
  <c r="G109" i="8" s="1"/>
  <c r="C109" i="8"/>
  <c r="L109" i="8" s="1"/>
  <c r="J109" i="8" s="1"/>
  <c r="M108" i="8"/>
  <c r="F108" i="8"/>
  <c r="G108" i="8" s="1"/>
  <c r="C108" i="8"/>
  <c r="L108" i="8" s="1"/>
  <c r="M107" i="8"/>
  <c r="F107" i="8"/>
  <c r="G107" i="8" s="1"/>
  <c r="C107" i="8"/>
  <c r="L107" i="8" s="1"/>
  <c r="M106" i="8"/>
  <c r="F106" i="8"/>
  <c r="G106" i="8" s="1"/>
  <c r="C106" i="8"/>
  <c r="L106" i="8" s="1"/>
  <c r="M105" i="8"/>
  <c r="F105" i="8"/>
  <c r="G105" i="8" s="1"/>
  <c r="C105" i="8"/>
  <c r="L105" i="8" s="1"/>
  <c r="J105" i="8" s="1"/>
  <c r="M104" i="8"/>
  <c r="F104" i="8"/>
  <c r="G104" i="8" s="1"/>
  <c r="C104" i="8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M99" i="8"/>
  <c r="F99" i="8"/>
  <c r="G99" i="8" s="1"/>
  <c r="C99" i="8"/>
  <c r="L99" i="8" s="1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L96" i="8" s="1"/>
  <c r="J96" i="8" s="1"/>
  <c r="M95" i="8"/>
  <c r="F95" i="8"/>
  <c r="G95" i="8" s="1"/>
  <c r="C95" i="8"/>
  <c r="L95" i="8" s="1"/>
  <c r="M94" i="8"/>
  <c r="F94" i="8"/>
  <c r="G94" i="8" s="1"/>
  <c r="C94" i="8"/>
  <c r="L94" i="8" s="1"/>
  <c r="M93" i="8"/>
  <c r="F93" i="8"/>
  <c r="G93" i="8" s="1"/>
  <c r="C93" i="8"/>
  <c r="L93" i="8" s="1"/>
  <c r="M92" i="8"/>
  <c r="F92" i="8"/>
  <c r="G92" i="8" s="1"/>
  <c r="C92" i="8"/>
  <c r="L92" i="8" s="1"/>
  <c r="J92" i="8" s="1"/>
  <c r="M91" i="8"/>
  <c r="F91" i="8"/>
  <c r="G91" i="8" s="1"/>
  <c r="C91" i="8"/>
  <c r="L91" i="8" s="1"/>
  <c r="M90" i="8"/>
  <c r="L90" i="8"/>
  <c r="F90" i="8"/>
  <c r="G90" i="8" s="1"/>
  <c r="C90" i="8"/>
  <c r="M89" i="8"/>
  <c r="F89" i="8"/>
  <c r="G89" i="8" s="1"/>
  <c r="C89" i="8"/>
  <c r="L89" i="8" s="1"/>
  <c r="M88" i="8"/>
  <c r="L88" i="8"/>
  <c r="J88" i="8"/>
  <c r="F88" i="8"/>
  <c r="G88" i="8" s="1"/>
  <c r="C88" i="8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L84" i="8" s="1"/>
  <c r="M83" i="8"/>
  <c r="F83" i="8"/>
  <c r="G83" i="8" s="1"/>
  <c r="C83" i="8"/>
  <c r="M82" i="8"/>
  <c r="F82" i="8"/>
  <c r="G82" i="8" s="1"/>
  <c r="C82" i="8"/>
  <c r="M81" i="8"/>
  <c r="F81" i="8"/>
  <c r="G81" i="8" s="1"/>
  <c r="C81" i="8"/>
  <c r="L81" i="8" s="1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L78" i="8" s="1"/>
  <c r="M77" i="8"/>
  <c r="L77" i="8"/>
  <c r="G77" i="8"/>
  <c r="F77" i="8"/>
  <c r="C77" i="8"/>
  <c r="M76" i="8"/>
  <c r="F76" i="8"/>
  <c r="G76" i="8" s="1"/>
  <c r="C76" i="8"/>
  <c r="M75" i="8"/>
  <c r="F75" i="8"/>
  <c r="G75" i="8" s="1"/>
  <c r="C75" i="8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M70" i="8"/>
  <c r="F70" i="8"/>
  <c r="G70" i="8" s="1"/>
  <c r="C70" i="8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J67" i="8" s="1"/>
  <c r="M66" i="8"/>
  <c r="F66" i="8"/>
  <c r="G66" i="8" s="1"/>
  <c r="C66" i="8"/>
  <c r="M65" i="8"/>
  <c r="F65" i="8"/>
  <c r="G65" i="8" s="1"/>
  <c r="C65" i="8"/>
  <c r="L65" i="8" s="1"/>
  <c r="M64" i="8"/>
  <c r="F64" i="8"/>
  <c r="G64" i="8" s="1"/>
  <c r="C64" i="8"/>
  <c r="M63" i="8"/>
  <c r="F63" i="8"/>
  <c r="G63" i="8" s="1"/>
  <c r="C63" i="8"/>
  <c r="M62" i="8"/>
  <c r="F62" i="8"/>
  <c r="G62" i="8" s="1"/>
  <c r="C62" i="8"/>
  <c r="L62" i="8" s="1"/>
  <c r="M61" i="8"/>
  <c r="F61" i="8"/>
  <c r="G61" i="8" s="1"/>
  <c r="C61" i="8"/>
  <c r="L61" i="8" s="1"/>
  <c r="M60" i="8"/>
  <c r="F60" i="8"/>
  <c r="G60" i="8" s="1"/>
  <c r="C60" i="8"/>
  <c r="L60" i="8" s="1"/>
  <c r="M59" i="8"/>
  <c r="F59" i="8"/>
  <c r="G59" i="8" s="1"/>
  <c r="C59" i="8"/>
  <c r="M58" i="8"/>
  <c r="F58" i="8"/>
  <c r="G58" i="8" s="1"/>
  <c r="C58" i="8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J54" i="8" s="1"/>
  <c r="M53" i="8"/>
  <c r="F53" i="8"/>
  <c r="G53" i="8" s="1"/>
  <c r="C53" i="8"/>
  <c r="L53" i="8" s="1"/>
  <c r="J53" i="8" s="1"/>
  <c r="M52" i="8"/>
  <c r="G52" i="8"/>
  <c r="F52" i="8"/>
  <c r="C52" i="8"/>
  <c r="M51" i="8"/>
  <c r="F51" i="8"/>
  <c r="G51" i="8" s="1"/>
  <c r="C51" i="8"/>
  <c r="M50" i="8"/>
  <c r="F50" i="8"/>
  <c r="G50" i="8" s="1"/>
  <c r="C50" i="8"/>
  <c r="L50" i="8" s="1"/>
  <c r="M49" i="8"/>
  <c r="F49" i="8"/>
  <c r="G49" i="8" s="1"/>
  <c r="C49" i="8"/>
  <c r="L49" i="8" s="1"/>
  <c r="J49" i="8" s="1"/>
  <c r="M48" i="8"/>
  <c r="F48" i="8"/>
  <c r="G48" i="8" s="1"/>
  <c r="C48" i="8"/>
  <c r="L48" i="8" s="1"/>
  <c r="M47" i="8"/>
  <c r="F47" i="8"/>
  <c r="G47" i="8" s="1"/>
  <c r="C47" i="8"/>
  <c r="M46" i="8"/>
  <c r="F46" i="8"/>
  <c r="G46" i="8" s="1"/>
  <c r="C46" i="8"/>
  <c r="M45" i="8"/>
  <c r="F45" i="8"/>
  <c r="G45" i="8" s="1"/>
  <c r="C45" i="8"/>
  <c r="L45" i="8" s="1"/>
  <c r="M44" i="8"/>
  <c r="L44" i="8"/>
  <c r="F44" i="8"/>
  <c r="G44" i="8" s="1"/>
  <c r="C44" i="8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L41" i="8" s="1"/>
  <c r="J41" i="8" s="1"/>
  <c r="M40" i="8"/>
  <c r="F40" i="8"/>
  <c r="G40" i="8" s="1"/>
  <c r="C40" i="8"/>
  <c r="M39" i="8"/>
  <c r="F39" i="8"/>
  <c r="G39" i="8" s="1"/>
  <c r="C39" i="8"/>
  <c r="M38" i="8"/>
  <c r="F38" i="8"/>
  <c r="G38" i="8" s="1"/>
  <c r="C38" i="8"/>
  <c r="L38" i="8" s="1"/>
  <c r="M37" i="8"/>
  <c r="F37" i="8"/>
  <c r="G37" i="8" s="1"/>
  <c r="C37" i="8"/>
  <c r="L37" i="8" s="1"/>
  <c r="M36" i="8"/>
  <c r="F36" i="8"/>
  <c r="G36" i="8" s="1"/>
  <c r="C36" i="8"/>
  <c r="L36" i="8" s="1"/>
  <c r="J36" i="8" s="1"/>
  <c r="M35" i="8"/>
  <c r="F35" i="8"/>
  <c r="G35" i="8" s="1"/>
  <c r="C35" i="8"/>
  <c r="M34" i="8"/>
  <c r="F34" i="8"/>
  <c r="G34" i="8" s="1"/>
  <c r="C34" i="8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L30" i="8" s="1"/>
  <c r="M29" i="8"/>
  <c r="F29" i="8"/>
  <c r="G29" i="8" s="1"/>
  <c r="C29" i="8"/>
  <c r="L29" i="8" s="1"/>
  <c r="M28" i="8"/>
  <c r="F28" i="8"/>
  <c r="G28" i="8" s="1"/>
  <c r="C28" i="8"/>
  <c r="M27" i="8"/>
  <c r="F27" i="8"/>
  <c r="G27" i="8" s="1"/>
  <c r="C27" i="8"/>
  <c r="M26" i="8"/>
  <c r="F26" i="8"/>
  <c r="G26" i="8" s="1"/>
  <c r="C26" i="8"/>
  <c r="L26" i="8" s="1"/>
  <c r="J26" i="8" s="1"/>
  <c r="M25" i="8"/>
  <c r="F25" i="8"/>
  <c r="G25" i="8" s="1"/>
  <c r="C25" i="8"/>
  <c r="L25" i="8" s="1"/>
  <c r="M24" i="8"/>
  <c r="F24" i="8"/>
  <c r="G24" i="8" s="1"/>
  <c r="C24" i="8"/>
  <c r="L24" i="8" s="1"/>
  <c r="M23" i="8"/>
  <c r="F23" i="8"/>
  <c r="G23" i="8" s="1"/>
  <c r="C23" i="8"/>
  <c r="M22" i="8"/>
  <c r="F22" i="8"/>
  <c r="G22" i="8" s="1"/>
  <c r="C22" i="8"/>
  <c r="M21" i="8"/>
  <c r="F21" i="8"/>
  <c r="G21" i="8" s="1"/>
  <c r="C21" i="8"/>
  <c r="L21" i="8" s="1"/>
  <c r="M20" i="8"/>
  <c r="F20" i="8"/>
  <c r="G20" i="8" s="1"/>
  <c r="C20" i="8"/>
  <c r="L20" i="8" s="1"/>
  <c r="M19" i="8"/>
  <c r="G19" i="8"/>
  <c r="F19" i="8"/>
  <c r="C19" i="8"/>
  <c r="L19" i="8" s="1"/>
  <c r="J19" i="8" s="1"/>
  <c r="M18" i="8"/>
  <c r="F18" i="8"/>
  <c r="G18" i="8" s="1"/>
  <c r="C18" i="8"/>
  <c r="L18" i="8" s="1"/>
  <c r="M17" i="8"/>
  <c r="F17" i="8"/>
  <c r="G17" i="8" s="1"/>
  <c r="C17" i="8"/>
  <c r="L17" i="8" s="1"/>
  <c r="J17" i="8" s="1"/>
  <c r="M16" i="8"/>
  <c r="G16" i="8"/>
  <c r="F16" i="8"/>
  <c r="C16" i="8"/>
  <c r="M15" i="8"/>
  <c r="F15" i="8"/>
  <c r="G15" i="8" s="1"/>
  <c r="C15" i="8"/>
  <c r="M14" i="8"/>
  <c r="F14" i="8"/>
  <c r="G14" i="8" s="1"/>
  <c r="C14" i="8"/>
  <c r="L14" i="8" s="1"/>
  <c r="M13" i="8"/>
  <c r="F13" i="8"/>
  <c r="G13" i="8" s="1"/>
  <c r="C13" i="8"/>
  <c r="L13" i="8" s="1"/>
  <c r="M12" i="8"/>
  <c r="F12" i="8"/>
  <c r="G12" i="8" s="1"/>
  <c r="C12" i="8"/>
  <c r="L12" i="8" s="1"/>
  <c r="J12" i="8" s="1"/>
  <c r="M11" i="8"/>
  <c r="F11" i="8"/>
  <c r="G11" i="8" s="1"/>
  <c r="C11" i="8"/>
  <c r="M10" i="8"/>
  <c r="F10" i="8"/>
  <c r="G10" i="8" s="1"/>
  <c r="C10" i="8"/>
  <c r="M9" i="8"/>
  <c r="F9" i="8"/>
  <c r="G9" i="8" s="1"/>
  <c r="C9" i="8"/>
  <c r="L9" i="8" s="1"/>
  <c r="M8" i="8"/>
  <c r="F8" i="8"/>
  <c r="G8" i="8" s="1"/>
  <c r="C8" i="8"/>
  <c r="L8" i="8" s="1"/>
  <c r="M7" i="8"/>
  <c r="L7" i="8"/>
  <c r="J7" i="8" s="1"/>
  <c r="G7" i="8"/>
  <c r="F7" i="8"/>
  <c r="C7" i="8"/>
  <c r="M6" i="8"/>
  <c r="F6" i="8"/>
  <c r="G6" i="8" s="1"/>
  <c r="C6" i="8"/>
  <c r="L6" i="8" s="1"/>
  <c r="M5" i="8"/>
  <c r="F5" i="8"/>
  <c r="G5" i="8" s="1"/>
  <c r="C5" i="8"/>
  <c r="L5" i="8" s="1"/>
  <c r="M4" i="8"/>
  <c r="F4" i="8"/>
  <c r="G4" i="8" s="1"/>
  <c r="C4" i="8"/>
  <c r="M3" i="8"/>
  <c r="F3" i="8"/>
  <c r="G3" i="8" s="1"/>
  <c r="C3" i="8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F4990" i="7"/>
  <c r="C4990" i="7"/>
  <c r="E4990" i="7" s="1"/>
  <c r="L4989" i="7"/>
  <c r="K4989" i="7"/>
  <c r="H4989" i="7"/>
  <c r="U4989" i="7" s="1"/>
  <c r="E4989" i="7"/>
  <c r="F4989" i="7" s="1"/>
  <c r="C4989" i="7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J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J4983" i="7" s="1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E4980" i="7"/>
  <c r="F4980" i="7" s="1"/>
  <c r="C4980" i="7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J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E4958" i="7"/>
  <c r="F4958" i="7" s="1"/>
  <c r="C4958" i="7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E4944" i="7"/>
  <c r="F4944" i="7" s="1"/>
  <c r="C4944" i="7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E4934" i="7"/>
  <c r="F4934" i="7" s="1"/>
  <c r="C4934" i="7"/>
  <c r="L4933" i="7"/>
  <c r="K4933" i="7"/>
  <c r="H4933" i="7"/>
  <c r="U4933" i="7" s="1"/>
  <c r="C4933" i="7"/>
  <c r="E4933" i="7" s="1"/>
  <c r="F4933" i="7" s="1"/>
  <c r="J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E4928" i="7"/>
  <c r="F4928" i="7" s="1"/>
  <c r="C4928" i="7"/>
  <c r="L4927" i="7"/>
  <c r="K4927" i="7"/>
  <c r="H4927" i="7"/>
  <c r="U4927" i="7" s="1"/>
  <c r="C4927" i="7"/>
  <c r="E4927" i="7" s="1"/>
  <c r="F4927" i="7" s="1"/>
  <c r="J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I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I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E4897" i="7"/>
  <c r="F4897" i="7" s="1"/>
  <c r="C4897" i="7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U4894" i="7"/>
  <c r="L4894" i="7"/>
  <c r="K4894" i="7"/>
  <c r="H4894" i="7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E4886" i="7"/>
  <c r="F4886" i="7" s="1"/>
  <c r="C4886" i="7"/>
  <c r="L4885" i="7"/>
  <c r="K4885" i="7"/>
  <c r="H4885" i="7"/>
  <c r="U4885" i="7" s="1"/>
  <c r="C4885" i="7"/>
  <c r="E4885" i="7" s="1"/>
  <c r="F4885" i="7" s="1"/>
  <c r="J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I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E4876" i="7"/>
  <c r="F4876" i="7" s="1"/>
  <c r="C4876" i="7"/>
  <c r="L4875" i="7"/>
  <c r="K4875" i="7"/>
  <c r="H4875" i="7"/>
  <c r="U4875" i="7" s="1"/>
  <c r="C4875" i="7"/>
  <c r="E4875" i="7" s="1"/>
  <c r="F4875" i="7" s="1"/>
  <c r="U4874" i="7"/>
  <c r="L4874" i="7"/>
  <c r="K4874" i="7"/>
  <c r="H4874" i="7"/>
  <c r="E4874" i="7"/>
  <c r="F4874" i="7" s="1"/>
  <c r="C4874" i="7"/>
  <c r="L4873" i="7"/>
  <c r="K4873" i="7"/>
  <c r="H4873" i="7"/>
  <c r="U4873" i="7" s="1"/>
  <c r="E4873" i="7"/>
  <c r="F4873" i="7" s="1"/>
  <c r="C4873" i="7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J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I4866" i="7" s="1"/>
  <c r="L4865" i="7"/>
  <c r="K4865" i="7"/>
  <c r="H4865" i="7"/>
  <c r="U4865" i="7" s="1"/>
  <c r="C4865" i="7"/>
  <c r="E4865" i="7" s="1"/>
  <c r="F4865" i="7" s="1"/>
  <c r="U4864" i="7"/>
  <c r="L4864" i="7"/>
  <c r="K4864" i="7"/>
  <c r="H4864" i="7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I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J4859" i="7"/>
  <c r="H4859" i="7"/>
  <c r="U4859" i="7" s="1"/>
  <c r="C4859" i="7"/>
  <c r="E4859" i="7" s="1"/>
  <c r="F4859" i="7" s="1"/>
  <c r="I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I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E4840" i="7"/>
  <c r="F4840" i="7" s="1"/>
  <c r="C4840" i="7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E4838" i="7"/>
  <c r="F4838" i="7" s="1"/>
  <c r="C4838" i="7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J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J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I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U4812" i="7"/>
  <c r="L4812" i="7"/>
  <c r="K4812" i="7"/>
  <c r="H4812" i="7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I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J4799" i="7" s="1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I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J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J4781" i="7" s="1"/>
  <c r="L4780" i="7"/>
  <c r="K4780" i="7"/>
  <c r="H4780" i="7"/>
  <c r="U4780" i="7" s="1"/>
  <c r="C4780" i="7"/>
  <c r="E4780" i="7" s="1"/>
  <c r="F4780" i="7" s="1"/>
  <c r="L4779" i="7"/>
  <c r="K4779" i="7"/>
  <c r="J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J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J4769" i="7" s="1"/>
  <c r="L4768" i="7"/>
  <c r="K4768" i="7"/>
  <c r="H4768" i="7"/>
  <c r="U4768" i="7" s="1"/>
  <c r="E4768" i="7"/>
  <c r="F4768" i="7" s="1"/>
  <c r="C4768" i="7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F4764" i="7"/>
  <c r="C4764" i="7"/>
  <c r="E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E4758" i="7"/>
  <c r="F4758" i="7" s="1"/>
  <c r="J4758" i="7" s="1"/>
  <c r="C4758" i="7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J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E4751" i="7"/>
  <c r="F4751" i="7" s="1"/>
  <c r="C4751" i="7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I4748" i="7" s="1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E4738" i="7"/>
  <c r="F4738" i="7" s="1"/>
  <c r="C4738" i="7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E4734" i="7"/>
  <c r="F4734" i="7" s="1"/>
  <c r="C4734" i="7"/>
  <c r="L4733" i="7"/>
  <c r="K4733" i="7"/>
  <c r="H4733" i="7"/>
  <c r="U4733" i="7" s="1"/>
  <c r="E4733" i="7"/>
  <c r="F4733" i="7" s="1"/>
  <c r="J4733" i="7" s="1"/>
  <c r="C4733" i="7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I4729" i="7" s="1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I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U4703" i="7"/>
  <c r="L4703" i="7"/>
  <c r="K4703" i="7"/>
  <c r="H4703" i="7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E4701" i="7"/>
  <c r="F4701" i="7" s="1"/>
  <c r="C4701" i="7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E4692" i="7"/>
  <c r="F4692" i="7" s="1"/>
  <c r="C4692" i="7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E4687" i="7"/>
  <c r="F4687" i="7" s="1"/>
  <c r="C4687" i="7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E4684" i="7"/>
  <c r="F4684" i="7" s="1"/>
  <c r="C4684" i="7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J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E4672" i="7"/>
  <c r="F4672" i="7" s="1"/>
  <c r="J4672" i="7" s="1"/>
  <c r="C4672" i="7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E4668" i="7"/>
  <c r="F4668" i="7" s="1"/>
  <c r="C4668" i="7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I4656" i="7" s="1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E4653" i="7"/>
  <c r="F4653" i="7" s="1"/>
  <c r="C4653" i="7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J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J4593" i="7" s="1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E4591" i="7"/>
  <c r="F4591" i="7" s="1"/>
  <c r="C4591" i="7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U4584" i="7"/>
  <c r="L4584" i="7"/>
  <c r="K4584" i="7"/>
  <c r="H4584" i="7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J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J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U4572" i="7"/>
  <c r="L4572" i="7"/>
  <c r="K4572" i="7"/>
  <c r="H4572" i="7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I4559" i="7" s="1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E4551" i="7"/>
  <c r="F4551" i="7" s="1"/>
  <c r="C4551" i="7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E4547" i="7"/>
  <c r="F4547" i="7" s="1"/>
  <c r="C4547" i="7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U4538" i="7"/>
  <c r="L4538" i="7"/>
  <c r="K4538" i="7"/>
  <c r="H4538" i="7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I4525" i="7" s="1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U4522" i="7"/>
  <c r="L4522" i="7"/>
  <c r="K4522" i="7"/>
  <c r="H4522" i="7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J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J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U4493" i="7"/>
  <c r="L4493" i="7"/>
  <c r="K4493" i="7"/>
  <c r="H4493" i="7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U4488" i="7"/>
  <c r="L4488" i="7"/>
  <c r="K4488" i="7"/>
  <c r="H4488" i="7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I4483" i="7" s="1"/>
  <c r="U4482" i="7"/>
  <c r="L4482" i="7"/>
  <c r="K4482" i="7"/>
  <c r="H4482" i="7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E4478" i="7"/>
  <c r="F4478" i="7" s="1"/>
  <c r="C4478" i="7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J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U4468" i="7"/>
  <c r="L4468" i="7"/>
  <c r="K4468" i="7"/>
  <c r="H4468" i="7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E4463" i="7"/>
  <c r="F4463" i="7" s="1"/>
  <c r="C4463" i="7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U4457" i="7"/>
  <c r="L4457" i="7"/>
  <c r="K4457" i="7"/>
  <c r="H4457" i="7"/>
  <c r="C4457" i="7"/>
  <c r="E4457" i="7" s="1"/>
  <c r="F4457" i="7" s="1"/>
  <c r="L4456" i="7"/>
  <c r="K4456" i="7"/>
  <c r="H4456" i="7"/>
  <c r="U4456" i="7" s="1"/>
  <c r="E4456" i="7"/>
  <c r="F4456" i="7" s="1"/>
  <c r="C4456" i="7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E4451" i="7"/>
  <c r="F4451" i="7" s="1"/>
  <c r="C4451" i="7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E4443" i="7"/>
  <c r="F4443" i="7" s="1"/>
  <c r="C4443" i="7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E4440" i="7"/>
  <c r="F4440" i="7" s="1"/>
  <c r="C4440" i="7"/>
  <c r="L4439" i="7"/>
  <c r="K4439" i="7"/>
  <c r="H4439" i="7"/>
  <c r="U4439" i="7" s="1"/>
  <c r="C4439" i="7"/>
  <c r="E4439" i="7" s="1"/>
  <c r="F4439" i="7" s="1"/>
  <c r="U4438" i="7"/>
  <c r="L4438" i="7"/>
  <c r="K4438" i="7"/>
  <c r="H4438" i="7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E4435" i="7"/>
  <c r="F4435" i="7" s="1"/>
  <c r="C4435" i="7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E4429" i="7"/>
  <c r="F4429" i="7" s="1"/>
  <c r="C4429" i="7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E4427" i="7"/>
  <c r="F4427" i="7" s="1"/>
  <c r="C4427" i="7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I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E4421" i="7"/>
  <c r="F4421" i="7" s="1"/>
  <c r="J4421" i="7" s="1"/>
  <c r="C4421" i="7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E4411" i="7"/>
  <c r="F4411" i="7" s="1"/>
  <c r="C4411" i="7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E4399" i="7"/>
  <c r="F4399" i="7" s="1"/>
  <c r="C4399" i="7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E4397" i="7"/>
  <c r="F4397" i="7" s="1"/>
  <c r="C4397" i="7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J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J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J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U4368" i="7"/>
  <c r="L4368" i="7"/>
  <c r="K4368" i="7"/>
  <c r="H4368" i="7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E4361" i="7"/>
  <c r="F4361" i="7" s="1"/>
  <c r="C4361" i="7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U4358" i="7"/>
  <c r="L4358" i="7"/>
  <c r="K4358" i="7"/>
  <c r="H4358" i="7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E4344" i="7"/>
  <c r="F4344" i="7" s="1"/>
  <c r="C4344" i="7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U4337" i="7"/>
  <c r="L4337" i="7"/>
  <c r="K4337" i="7"/>
  <c r="H4337" i="7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E4328" i="7"/>
  <c r="F4328" i="7" s="1"/>
  <c r="I4328" i="7" s="1"/>
  <c r="C4328" i="7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U4316" i="7"/>
  <c r="L4316" i="7"/>
  <c r="K4316" i="7"/>
  <c r="H4316" i="7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U4309" i="7"/>
  <c r="L4309" i="7"/>
  <c r="K4309" i="7"/>
  <c r="H4309" i="7"/>
  <c r="C4309" i="7"/>
  <c r="E4309" i="7" s="1"/>
  <c r="F4309" i="7" s="1"/>
  <c r="L4308" i="7"/>
  <c r="K4308" i="7"/>
  <c r="H4308" i="7"/>
  <c r="U4308" i="7" s="1"/>
  <c r="E4308" i="7"/>
  <c r="F4308" i="7" s="1"/>
  <c r="C4308" i="7"/>
  <c r="L4307" i="7"/>
  <c r="K4307" i="7"/>
  <c r="H4307" i="7"/>
  <c r="U4307" i="7" s="1"/>
  <c r="E4307" i="7"/>
  <c r="F4307" i="7" s="1"/>
  <c r="C4307" i="7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U4301" i="7"/>
  <c r="L4301" i="7"/>
  <c r="K4301" i="7"/>
  <c r="H4301" i="7"/>
  <c r="C4301" i="7"/>
  <c r="E4301" i="7" s="1"/>
  <c r="F4301" i="7" s="1"/>
  <c r="U4300" i="7"/>
  <c r="L4300" i="7"/>
  <c r="K4300" i="7"/>
  <c r="H4300" i="7"/>
  <c r="C4300" i="7"/>
  <c r="E4300" i="7" s="1"/>
  <c r="F4300" i="7" s="1"/>
  <c r="L4299" i="7"/>
  <c r="K4299" i="7"/>
  <c r="I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E4294" i="7"/>
  <c r="F4294" i="7" s="1"/>
  <c r="C4294" i="7"/>
  <c r="U4293" i="7"/>
  <c r="L4293" i="7"/>
  <c r="K4293" i="7"/>
  <c r="H4293" i="7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F4286" i="7"/>
  <c r="C4286" i="7"/>
  <c r="E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I4284" i="7" s="1"/>
  <c r="U4283" i="7"/>
  <c r="L4283" i="7"/>
  <c r="J4283" i="7" s="1"/>
  <c r="K4283" i="7"/>
  <c r="H4283" i="7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J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U4273" i="7"/>
  <c r="L4273" i="7"/>
  <c r="K4273" i="7"/>
  <c r="H4273" i="7"/>
  <c r="C4273" i="7"/>
  <c r="E4273" i="7" s="1"/>
  <c r="F4273" i="7" s="1"/>
  <c r="U4272" i="7"/>
  <c r="L4272" i="7"/>
  <c r="K4272" i="7"/>
  <c r="H4272" i="7"/>
  <c r="C4272" i="7"/>
  <c r="E4272" i="7" s="1"/>
  <c r="F4272" i="7" s="1"/>
  <c r="L4271" i="7"/>
  <c r="K4271" i="7"/>
  <c r="H4271" i="7"/>
  <c r="U4271" i="7" s="1"/>
  <c r="C4271" i="7"/>
  <c r="E4271" i="7" s="1"/>
  <c r="F4271" i="7" s="1"/>
  <c r="J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J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F4265" i="7"/>
  <c r="C4265" i="7"/>
  <c r="E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J4257" i="7" s="1"/>
  <c r="U4256" i="7"/>
  <c r="L4256" i="7"/>
  <c r="K4256" i="7"/>
  <c r="H4256" i="7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E4254" i="7"/>
  <c r="F4254" i="7" s="1"/>
  <c r="C4254" i="7"/>
  <c r="L4253" i="7"/>
  <c r="K4253" i="7"/>
  <c r="H4253" i="7"/>
  <c r="U4253" i="7" s="1"/>
  <c r="C4253" i="7"/>
  <c r="E4253" i="7" s="1"/>
  <c r="F4253" i="7" s="1"/>
  <c r="J4253" i="7" s="1"/>
  <c r="L4252" i="7"/>
  <c r="K4252" i="7"/>
  <c r="H4252" i="7"/>
  <c r="U4252" i="7" s="1"/>
  <c r="E4252" i="7"/>
  <c r="F4252" i="7" s="1"/>
  <c r="C4252" i="7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J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U4239" i="7"/>
  <c r="L4239" i="7"/>
  <c r="K4239" i="7"/>
  <c r="H4239" i="7"/>
  <c r="C4239" i="7"/>
  <c r="E4239" i="7" s="1"/>
  <c r="F4239" i="7" s="1"/>
  <c r="U4238" i="7"/>
  <c r="L4238" i="7"/>
  <c r="K4238" i="7"/>
  <c r="H4238" i="7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E4233" i="7"/>
  <c r="F4233" i="7" s="1"/>
  <c r="J4233" i="7" s="1"/>
  <c r="C4233" i="7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F4228" i="7"/>
  <c r="C4228" i="7"/>
  <c r="E4228" i="7" s="1"/>
  <c r="U4227" i="7"/>
  <c r="L4227" i="7"/>
  <c r="K4227" i="7"/>
  <c r="H4227" i="7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E4222" i="7"/>
  <c r="F4222" i="7" s="1"/>
  <c r="C4222" i="7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U4219" i="7"/>
  <c r="L4219" i="7"/>
  <c r="K4219" i="7"/>
  <c r="H4219" i="7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E4217" i="7"/>
  <c r="F4217" i="7" s="1"/>
  <c r="C4217" i="7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J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E4209" i="7"/>
  <c r="F4209" i="7" s="1"/>
  <c r="C4209" i="7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I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E4203" i="7"/>
  <c r="F4203" i="7" s="1"/>
  <c r="C4203" i="7"/>
  <c r="L4202" i="7"/>
  <c r="K4202" i="7"/>
  <c r="H4202" i="7"/>
  <c r="U4202" i="7" s="1"/>
  <c r="E4202" i="7"/>
  <c r="F4202" i="7" s="1"/>
  <c r="C4202" i="7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J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U4191" i="7"/>
  <c r="L4191" i="7"/>
  <c r="K4191" i="7"/>
  <c r="H4191" i="7"/>
  <c r="C4191" i="7"/>
  <c r="E4191" i="7" s="1"/>
  <c r="F4191" i="7" s="1"/>
  <c r="U4190" i="7"/>
  <c r="L4190" i="7"/>
  <c r="K4190" i="7"/>
  <c r="H4190" i="7"/>
  <c r="C4190" i="7"/>
  <c r="E4190" i="7" s="1"/>
  <c r="F4190" i="7" s="1"/>
  <c r="L4189" i="7"/>
  <c r="K4189" i="7"/>
  <c r="H4189" i="7"/>
  <c r="U4189" i="7" s="1"/>
  <c r="C4189" i="7"/>
  <c r="E4189" i="7" s="1"/>
  <c r="F4189" i="7" s="1"/>
  <c r="J4189" i="7" s="1"/>
  <c r="L4188" i="7"/>
  <c r="K4188" i="7"/>
  <c r="H4188" i="7"/>
  <c r="U4188" i="7" s="1"/>
  <c r="E4188" i="7"/>
  <c r="F4188" i="7" s="1"/>
  <c r="C4188" i="7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E4186" i="7"/>
  <c r="F4186" i="7" s="1"/>
  <c r="C4186" i="7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E4180" i="7"/>
  <c r="F4180" i="7" s="1"/>
  <c r="C4180" i="7"/>
  <c r="L4179" i="7"/>
  <c r="K4179" i="7"/>
  <c r="H4179" i="7"/>
  <c r="U4179" i="7" s="1"/>
  <c r="C4179" i="7"/>
  <c r="E4179" i="7" s="1"/>
  <c r="F4179" i="7" s="1"/>
  <c r="J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F4177" i="7"/>
  <c r="C4177" i="7"/>
  <c r="E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U4174" i="7"/>
  <c r="L4174" i="7"/>
  <c r="K4174" i="7"/>
  <c r="H4174" i="7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F4172" i="7"/>
  <c r="C4172" i="7"/>
  <c r="E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F4168" i="7"/>
  <c r="E4168" i="7"/>
  <c r="C4168" i="7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J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J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F4154" i="7"/>
  <c r="C4154" i="7"/>
  <c r="E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I4147" i="7" s="1"/>
  <c r="L4146" i="7"/>
  <c r="K4146" i="7"/>
  <c r="H4146" i="7"/>
  <c r="U4146" i="7" s="1"/>
  <c r="E4146" i="7"/>
  <c r="F4146" i="7" s="1"/>
  <c r="C4146" i="7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I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E4138" i="7"/>
  <c r="F4138" i="7" s="1"/>
  <c r="C4138" i="7"/>
  <c r="L4137" i="7"/>
  <c r="K4137" i="7"/>
  <c r="H4137" i="7"/>
  <c r="U4137" i="7" s="1"/>
  <c r="F4137" i="7"/>
  <c r="C4137" i="7"/>
  <c r="E4137" i="7" s="1"/>
  <c r="L4136" i="7"/>
  <c r="K4136" i="7"/>
  <c r="H4136" i="7"/>
  <c r="U4136" i="7" s="1"/>
  <c r="C4136" i="7"/>
  <c r="E4136" i="7" s="1"/>
  <c r="F4136" i="7" s="1"/>
  <c r="U4135" i="7"/>
  <c r="L4135" i="7"/>
  <c r="K4135" i="7"/>
  <c r="H4135" i="7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E4133" i="7"/>
  <c r="F4133" i="7" s="1"/>
  <c r="I4133" i="7" s="1"/>
  <c r="C4133" i="7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E4126" i="7"/>
  <c r="F4126" i="7" s="1"/>
  <c r="C4126" i="7"/>
  <c r="L4125" i="7"/>
  <c r="K4125" i="7"/>
  <c r="H4125" i="7"/>
  <c r="U4125" i="7" s="1"/>
  <c r="C4125" i="7"/>
  <c r="E4125" i="7" s="1"/>
  <c r="F4125" i="7" s="1"/>
  <c r="I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E4122" i="7"/>
  <c r="F4122" i="7" s="1"/>
  <c r="C4122" i="7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E4116" i="7"/>
  <c r="F4116" i="7" s="1"/>
  <c r="C4116" i="7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E4114" i="7"/>
  <c r="F4114" i="7" s="1"/>
  <c r="C4114" i="7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I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E4096" i="7"/>
  <c r="F4096" i="7" s="1"/>
  <c r="C4096" i="7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I4089" i="7" s="1"/>
  <c r="L4088" i="7"/>
  <c r="K4088" i="7"/>
  <c r="H4088" i="7"/>
  <c r="U4088" i="7" s="1"/>
  <c r="C4088" i="7"/>
  <c r="E4088" i="7" s="1"/>
  <c r="F4088" i="7" s="1"/>
  <c r="J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E4073" i="7"/>
  <c r="F4073" i="7" s="1"/>
  <c r="C4073" i="7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E4070" i="7"/>
  <c r="F4070" i="7" s="1"/>
  <c r="C4070" i="7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E4068" i="7"/>
  <c r="F4068" i="7" s="1"/>
  <c r="C4068" i="7"/>
  <c r="L4067" i="7"/>
  <c r="K4067" i="7"/>
  <c r="H4067" i="7"/>
  <c r="U4067" i="7" s="1"/>
  <c r="C4067" i="7"/>
  <c r="E4067" i="7" s="1"/>
  <c r="F4067" i="7" s="1"/>
  <c r="U4066" i="7"/>
  <c r="L4066" i="7"/>
  <c r="K4066" i="7"/>
  <c r="H4066" i="7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E4062" i="7"/>
  <c r="F4062" i="7" s="1"/>
  <c r="C4062" i="7"/>
  <c r="L4061" i="7"/>
  <c r="K4061" i="7"/>
  <c r="H4061" i="7"/>
  <c r="U4061" i="7" s="1"/>
  <c r="C4061" i="7"/>
  <c r="E4061" i="7" s="1"/>
  <c r="F4061" i="7" s="1"/>
  <c r="I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E4057" i="7"/>
  <c r="F4057" i="7" s="1"/>
  <c r="C4057" i="7"/>
  <c r="L4056" i="7"/>
  <c r="K4056" i="7"/>
  <c r="H4056" i="7"/>
  <c r="U4056" i="7" s="1"/>
  <c r="C4056" i="7"/>
  <c r="E4056" i="7" s="1"/>
  <c r="F4056" i="7" s="1"/>
  <c r="I4056" i="7" s="1"/>
  <c r="L4055" i="7"/>
  <c r="K4055" i="7"/>
  <c r="H4055" i="7"/>
  <c r="U4055" i="7" s="1"/>
  <c r="C4055" i="7"/>
  <c r="E4055" i="7" s="1"/>
  <c r="F4055" i="7" s="1"/>
  <c r="U4054" i="7"/>
  <c r="L4054" i="7"/>
  <c r="K4054" i="7"/>
  <c r="H4054" i="7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U4050" i="7"/>
  <c r="L4050" i="7"/>
  <c r="K4050" i="7"/>
  <c r="H4050" i="7"/>
  <c r="C4050" i="7"/>
  <c r="E4050" i="7" s="1"/>
  <c r="F4050" i="7" s="1"/>
  <c r="L4049" i="7"/>
  <c r="K4049" i="7"/>
  <c r="H4049" i="7"/>
  <c r="U4049" i="7" s="1"/>
  <c r="C4049" i="7"/>
  <c r="E4049" i="7" s="1"/>
  <c r="F4049" i="7" s="1"/>
  <c r="U4048" i="7"/>
  <c r="L4048" i="7"/>
  <c r="K4048" i="7"/>
  <c r="H4048" i="7"/>
  <c r="C4048" i="7"/>
  <c r="E4048" i="7" s="1"/>
  <c r="F4048" i="7" s="1"/>
  <c r="L4047" i="7"/>
  <c r="K4047" i="7"/>
  <c r="H4047" i="7"/>
  <c r="U4047" i="7" s="1"/>
  <c r="E4047" i="7"/>
  <c r="F4047" i="7" s="1"/>
  <c r="C4047" i="7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I4032" i="7" s="1"/>
  <c r="U4031" i="7"/>
  <c r="L4031" i="7"/>
  <c r="K4031" i="7"/>
  <c r="I4031" i="7"/>
  <c r="H4031" i="7"/>
  <c r="E4031" i="7"/>
  <c r="F4031" i="7" s="1"/>
  <c r="J4031" i="7" s="1"/>
  <c r="C4031" i="7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E4026" i="7"/>
  <c r="F4026" i="7" s="1"/>
  <c r="C4026" i="7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I4017" i="7" s="1"/>
  <c r="K4017" i="7"/>
  <c r="H4017" i="7"/>
  <c r="U4017" i="7" s="1"/>
  <c r="F4017" i="7"/>
  <c r="C4017" i="7"/>
  <c r="E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E4012" i="7"/>
  <c r="F4012" i="7" s="1"/>
  <c r="C4012" i="7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I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J4005" i="7" s="1"/>
  <c r="L4004" i="7"/>
  <c r="K4004" i="7"/>
  <c r="H4004" i="7"/>
  <c r="U4004" i="7" s="1"/>
  <c r="C4004" i="7"/>
  <c r="E4004" i="7" s="1"/>
  <c r="F4004" i="7" s="1"/>
  <c r="L4003" i="7"/>
  <c r="K4003" i="7"/>
  <c r="J4003" i="7"/>
  <c r="H4003" i="7"/>
  <c r="U4003" i="7" s="1"/>
  <c r="E4003" i="7"/>
  <c r="F4003" i="7" s="1"/>
  <c r="I4003" i="7" s="1"/>
  <c r="C4003" i="7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E3997" i="7"/>
  <c r="F3997" i="7" s="1"/>
  <c r="C3997" i="7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U3990" i="7"/>
  <c r="L3990" i="7"/>
  <c r="K3990" i="7"/>
  <c r="H3990" i="7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I3988" i="7" s="1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E3981" i="7"/>
  <c r="F3981" i="7" s="1"/>
  <c r="C3981" i="7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I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J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I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J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E3963" i="7"/>
  <c r="F3963" i="7" s="1"/>
  <c r="C3963" i="7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U3956" i="7"/>
  <c r="L3956" i="7"/>
  <c r="K3956" i="7"/>
  <c r="H3956" i="7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E3952" i="7"/>
  <c r="F3952" i="7" s="1"/>
  <c r="C3952" i="7"/>
  <c r="L3951" i="7"/>
  <c r="K3951" i="7"/>
  <c r="H3951" i="7"/>
  <c r="U3951" i="7" s="1"/>
  <c r="C3951" i="7"/>
  <c r="E3951" i="7" s="1"/>
  <c r="F3951" i="7" s="1"/>
  <c r="I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F3945" i="7"/>
  <c r="C3945" i="7"/>
  <c r="E3945" i="7" s="1"/>
  <c r="L3944" i="7"/>
  <c r="K3944" i="7"/>
  <c r="H3944" i="7"/>
  <c r="U3944" i="7" s="1"/>
  <c r="E3944" i="7"/>
  <c r="F3944" i="7" s="1"/>
  <c r="C3944" i="7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E3933" i="7"/>
  <c r="F3933" i="7" s="1"/>
  <c r="C3933" i="7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E3931" i="7"/>
  <c r="F3931" i="7" s="1"/>
  <c r="C3931" i="7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U3924" i="7"/>
  <c r="L3924" i="7"/>
  <c r="K3924" i="7"/>
  <c r="H3924" i="7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J3921" i="7" s="1"/>
  <c r="K3921" i="7"/>
  <c r="H3921" i="7"/>
  <c r="U3921" i="7" s="1"/>
  <c r="C3921" i="7"/>
  <c r="E3921" i="7" s="1"/>
  <c r="F3921" i="7" s="1"/>
  <c r="I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U3918" i="7"/>
  <c r="L3918" i="7"/>
  <c r="K3918" i="7"/>
  <c r="H3918" i="7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U3907" i="7"/>
  <c r="L3907" i="7"/>
  <c r="K3907" i="7"/>
  <c r="H3907" i="7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U3904" i="7"/>
  <c r="L3904" i="7"/>
  <c r="K3904" i="7"/>
  <c r="H3904" i="7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U3890" i="7"/>
  <c r="L3890" i="7"/>
  <c r="K3890" i="7"/>
  <c r="H3890" i="7"/>
  <c r="C3890" i="7"/>
  <c r="E3890" i="7" s="1"/>
  <c r="F3890" i="7" s="1"/>
  <c r="J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J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F3884" i="7"/>
  <c r="C3884" i="7"/>
  <c r="E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J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E3865" i="7"/>
  <c r="F3865" i="7" s="1"/>
  <c r="C3865" i="7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E3856" i="7"/>
  <c r="F3856" i="7" s="1"/>
  <c r="C3856" i="7"/>
  <c r="L3855" i="7"/>
  <c r="K3855" i="7"/>
  <c r="H3855" i="7"/>
  <c r="U3855" i="7" s="1"/>
  <c r="C3855" i="7"/>
  <c r="E3855" i="7" s="1"/>
  <c r="F3855" i="7" s="1"/>
  <c r="U3854" i="7"/>
  <c r="L3854" i="7"/>
  <c r="K3854" i="7"/>
  <c r="H3854" i="7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U3844" i="7"/>
  <c r="L3844" i="7"/>
  <c r="K3844" i="7"/>
  <c r="H3844" i="7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J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J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I3828" i="7" s="1"/>
  <c r="L3827" i="7"/>
  <c r="K3827" i="7"/>
  <c r="H3827" i="7"/>
  <c r="U3827" i="7" s="1"/>
  <c r="E3827" i="7"/>
  <c r="F3827" i="7" s="1"/>
  <c r="C3827" i="7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J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E3816" i="7"/>
  <c r="F3816" i="7" s="1"/>
  <c r="C3816" i="7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I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E3811" i="7"/>
  <c r="F3811" i="7" s="1"/>
  <c r="C3811" i="7"/>
  <c r="L3810" i="7"/>
  <c r="K3810" i="7"/>
  <c r="H3810" i="7"/>
  <c r="U3810" i="7" s="1"/>
  <c r="E3810" i="7"/>
  <c r="F3810" i="7" s="1"/>
  <c r="C3810" i="7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E3805" i="7"/>
  <c r="F3805" i="7" s="1"/>
  <c r="C3805" i="7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U3802" i="7"/>
  <c r="L3802" i="7"/>
  <c r="K3802" i="7"/>
  <c r="H3802" i="7"/>
  <c r="C3802" i="7"/>
  <c r="E3802" i="7" s="1"/>
  <c r="F3802" i="7" s="1"/>
  <c r="I3802" i="7" s="1"/>
  <c r="L3801" i="7"/>
  <c r="K3801" i="7"/>
  <c r="H3801" i="7"/>
  <c r="U3801" i="7" s="1"/>
  <c r="C3801" i="7"/>
  <c r="E3801" i="7" s="1"/>
  <c r="F3801" i="7" s="1"/>
  <c r="J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I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I3791" i="7" s="1"/>
  <c r="U3790" i="7"/>
  <c r="L3790" i="7"/>
  <c r="K3790" i="7"/>
  <c r="H3790" i="7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E3787" i="7"/>
  <c r="F3787" i="7" s="1"/>
  <c r="C3787" i="7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E3781" i="7"/>
  <c r="F3781" i="7" s="1"/>
  <c r="C3781" i="7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I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J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F3760" i="7"/>
  <c r="C3760" i="7"/>
  <c r="E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E3752" i="7"/>
  <c r="F3752" i="7" s="1"/>
  <c r="C3752" i="7"/>
  <c r="L3751" i="7"/>
  <c r="I3751" i="7" s="1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F3741" i="7"/>
  <c r="C3741" i="7"/>
  <c r="E3741" i="7" s="1"/>
  <c r="U3740" i="7"/>
  <c r="L3740" i="7"/>
  <c r="K3740" i="7"/>
  <c r="H3740" i="7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I3727" i="7" s="1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E3725" i="7"/>
  <c r="F3725" i="7" s="1"/>
  <c r="C3725" i="7"/>
  <c r="L3724" i="7"/>
  <c r="K3724" i="7"/>
  <c r="H3724" i="7"/>
  <c r="U3724" i="7" s="1"/>
  <c r="C3724" i="7"/>
  <c r="E3724" i="7" s="1"/>
  <c r="F3724" i="7" s="1"/>
  <c r="U3723" i="7"/>
  <c r="L3723" i="7"/>
  <c r="K3723" i="7"/>
  <c r="H3723" i="7"/>
  <c r="C3723" i="7"/>
  <c r="E3723" i="7" s="1"/>
  <c r="F3723" i="7" s="1"/>
  <c r="U3722" i="7"/>
  <c r="L3722" i="7"/>
  <c r="K3722" i="7"/>
  <c r="H3722" i="7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E3712" i="7"/>
  <c r="F3712" i="7" s="1"/>
  <c r="C3712" i="7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J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J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J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J3689" i="7" s="1"/>
  <c r="L3688" i="7"/>
  <c r="K3688" i="7"/>
  <c r="H3688" i="7"/>
  <c r="U3688" i="7" s="1"/>
  <c r="E3688" i="7"/>
  <c r="F3688" i="7" s="1"/>
  <c r="C3688" i="7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J3681" i="7" s="1"/>
  <c r="K3681" i="7"/>
  <c r="H3681" i="7"/>
  <c r="U3681" i="7" s="1"/>
  <c r="F3681" i="7"/>
  <c r="C3681" i="7"/>
  <c r="E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J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U3676" i="7"/>
  <c r="L3676" i="7"/>
  <c r="K3676" i="7"/>
  <c r="H3676" i="7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I3668" i="7" s="1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E3663" i="7"/>
  <c r="F3663" i="7" s="1"/>
  <c r="C3663" i="7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E3661" i="7"/>
  <c r="F3661" i="7" s="1"/>
  <c r="C3661" i="7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E3644" i="7"/>
  <c r="F3644" i="7" s="1"/>
  <c r="C3644" i="7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I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I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E3630" i="7"/>
  <c r="F3630" i="7" s="1"/>
  <c r="C3630" i="7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J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U3618" i="7"/>
  <c r="L3618" i="7"/>
  <c r="K3618" i="7"/>
  <c r="H3618" i="7"/>
  <c r="C3618" i="7"/>
  <c r="E3618" i="7" s="1"/>
  <c r="F3618" i="7" s="1"/>
  <c r="L3617" i="7"/>
  <c r="I3617" i="7" s="1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I3615" i="7" s="1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E3612" i="7"/>
  <c r="F3612" i="7" s="1"/>
  <c r="C3612" i="7"/>
  <c r="L3611" i="7"/>
  <c r="K3611" i="7"/>
  <c r="H3611" i="7"/>
  <c r="U3611" i="7" s="1"/>
  <c r="C3611" i="7"/>
  <c r="E3611" i="7" s="1"/>
  <c r="F3611" i="7" s="1"/>
  <c r="J3611" i="7" s="1"/>
  <c r="L3610" i="7"/>
  <c r="K3610" i="7"/>
  <c r="H3610" i="7"/>
  <c r="U3610" i="7" s="1"/>
  <c r="C3610" i="7"/>
  <c r="E3610" i="7" s="1"/>
  <c r="F3610" i="7" s="1"/>
  <c r="L3609" i="7"/>
  <c r="J3609" i="7" s="1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I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J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U3595" i="7"/>
  <c r="L3595" i="7"/>
  <c r="K3595" i="7"/>
  <c r="H3595" i="7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J3591" i="7"/>
  <c r="H3591" i="7"/>
  <c r="U3591" i="7" s="1"/>
  <c r="C3591" i="7"/>
  <c r="E3591" i="7" s="1"/>
  <c r="F3591" i="7" s="1"/>
  <c r="I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E3587" i="7"/>
  <c r="F3587" i="7" s="1"/>
  <c r="C3587" i="7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E3580" i="7"/>
  <c r="F3580" i="7" s="1"/>
  <c r="C3580" i="7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E3567" i="7"/>
  <c r="F3567" i="7" s="1"/>
  <c r="C3567" i="7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J3558" i="7" s="1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U3544" i="7"/>
  <c r="L3544" i="7"/>
  <c r="K3544" i="7"/>
  <c r="H3544" i="7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J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J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J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J3514" i="7" s="1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I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F3480" i="7"/>
  <c r="C3480" i="7"/>
  <c r="E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J3476" i="7" s="1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I3474" i="7" s="1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U3471" i="7"/>
  <c r="L3471" i="7"/>
  <c r="K3471" i="7"/>
  <c r="H3471" i="7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J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J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U3446" i="7"/>
  <c r="L3446" i="7"/>
  <c r="K3446" i="7"/>
  <c r="H3446" i="7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U3442" i="7"/>
  <c r="L3442" i="7"/>
  <c r="K3442" i="7"/>
  <c r="H3442" i="7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J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J3434" i="7" s="1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U3431" i="7"/>
  <c r="L3431" i="7"/>
  <c r="K3431" i="7"/>
  <c r="H3431" i="7"/>
  <c r="C3431" i="7"/>
  <c r="E3431" i="7" s="1"/>
  <c r="F3431" i="7" s="1"/>
  <c r="L3430" i="7"/>
  <c r="K3430" i="7"/>
  <c r="H3430" i="7"/>
  <c r="U3430" i="7" s="1"/>
  <c r="C3430" i="7"/>
  <c r="E3430" i="7" s="1"/>
  <c r="F3430" i="7" s="1"/>
  <c r="J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I3428" i="7" s="1"/>
  <c r="L3427" i="7"/>
  <c r="K3427" i="7"/>
  <c r="H3427" i="7"/>
  <c r="U3427" i="7" s="1"/>
  <c r="C3427" i="7"/>
  <c r="E3427" i="7" s="1"/>
  <c r="F3427" i="7" s="1"/>
  <c r="U3426" i="7"/>
  <c r="L3426" i="7"/>
  <c r="I3426" i="7" s="1"/>
  <c r="K3426" i="7"/>
  <c r="H3426" i="7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I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F3417" i="7"/>
  <c r="C3417" i="7"/>
  <c r="E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U3413" i="7"/>
  <c r="L3413" i="7"/>
  <c r="K3413" i="7"/>
  <c r="H3413" i="7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J3410" i="7" s="1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E3403" i="7"/>
  <c r="F3403" i="7" s="1"/>
  <c r="C3403" i="7"/>
  <c r="L3402" i="7"/>
  <c r="K3402" i="7"/>
  <c r="H3402" i="7"/>
  <c r="U3402" i="7" s="1"/>
  <c r="C3402" i="7"/>
  <c r="E3402" i="7" s="1"/>
  <c r="F3402" i="7" s="1"/>
  <c r="U3401" i="7"/>
  <c r="L3401" i="7"/>
  <c r="K3401" i="7"/>
  <c r="H3401" i="7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F3392" i="7"/>
  <c r="J3392" i="7" s="1"/>
  <c r="C3392" i="7"/>
  <c r="E3392" i="7" s="1"/>
  <c r="U3391" i="7"/>
  <c r="L3391" i="7"/>
  <c r="K3391" i="7"/>
  <c r="H3391" i="7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E3383" i="7"/>
  <c r="F3383" i="7" s="1"/>
  <c r="C3383" i="7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F3372" i="7"/>
  <c r="C3372" i="7"/>
  <c r="E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E3365" i="7"/>
  <c r="F3365" i="7" s="1"/>
  <c r="C3365" i="7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E3359" i="7"/>
  <c r="F3359" i="7" s="1"/>
  <c r="C3359" i="7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I3354" i="7" s="1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J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J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I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J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J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E3296" i="7"/>
  <c r="F3296" i="7" s="1"/>
  <c r="C3296" i="7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U3289" i="7"/>
  <c r="L3289" i="7"/>
  <c r="K3289" i="7"/>
  <c r="H3289" i="7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E3284" i="7"/>
  <c r="F3284" i="7" s="1"/>
  <c r="C3284" i="7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J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U3269" i="7"/>
  <c r="L3269" i="7"/>
  <c r="K3269" i="7"/>
  <c r="H3269" i="7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J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J3252" i="7" s="1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I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E3243" i="7"/>
  <c r="F3243" i="7" s="1"/>
  <c r="C3243" i="7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J3240" i="7" s="1"/>
  <c r="L3239" i="7"/>
  <c r="K3239" i="7"/>
  <c r="H3239" i="7"/>
  <c r="U3239" i="7" s="1"/>
  <c r="C3239" i="7"/>
  <c r="E3239" i="7" s="1"/>
  <c r="F3239" i="7" s="1"/>
  <c r="L3238" i="7"/>
  <c r="K3238" i="7"/>
  <c r="I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J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E3221" i="7"/>
  <c r="F3221" i="7" s="1"/>
  <c r="C3221" i="7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E3213" i="7"/>
  <c r="F3213" i="7" s="1"/>
  <c r="C3213" i="7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I3180" i="7" s="1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J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I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I3144" i="7" s="1"/>
  <c r="K3144" i="7"/>
  <c r="H3144" i="7"/>
  <c r="U3144" i="7" s="1"/>
  <c r="C3144" i="7"/>
  <c r="E3144" i="7" s="1"/>
  <c r="F3144" i="7" s="1"/>
  <c r="L3143" i="7"/>
  <c r="K3143" i="7"/>
  <c r="H3143" i="7"/>
  <c r="U3143" i="7" s="1"/>
  <c r="F3143" i="7"/>
  <c r="C3143" i="7"/>
  <c r="E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I3140" i="7" s="1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U3137" i="7"/>
  <c r="L3137" i="7"/>
  <c r="K3137" i="7"/>
  <c r="H3137" i="7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E3129" i="7"/>
  <c r="F3129" i="7" s="1"/>
  <c r="C3129" i="7"/>
  <c r="L3128" i="7"/>
  <c r="K3128" i="7"/>
  <c r="H3128" i="7"/>
  <c r="U3128" i="7" s="1"/>
  <c r="C3128" i="7"/>
  <c r="E3128" i="7" s="1"/>
  <c r="F3128" i="7" s="1"/>
  <c r="J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J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I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E3093" i="7"/>
  <c r="F3093" i="7" s="1"/>
  <c r="C3093" i="7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E3083" i="7"/>
  <c r="F3083" i="7" s="1"/>
  <c r="C3083" i="7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I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E3071" i="7"/>
  <c r="F3071" i="7" s="1"/>
  <c r="C3071" i="7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J3068" i="7" s="1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I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I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J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E3035" i="7"/>
  <c r="F3035" i="7" s="1"/>
  <c r="C3035" i="7"/>
  <c r="L3034" i="7"/>
  <c r="K3034" i="7"/>
  <c r="H3034" i="7"/>
  <c r="U3034" i="7" s="1"/>
  <c r="F3034" i="7"/>
  <c r="C3034" i="7"/>
  <c r="E3034" i="7" s="1"/>
  <c r="L3033" i="7"/>
  <c r="K3033" i="7"/>
  <c r="H3033" i="7"/>
  <c r="U3033" i="7" s="1"/>
  <c r="C3033" i="7"/>
  <c r="E3033" i="7" s="1"/>
  <c r="F3033" i="7" s="1"/>
  <c r="I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I3029" i="7" s="1"/>
  <c r="L3028" i="7"/>
  <c r="I3028" i="7" s="1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U3016" i="7"/>
  <c r="L3016" i="7"/>
  <c r="K3016" i="7"/>
  <c r="H3016" i="7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I3010" i="7"/>
  <c r="H3010" i="7"/>
  <c r="U3010" i="7" s="1"/>
  <c r="C3010" i="7"/>
  <c r="E3010" i="7" s="1"/>
  <c r="F3010" i="7" s="1"/>
  <c r="J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J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E3001" i="7"/>
  <c r="F3001" i="7" s="1"/>
  <c r="C3001" i="7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E2995" i="7"/>
  <c r="F2995" i="7" s="1"/>
  <c r="C2995" i="7"/>
  <c r="U2994" i="7"/>
  <c r="L2994" i="7"/>
  <c r="K2994" i="7"/>
  <c r="H2994" i="7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E2992" i="7"/>
  <c r="F2992" i="7" s="1"/>
  <c r="C2992" i="7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J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E2980" i="7"/>
  <c r="F2980" i="7" s="1"/>
  <c r="C2980" i="7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E2976" i="7"/>
  <c r="F2976" i="7" s="1"/>
  <c r="C2976" i="7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I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E2965" i="7"/>
  <c r="F2965" i="7" s="1"/>
  <c r="C2965" i="7"/>
  <c r="U2964" i="7"/>
  <c r="L2964" i="7"/>
  <c r="K2964" i="7"/>
  <c r="H2964" i="7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F2955" i="7"/>
  <c r="C2955" i="7"/>
  <c r="E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J2945" i="7" s="1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U2939" i="7"/>
  <c r="L2939" i="7"/>
  <c r="K2939" i="7"/>
  <c r="H2939" i="7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U2934" i="7"/>
  <c r="L2934" i="7"/>
  <c r="K2934" i="7"/>
  <c r="H2934" i="7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J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F2925" i="7"/>
  <c r="C2925" i="7"/>
  <c r="E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U2917" i="7"/>
  <c r="L2917" i="7"/>
  <c r="K2917" i="7"/>
  <c r="H2917" i="7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J2910" i="7" s="1"/>
  <c r="L2909" i="7"/>
  <c r="K2909" i="7"/>
  <c r="H2909" i="7"/>
  <c r="U2909" i="7" s="1"/>
  <c r="C2909" i="7"/>
  <c r="E2909" i="7" s="1"/>
  <c r="F2909" i="7" s="1"/>
  <c r="I2909" i="7" s="1"/>
  <c r="L2908" i="7"/>
  <c r="K2908" i="7"/>
  <c r="H2908" i="7"/>
  <c r="U2908" i="7" s="1"/>
  <c r="C2908" i="7"/>
  <c r="E2908" i="7" s="1"/>
  <c r="F2908" i="7" s="1"/>
  <c r="I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J2904" i="7" s="1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U2893" i="7"/>
  <c r="L2893" i="7"/>
  <c r="K2893" i="7"/>
  <c r="H2893" i="7"/>
  <c r="C2893" i="7"/>
  <c r="E2893" i="7" s="1"/>
  <c r="F2893" i="7" s="1"/>
  <c r="J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J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I2881" i="7" s="1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J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U2866" i="7"/>
  <c r="L2866" i="7"/>
  <c r="K2866" i="7"/>
  <c r="H2866" i="7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U2861" i="7"/>
  <c r="L2861" i="7"/>
  <c r="K2861" i="7"/>
  <c r="H2861" i="7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U2853" i="7"/>
  <c r="L2853" i="7"/>
  <c r="K2853" i="7"/>
  <c r="H2853" i="7"/>
  <c r="C2853" i="7"/>
  <c r="E2853" i="7" s="1"/>
  <c r="F2853" i="7" s="1"/>
  <c r="L2852" i="7"/>
  <c r="K2852" i="7"/>
  <c r="H2852" i="7"/>
  <c r="U2852" i="7" s="1"/>
  <c r="E2852" i="7"/>
  <c r="F2852" i="7" s="1"/>
  <c r="C2852" i="7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U2849" i="7"/>
  <c r="L2849" i="7"/>
  <c r="K2849" i="7"/>
  <c r="H2849" i="7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E2840" i="7"/>
  <c r="F2840" i="7" s="1"/>
  <c r="C2840" i="7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U2827" i="7"/>
  <c r="L2827" i="7"/>
  <c r="K2827" i="7"/>
  <c r="H2827" i="7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J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E2807" i="7"/>
  <c r="F2807" i="7" s="1"/>
  <c r="C2807" i="7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I2794" i="7" s="1"/>
  <c r="U2793" i="7"/>
  <c r="L2793" i="7"/>
  <c r="K2793" i="7"/>
  <c r="H2793" i="7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E2791" i="7"/>
  <c r="F2791" i="7" s="1"/>
  <c r="C2791" i="7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F2781" i="7"/>
  <c r="C2781" i="7"/>
  <c r="E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U2778" i="7"/>
  <c r="L2778" i="7"/>
  <c r="K2778" i="7"/>
  <c r="H2778" i="7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F2776" i="7"/>
  <c r="C2776" i="7"/>
  <c r="E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U2770" i="7"/>
  <c r="L2770" i="7"/>
  <c r="K2770" i="7"/>
  <c r="H2770" i="7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J2762" i="7" s="1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U2755" i="7"/>
  <c r="L2755" i="7"/>
  <c r="K2755" i="7"/>
  <c r="H2755" i="7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U2745" i="7"/>
  <c r="L2745" i="7"/>
  <c r="K2745" i="7"/>
  <c r="H2745" i="7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I2741" i="7" s="1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U2717" i="7"/>
  <c r="L2717" i="7"/>
  <c r="K2717" i="7"/>
  <c r="H2717" i="7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E2715" i="7"/>
  <c r="F2715" i="7" s="1"/>
  <c r="C2715" i="7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U2711" i="7"/>
  <c r="L2711" i="7"/>
  <c r="K2711" i="7"/>
  <c r="H2711" i="7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J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F2681" i="7"/>
  <c r="C2681" i="7"/>
  <c r="E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I2676" i="7" s="1"/>
  <c r="L2675" i="7"/>
  <c r="K2675" i="7"/>
  <c r="H2675" i="7"/>
  <c r="U2675" i="7" s="1"/>
  <c r="C2675" i="7"/>
  <c r="E2675" i="7" s="1"/>
  <c r="F2675" i="7" s="1"/>
  <c r="L2674" i="7"/>
  <c r="J2674" i="7" s="1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J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E2660" i="7"/>
  <c r="F2660" i="7" s="1"/>
  <c r="C2660" i="7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J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U2639" i="7"/>
  <c r="L2639" i="7"/>
  <c r="K2639" i="7"/>
  <c r="H2639" i="7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J2636" i="7" s="1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I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U2629" i="7"/>
  <c r="L2629" i="7"/>
  <c r="K2629" i="7"/>
  <c r="H2629" i="7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U2626" i="7"/>
  <c r="L2626" i="7"/>
  <c r="K2626" i="7"/>
  <c r="H2626" i="7"/>
  <c r="C2626" i="7"/>
  <c r="E2626" i="7" s="1"/>
  <c r="F2626" i="7" s="1"/>
  <c r="L2625" i="7"/>
  <c r="K2625" i="7"/>
  <c r="H2625" i="7"/>
  <c r="U2625" i="7" s="1"/>
  <c r="C2625" i="7"/>
  <c r="E2625" i="7" s="1"/>
  <c r="F2625" i="7" s="1"/>
  <c r="J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I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F2613" i="7"/>
  <c r="J2613" i="7" s="1"/>
  <c r="C2613" i="7"/>
  <c r="E2613" i="7" s="1"/>
  <c r="L2612" i="7"/>
  <c r="K2612" i="7"/>
  <c r="H2612" i="7"/>
  <c r="U2612" i="7" s="1"/>
  <c r="C2612" i="7"/>
  <c r="E2612" i="7" s="1"/>
  <c r="F2612" i="7" s="1"/>
  <c r="J2612" i="7" s="1"/>
  <c r="U2611" i="7"/>
  <c r="L2611" i="7"/>
  <c r="K2611" i="7"/>
  <c r="H2611" i="7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U2606" i="7"/>
  <c r="L2606" i="7"/>
  <c r="K2606" i="7"/>
  <c r="H2606" i="7"/>
  <c r="C2606" i="7"/>
  <c r="E2606" i="7" s="1"/>
  <c r="F2606" i="7" s="1"/>
  <c r="U2605" i="7"/>
  <c r="L2605" i="7"/>
  <c r="K2605" i="7"/>
  <c r="H2605" i="7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J2598" i="7" s="1"/>
  <c r="L2597" i="7"/>
  <c r="K2597" i="7"/>
  <c r="H2597" i="7"/>
  <c r="U2597" i="7" s="1"/>
  <c r="C2597" i="7"/>
  <c r="E2597" i="7" s="1"/>
  <c r="F2597" i="7" s="1"/>
  <c r="I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E2595" i="7"/>
  <c r="F2595" i="7" s="1"/>
  <c r="C2595" i="7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U2591" i="7"/>
  <c r="L2591" i="7"/>
  <c r="K2591" i="7"/>
  <c r="H2591" i="7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F2589" i="7"/>
  <c r="C2589" i="7"/>
  <c r="E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F2587" i="7"/>
  <c r="C2587" i="7"/>
  <c r="E2587" i="7" s="1"/>
  <c r="L2586" i="7"/>
  <c r="K2586" i="7"/>
  <c r="H2586" i="7"/>
  <c r="U2586" i="7" s="1"/>
  <c r="C2586" i="7"/>
  <c r="E2586" i="7" s="1"/>
  <c r="F2586" i="7" s="1"/>
  <c r="I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U2581" i="7"/>
  <c r="L2581" i="7"/>
  <c r="K2581" i="7"/>
  <c r="H2581" i="7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J2574" i="7" s="1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U2571" i="7"/>
  <c r="L2571" i="7"/>
  <c r="K2571" i="7"/>
  <c r="H2571" i="7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I2565" i="7" s="1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U2561" i="7"/>
  <c r="L2561" i="7"/>
  <c r="K2561" i="7"/>
  <c r="H2561" i="7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E2556" i="7"/>
  <c r="F2556" i="7" s="1"/>
  <c r="C2556" i="7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U2553" i="7"/>
  <c r="L2553" i="7"/>
  <c r="K2553" i="7"/>
  <c r="H2553" i="7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U2550" i="7"/>
  <c r="L2550" i="7"/>
  <c r="K2550" i="7"/>
  <c r="H2550" i="7"/>
  <c r="C2550" i="7"/>
  <c r="E2550" i="7" s="1"/>
  <c r="F2550" i="7" s="1"/>
  <c r="J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J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J2530" i="7" s="1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J2526" i="7" s="1"/>
  <c r="U2525" i="7"/>
  <c r="L2525" i="7"/>
  <c r="K2525" i="7"/>
  <c r="H2525" i="7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U2519" i="7"/>
  <c r="L2519" i="7"/>
  <c r="K2519" i="7"/>
  <c r="H2519" i="7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J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F2512" i="7"/>
  <c r="C2512" i="7"/>
  <c r="E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J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F2501" i="7"/>
  <c r="C2501" i="7"/>
  <c r="E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F2491" i="7"/>
  <c r="C2491" i="7"/>
  <c r="E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U2485" i="7"/>
  <c r="L2485" i="7"/>
  <c r="K2485" i="7"/>
  <c r="H2485" i="7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U2475" i="7"/>
  <c r="L2475" i="7"/>
  <c r="K2475" i="7"/>
  <c r="H2475" i="7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J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F2465" i="7"/>
  <c r="C2465" i="7"/>
  <c r="E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U2462" i="7"/>
  <c r="L2462" i="7"/>
  <c r="K2462" i="7"/>
  <c r="H2462" i="7"/>
  <c r="C2462" i="7"/>
  <c r="E2462" i="7" s="1"/>
  <c r="F2462" i="7" s="1"/>
  <c r="L2461" i="7"/>
  <c r="K2461" i="7"/>
  <c r="H2461" i="7"/>
  <c r="U2461" i="7" s="1"/>
  <c r="F2461" i="7"/>
  <c r="C2461" i="7"/>
  <c r="E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F2456" i="7"/>
  <c r="C2456" i="7"/>
  <c r="E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J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F2440" i="7"/>
  <c r="C2440" i="7"/>
  <c r="E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U2434" i="7"/>
  <c r="L2434" i="7"/>
  <c r="K2434" i="7"/>
  <c r="H2434" i="7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I2430" i="7" s="1"/>
  <c r="L2429" i="7"/>
  <c r="J2429" i="7" s="1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J2424" i="7" s="1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J2420" i="7" s="1"/>
  <c r="U2419" i="7"/>
  <c r="L2419" i="7"/>
  <c r="K2419" i="7"/>
  <c r="H2419" i="7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U2414" i="7"/>
  <c r="L2414" i="7"/>
  <c r="K2414" i="7"/>
  <c r="H2414" i="7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U2409" i="7"/>
  <c r="L2409" i="7"/>
  <c r="K2409" i="7"/>
  <c r="H2409" i="7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F2407" i="7"/>
  <c r="C2407" i="7"/>
  <c r="E2407" i="7" s="1"/>
  <c r="U2406" i="7"/>
  <c r="L2406" i="7"/>
  <c r="K2406" i="7"/>
  <c r="H2406" i="7"/>
  <c r="C2406" i="7"/>
  <c r="E2406" i="7" s="1"/>
  <c r="F2406" i="7" s="1"/>
  <c r="I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I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J2386" i="7" s="1"/>
  <c r="L2385" i="7"/>
  <c r="K2385" i="7"/>
  <c r="H2385" i="7"/>
  <c r="U2385" i="7" s="1"/>
  <c r="C2385" i="7"/>
  <c r="E2385" i="7" s="1"/>
  <c r="F2385" i="7" s="1"/>
  <c r="I2385" i="7" s="1"/>
  <c r="L2384" i="7"/>
  <c r="K2384" i="7"/>
  <c r="H2384" i="7"/>
  <c r="U2384" i="7" s="1"/>
  <c r="E2384" i="7"/>
  <c r="F2384" i="7" s="1"/>
  <c r="C2384" i="7"/>
  <c r="L2383" i="7"/>
  <c r="K2383" i="7"/>
  <c r="H2383" i="7"/>
  <c r="U2383" i="7" s="1"/>
  <c r="C2383" i="7"/>
  <c r="E2383" i="7" s="1"/>
  <c r="F2383" i="7" s="1"/>
  <c r="L2382" i="7"/>
  <c r="K2382" i="7"/>
  <c r="J2382" i="7"/>
  <c r="H2382" i="7"/>
  <c r="U2382" i="7" s="1"/>
  <c r="C2382" i="7"/>
  <c r="E2382" i="7" s="1"/>
  <c r="F2382" i="7" s="1"/>
  <c r="I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U2373" i="7"/>
  <c r="L2373" i="7"/>
  <c r="K2373" i="7"/>
  <c r="H2373" i="7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J2366" i="7" s="1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F2359" i="7"/>
  <c r="C2359" i="7"/>
  <c r="E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U2355" i="7"/>
  <c r="L2355" i="7"/>
  <c r="K2355" i="7"/>
  <c r="H2355" i="7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I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J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E2343" i="7"/>
  <c r="F2343" i="7" s="1"/>
  <c r="C2343" i="7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U2333" i="7"/>
  <c r="L2333" i="7"/>
  <c r="K2333" i="7"/>
  <c r="H2333" i="7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E2327" i="7"/>
  <c r="F2327" i="7" s="1"/>
  <c r="C2327" i="7"/>
  <c r="U2326" i="7"/>
  <c r="L2326" i="7"/>
  <c r="K2326" i="7"/>
  <c r="H2326" i="7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E2322" i="7"/>
  <c r="F2322" i="7" s="1"/>
  <c r="C2322" i="7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J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U2315" i="7"/>
  <c r="L2315" i="7"/>
  <c r="K2315" i="7"/>
  <c r="H2315" i="7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I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I2299" i="7" s="1"/>
  <c r="L2298" i="7"/>
  <c r="K2298" i="7"/>
  <c r="H2298" i="7"/>
  <c r="U2298" i="7" s="1"/>
  <c r="C2298" i="7"/>
  <c r="E2298" i="7" s="1"/>
  <c r="F2298" i="7" s="1"/>
  <c r="J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E2295" i="7"/>
  <c r="F2295" i="7" s="1"/>
  <c r="C2295" i="7"/>
  <c r="L2294" i="7"/>
  <c r="K2294" i="7"/>
  <c r="H2294" i="7"/>
  <c r="U2294" i="7" s="1"/>
  <c r="C2294" i="7"/>
  <c r="E2294" i="7" s="1"/>
  <c r="F2294" i="7" s="1"/>
  <c r="U2293" i="7"/>
  <c r="L2293" i="7"/>
  <c r="K2293" i="7"/>
  <c r="H2293" i="7"/>
  <c r="E2293" i="7"/>
  <c r="F2293" i="7" s="1"/>
  <c r="C2293" i="7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J2283" i="7" s="1"/>
  <c r="L2282" i="7"/>
  <c r="K2282" i="7"/>
  <c r="H2282" i="7"/>
  <c r="U2282" i="7" s="1"/>
  <c r="E2282" i="7"/>
  <c r="F2282" i="7" s="1"/>
  <c r="J2282" i="7" s="1"/>
  <c r="C2282" i="7"/>
  <c r="L2281" i="7"/>
  <c r="I2281" i="7" s="1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E2277" i="7"/>
  <c r="F2277" i="7" s="1"/>
  <c r="C2277" i="7"/>
  <c r="L2276" i="7"/>
  <c r="K2276" i="7"/>
  <c r="H2276" i="7"/>
  <c r="U2276" i="7" s="1"/>
  <c r="C2276" i="7"/>
  <c r="E2276" i="7" s="1"/>
  <c r="F2276" i="7" s="1"/>
  <c r="J2276" i="7" s="1"/>
  <c r="L2275" i="7"/>
  <c r="K2275" i="7"/>
  <c r="H2275" i="7"/>
  <c r="U2275" i="7" s="1"/>
  <c r="C2275" i="7"/>
  <c r="E2275" i="7" s="1"/>
  <c r="F2275" i="7" s="1"/>
  <c r="U2274" i="7"/>
  <c r="L2274" i="7"/>
  <c r="K2274" i="7"/>
  <c r="H2274" i="7"/>
  <c r="C2274" i="7"/>
  <c r="E2274" i="7" s="1"/>
  <c r="F2274" i="7" s="1"/>
  <c r="L2273" i="7"/>
  <c r="K2273" i="7"/>
  <c r="H2273" i="7"/>
  <c r="U2273" i="7" s="1"/>
  <c r="C2273" i="7"/>
  <c r="E2273" i="7" s="1"/>
  <c r="F2273" i="7" s="1"/>
  <c r="I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F2271" i="7"/>
  <c r="C2271" i="7"/>
  <c r="E2271" i="7" s="1"/>
  <c r="L2270" i="7"/>
  <c r="K2270" i="7"/>
  <c r="H2270" i="7"/>
  <c r="U2270" i="7" s="1"/>
  <c r="C2270" i="7"/>
  <c r="E2270" i="7" s="1"/>
  <c r="F2270" i="7" s="1"/>
  <c r="U2269" i="7"/>
  <c r="L2269" i="7"/>
  <c r="K2269" i="7"/>
  <c r="H2269" i="7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J2265" i="7" s="1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U2259" i="7"/>
  <c r="L2259" i="7"/>
  <c r="K2259" i="7"/>
  <c r="H2259" i="7"/>
  <c r="C2259" i="7"/>
  <c r="E2259" i="7" s="1"/>
  <c r="F2259" i="7" s="1"/>
  <c r="L2258" i="7"/>
  <c r="K2258" i="7"/>
  <c r="H2258" i="7"/>
  <c r="U2258" i="7" s="1"/>
  <c r="E2258" i="7"/>
  <c r="F2258" i="7" s="1"/>
  <c r="C2258" i="7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U2251" i="7"/>
  <c r="L2251" i="7"/>
  <c r="K2251" i="7"/>
  <c r="H2251" i="7"/>
  <c r="C2251" i="7"/>
  <c r="E2251" i="7" s="1"/>
  <c r="F2251" i="7" s="1"/>
  <c r="L2250" i="7"/>
  <c r="K2250" i="7"/>
  <c r="H2250" i="7"/>
  <c r="U2250" i="7" s="1"/>
  <c r="C2250" i="7"/>
  <c r="E2250" i="7" s="1"/>
  <c r="F2250" i="7" s="1"/>
  <c r="J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U2245" i="7"/>
  <c r="L2245" i="7"/>
  <c r="K2245" i="7"/>
  <c r="H2245" i="7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E2241" i="7"/>
  <c r="F2241" i="7" s="1"/>
  <c r="C2241" i="7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U2234" i="7"/>
  <c r="L2234" i="7"/>
  <c r="K2234" i="7"/>
  <c r="I2234" i="7"/>
  <c r="H2234" i="7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J2232" i="7" s="1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E2227" i="7"/>
  <c r="F2227" i="7" s="1"/>
  <c r="C2227" i="7"/>
  <c r="L2226" i="7"/>
  <c r="K2226" i="7"/>
  <c r="H2226" i="7"/>
  <c r="U2226" i="7" s="1"/>
  <c r="C2226" i="7"/>
  <c r="E2226" i="7" s="1"/>
  <c r="F2226" i="7" s="1"/>
  <c r="I2226" i="7" s="1"/>
  <c r="L2225" i="7"/>
  <c r="K2225" i="7"/>
  <c r="H2225" i="7"/>
  <c r="U2225" i="7" s="1"/>
  <c r="C2225" i="7"/>
  <c r="E2225" i="7" s="1"/>
  <c r="F2225" i="7" s="1"/>
  <c r="J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J2218" i="7" s="1"/>
  <c r="L2217" i="7"/>
  <c r="K2217" i="7"/>
  <c r="H2217" i="7"/>
  <c r="U2217" i="7" s="1"/>
  <c r="C2217" i="7"/>
  <c r="E2217" i="7" s="1"/>
  <c r="F2217" i="7" s="1"/>
  <c r="I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J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J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I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U2205" i="7"/>
  <c r="L2205" i="7"/>
  <c r="K2205" i="7"/>
  <c r="H2205" i="7"/>
  <c r="C2205" i="7"/>
  <c r="E2205" i="7" s="1"/>
  <c r="F2205" i="7" s="1"/>
  <c r="L2204" i="7"/>
  <c r="K2204" i="7"/>
  <c r="H2204" i="7"/>
  <c r="U2204" i="7" s="1"/>
  <c r="F2204" i="7"/>
  <c r="C2204" i="7"/>
  <c r="E2204" i="7" s="1"/>
  <c r="L2203" i="7"/>
  <c r="K2203" i="7"/>
  <c r="H2203" i="7"/>
  <c r="U2203" i="7" s="1"/>
  <c r="C2203" i="7"/>
  <c r="E2203" i="7" s="1"/>
  <c r="F2203" i="7" s="1"/>
  <c r="U2202" i="7"/>
  <c r="L2202" i="7"/>
  <c r="K2202" i="7"/>
  <c r="H2202" i="7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U2197" i="7"/>
  <c r="L2197" i="7"/>
  <c r="K2197" i="7"/>
  <c r="H2197" i="7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E2195" i="7"/>
  <c r="F2195" i="7" s="1"/>
  <c r="C2195" i="7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J2187" i="7" s="1"/>
  <c r="L2186" i="7"/>
  <c r="K2186" i="7"/>
  <c r="H2186" i="7"/>
  <c r="U2186" i="7" s="1"/>
  <c r="C2186" i="7"/>
  <c r="E2186" i="7" s="1"/>
  <c r="F2186" i="7" s="1"/>
  <c r="U2185" i="7"/>
  <c r="L2185" i="7"/>
  <c r="K2185" i="7"/>
  <c r="H2185" i="7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I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J2177" i="7" s="1"/>
  <c r="L2176" i="7"/>
  <c r="K2176" i="7"/>
  <c r="H2176" i="7"/>
  <c r="U2176" i="7" s="1"/>
  <c r="E2176" i="7"/>
  <c r="F2176" i="7" s="1"/>
  <c r="C2176" i="7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J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I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E2167" i="7"/>
  <c r="F2167" i="7" s="1"/>
  <c r="C2167" i="7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J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I2160" i="7" s="1"/>
  <c r="L2159" i="7"/>
  <c r="K2159" i="7"/>
  <c r="H2159" i="7"/>
  <c r="U2159" i="7" s="1"/>
  <c r="F2159" i="7"/>
  <c r="C2159" i="7"/>
  <c r="E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I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U2133" i="7"/>
  <c r="L2133" i="7"/>
  <c r="K2133" i="7"/>
  <c r="H2133" i="7"/>
  <c r="C2133" i="7"/>
  <c r="E2133" i="7" s="1"/>
  <c r="F2133" i="7" s="1"/>
  <c r="J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E2112" i="7"/>
  <c r="F2112" i="7" s="1"/>
  <c r="I2112" i="7" s="1"/>
  <c r="C2112" i="7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U2109" i="7"/>
  <c r="L2109" i="7"/>
  <c r="K2109" i="7"/>
  <c r="H2109" i="7"/>
  <c r="F2109" i="7"/>
  <c r="C2109" i="7"/>
  <c r="E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F2107" i="7"/>
  <c r="C2107" i="7"/>
  <c r="E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U2102" i="7"/>
  <c r="L2102" i="7"/>
  <c r="K2102" i="7"/>
  <c r="H2102" i="7"/>
  <c r="C2102" i="7"/>
  <c r="E2102" i="7" s="1"/>
  <c r="F2102" i="7" s="1"/>
  <c r="L2101" i="7"/>
  <c r="K2101" i="7"/>
  <c r="H2101" i="7"/>
  <c r="U2101" i="7" s="1"/>
  <c r="E2101" i="7"/>
  <c r="F2101" i="7" s="1"/>
  <c r="C2101" i="7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U2097" i="7"/>
  <c r="L2097" i="7"/>
  <c r="K2097" i="7"/>
  <c r="H2097" i="7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E2080" i="7"/>
  <c r="F2080" i="7" s="1"/>
  <c r="C2080" i="7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J2074" i="7" s="1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J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E2064" i="7"/>
  <c r="F2064" i="7" s="1"/>
  <c r="I2064" i="7" s="1"/>
  <c r="C2064" i="7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J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J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J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J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E2037" i="7"/>
  <c r="F2037" i="7" s="1"/>
  <c r="C2037" i="7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U2030" i="7"/>
  <c r="L2030" i="7"/>
  <c r="K2030" i="7"/>
  <c r="H2030" i="7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I2028" i="7" s="1"/>
  <c r="L2027" i="7"/>
  <c r="K2027" i="7"/>
  <c r="H2027" i="7"/>
  <c r="U2027" i="7" s="1"/>
  <c r="C2027" i="7"/>
  <c r="E2027" i="7" s="1"/>
  <c r="F2027" i="7" s="1"/>
  <c r="L2026" i="7"/>
  <c r="K2026" i="7"/>
  <c r="J2026" i="7"/>
  <c r="H2026" i="7"/>
  <c r="U2026" i="7" s="1"/>
  <c r="C2026" i="7"/>
  <c r="E2026" i="7" s="1"/>
  <c r="F2026" i="7" s="1"/>
  <c r="I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F2019" i="7"/>
  <c r="C2019" i="7"/>
  <c r="E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E1996" i="7"/>
  <c r="F1996" i="7" s="1"/>
  <c r="C1996" i="7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I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I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U1975" i="7"/>
  <c r="L1975" i="7"/>
  <c r="K1975" i="7"/>
  <c r="H1975" i="7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E1970" i="7"/>
  <c r="F1970" i="7" s="1"/>
  <c r="J1970" i="7" s="1"/>
  <c r="C1970" i="7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E1968" i="7"/>
  <c r="F1968" i="7" s="1"/>
  <c r="C1968" i="7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J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F1956" i="7"/>
  <c r="I1956" i="7" s="1"/>
  <c r="C1956" i="7"/>
  <c r="E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U1951" i="7"/>
  <c r="L1951" i="7"/>
  <c r="K1951" i="7"/>
  <c r="H1951" i="7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I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E1941" i="7"/>
  <c r="F1941" i="7" s="1"/>
  <c r="C1941" i="7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I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E1929" i="7"/>
  <c r="F1929" i="7" s="1"/>
  <c r="C1929" i="7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E1920" i="7"/>
  <c r="F1920" i="7" s="1"/>
  <c r="C1920" i="7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J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E1906" i="7"/>
  <c r="F1906" i="7" s="1"/>
  <c r="J1906" i="7" s="1"/>
  <c r="C1906" i="7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F1903" i="7"/>
  <c r="C1903" i="7"/>
  <c r="E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J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J1895" i="7" s="1"/>
  <c r="U1894" i="7"/>
  <c r="L1894" i="7"/>
  <c r="K1894" i="7"/>
  <c r="H1894" i="7"/>
  <c r="E1894" i="7"/>
  <c r="F1894" i="7" s="1"/>
  <c r="C1894" i="7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E1877" i="7"/>
  <c r="F1877" i="7" s="1"/>
  <c r="C1877" i="7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U1874" i="7"/>
  <c r="L1874" i="7"/>
  <c r="K1874" i="7"/>
  <c r="H1874" i="7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U1866" i="7"/>
  <c r="L1866" i="7"/>
  <c r="K1866" i="7"/>
  <c r="H1866" i="7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U1862" i="7"/>
  <c r="L1862" i="7"/>
  <c r="K1862" i="7"/>
  <c r="H1862" i="7"/>
  <c r="C1862" i="7"/>
  <c r="E1862" i="7" s="1"/>
  <c r="F1862" i="7" s="1"/>
  <c r="J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J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I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F1852" i="7"/>
  <c r="C1852" i="7"/>
  <c r="E1852" i="7" s="1"/>
  <c r="U1851" i="7"/>
  <c r="L1851" i="7"/>
  <c r="K1851" i="7"/>
  <c r="H1851" i="7"/>
  <c r="C1851" i="7"/>
  <c r="E1851" i="7" s="1"/>
  <c r="F1851" i="7" s="1"/>
  <c r="L1850" i="7"/>
  <c r="K1850" i="7"/>
  <c r="H1850" i="7"/>
  <c r="U1850" i="7" s="1"/>
  <c r="E1850" i="7"/>
  <c r="F1850" i="7" s="1"/>
  <c r="I1850" i="7" s="1"/>
  <c r="C1850" i="7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E1847" i="7"/>
  <c r="F1847" i="7" s="1"/>
  <c r="J1847" i="7" s="1"/>
  <c r="C1847" i="7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J1830" i="7" s="1"/>
  <c r="L1829" i="7"/>
  <c r="K1829" i="7"/>
  <c r="H1829" i="7"/>
  <c r="U1829" i="7" s="1"/>
  <c r="E1829" i="7"/>
  <c r="F1829" i="7" s="1"/>
  <c r="C1829" i="7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I1817" i="7" s="1"/>
  <c r="L1816" i="7"/>
  <c r="K1816" i="7"/>
  <c r="H1816" i="7"/>
  <c r="U1816" i="7" s="1"/>
  <c r="C1816" i="7"/>
  <c r="E1816" i="7" s="1"/>
  <c r="F1816" i="7" s="1"/>
  <c r="U1815" i="7"/>
  <c r="L1815" i="7"/>
  <c r="K1815" i="7"/>
  <c r="H1815" i="7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I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U1803" i="7"/>
  <c r="L1803" i="7"/>
  <c r="K1803" i="7"/>
  <c r="H1803" i="7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E1801" i="7"/>
  <c r="F1801" i="7" s="1"/>
  <c r="C1801" i="7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E1789" i="7"/>
  <c r="F1789" i="7" s="1"/>
  <c r="C1789" i="7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E1787" i="7"/>
  <c r="F1787" i="7" s="1"/>
  <c r="C1787" i="7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I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J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E1759" i="7"/>
  <c r="F1759" i="7" s="1"/>
  <c r="C1759" i="7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E1757" i="7"/>
  <c r="F1757" i="7" s="1"/>
  <c r="C1757" i="7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U1754" i="7"/>
  <c r="L1754" i="7"/>
  <c r="K1754" i="7"/>
  <c r="H1754" i="7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J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U1747" i="7"/>
  <c r="L1747" i="7"/>
  <c r="K1747" i="7"/>
  <c r="H1747" i="7"/>
  <c r="C1747" i="7"/>
  <c r="E1747" i="7" s="1"/>
  <c r="F1747" i="7" s="1"/>
  <c r="J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F1743" i="7"/>
  <c r="C1743" i="7"/>
  <c r="E1743" i="7" s="1"/>
  <c r="U1742" i="7"/>
  <c r="L1742" i="7"/>
  <c r="K1742" i="7"/>
  <c r="H1742" i="7"/>
  <c r="C1742" i="7"/>
  <c r="E1742" i="7" s="1"/>
  <c r="F1742" i="7" s="1"/>
  <c r="L1741" i="7"/>
  <c r="I1741" i="7" s="1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E1735" i="7"/>
  <c r="F1735" i="7" s="1"/>
  <c r="C1735" i="7"/>
  <c r="U1734" i="7"/>
  <c r="L1734" i="7"/>
  <c r="K1734" i="7"/>
  <c r="J1734" i="7"/>
  <c r="H1734" i="7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E1723" i="7"/>
  <c r="F1723" i="7" s="1"/>
  <c r="C1723" i="7"/>
  <c r="L1722" i="7"/>
  <c r="K1722" i="7"/>
  <c r="H1722" i="7"/>
  <c r="U1722" i="7" s="1"/>
  <c r="C1722" i="7"/>
  <c r="E1722" i="7" s="1"/>
  <c r="F1722" i="7" s="1"/>
  <c r="J1722" i="7" s="1"/>
  <c r="L1721" i="7"/>
  <c r="K1721" i="7"/>
  <c r="H1721" i="7"/>
  <c r="U1721" i="7" s="1"/>
  <c r="C1721" i="7"/>
  <c r="E1721" i="7" s="1"/>
  <c r="F1721" i="7" s="1"/>
  <c r="I1721" i="7" s="1"/>
  <c r="L1720" i="7"/>
  <c r="K1720" i="7"/>
  <c r="H1720" i="7"/>
  <c r="U1720" i="7" s="1"/>
  <c r="C1720" i="7"/>
  <c r="E1720" i="7" s="1"/>
  <c r="F1720" i="7" s="1"/>
  <c r="U1719" i="7"/>
  <c r="L1719" i="7"/>
  <c r="K1719" i="7"/>
  <c r="H1719" i="7"/>
  <c r="E1719" i="7"/>
  <c r="F1719" i="7" s="1"/>
  <c r="C1719" i="7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J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F1715" i="7"/>
  <c r="C1715" i="7"/>
  <c r="E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U1711" i="7"/>
  <c r="L1711" i="7"/>
  <c r="K1711" i="7"/>
  <c r="H1711" i="7"/>
  <c r="C1711" i="7"/>
  <c r="E1711" i="7" s="1"/>
  <c r="F1711" i="7" s="1"/>
  <c r="L1710" i="7"/>
  <c r="K1710" i="7"/>
  <c r="H1710" i="7"/>
  <c r="U1710" i="7" s="1"/>
  <c r="E1710" i="7"/>
  <c r="F1710" i="7" s="1"/>
  <c r="C1710" i="7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E1706" i="7"/>
  <c r="F1706" i="7" s="1"/>
  <c r="C1706" i="7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U1699" i="7"/>
  <c r="L1699" i="7"/>
  <c r="K1699" i="7"/>
  <c r="H1699" i="7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E1695" i="7"/>
  <c r="F1695" i="7" s="1"/>
  <c r="C1695" i="7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J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J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U1675" i="7"/>
  <c r="L1675" i="7"/>
  <c r="K1675" i="7"/>
  <c r="H1675" i="7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J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I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E1661" i="7"/>
  <c r="F1661" i="7" s="1"/>
  <c r="C1661" i="7"/>
  <c r="L1660" i="7"/>
  <c r="K1660" i="7"/>
  <c r="H1660" i="7"/>
  <c r="U1660" i="7" s="1"/>
  <c r="F1660" i="7"/>
  <c r="C1660" i="7"/>
  <c r="E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E1653" i="7"/>
  <c r="F1653" i="7" s="1"/>
  <c r="C1653" i="7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U1647" i="7"/>
  <c r="L1647" i="7"/>
  <c r="K1647" i="7"/>
  <c r="H1647" i="7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E1641" i="7"/>
  <c r="F1641" i="7" s="1"/>
  <c r="C1641" i="7"/>
  <c r="L1640" i="7"/>
  <c r="K1640" i="7"/>
  <c r="H1640" i="7"/>
  <c r="U1640" i="7" s="1"/>
  <c r="C1640" i="7"/>
  <c r="E1640" i="7" s="1"/>
  <c r="F1640" i="7" s="1"/>
  <c r="U1639" i="7"/>
  <c r="L1639" i="7"/>
  <c r="K1639" i="7"/>
  <c r="H1639" i="7"/>
  <c r="C1639" i="7"/>
  <c r="E1639" i="7" s="1"/>
  <c r="F1639" i="7" s="1"/>
  <c r="L1638" i="7"/>
  <c r="K1638" i="7"/>
  <c r="H1638" i="7"/>
  <c r="U1638" i="7" s="1"/>
  <c r="C1638" i="7"/>
  <c r="E1638" i="7" s="1"/>
  <c r="F1638" i="7" s="1"/>
  <c r="J1638" i="7" s="1"/>
  <c r="L1637" i="7"/>
  <c r="K1637" i="7"/>
  <c r="H1637" i="7"/>
  <c r="U1637" i="7" s="1"/>
  <c r="C1637" i="7"/>
  <c r="E1637" i="7" s="1"/>
  <c r="F1637" i="7" s="1"/>
  <c r="J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J1635" i="7" s="1"/>
  <c r="L1634" i="7"/>
  <c r="K1634" i="7"/>
  <c r="H1634" i="7"/>
  <c r="U1634" i="7" s="1"/>
  <c r="E1634" i="7"/>
  <c r="F1634" i="7" s="1"/>
  <c r="C1634" i="7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U1630" i="7"/>
  <c r="L1630" i="7"/>
  <c r="K1630" i="7"/>
  <c r="H1630" i="7"/>
  <c r="E1630" i="7"/>
  <c r="F1630" i="7" s="1"/>
  <c r="C1630" i="7"/>
  <c r="L1629" i="7"/>
  <c r="K1629" i="7"/>
  <c r="H1629" i="7"/>
  <c r="U1629" i="7" s="1"/>
  <c r="E1629" i="7"/>
  <c r="F1629" i="7" s="1"/>
  <c r="C1629" i="7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E1625" i="7"/>
  <c r="F1625" i="7" s="1"/>
  <c r="C1625" i="7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I1622" i="7" s="1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U1619" i="7"/>
  <c r="L1619" i="7"/>
  <c r="K1619" i="7"/>
  <c r="H1619" i="7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I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U1603" i="7"/>
  <c r="L1603" i="7"/>
  <c r="K1603" i="7"/>
  <c r="H1603" i="7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F1595" i="7"/>
  <c r="C1595" i="7"/>
  <c r="E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J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U1586" i="7"/>
  <c r="L1586" i="7"/>
  <c r="K1586" i="7"/>
  <c r="H1586" i="7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E1579" i="7"/>
  <c r="F1579" i="7" s="1"/>
  <c r="C1579" i="7"/>
  <c r="L1578" i="7"/>
  <c r="K1578" i="7"/>
  <c r="H1578" i="7"/>
  <c r="U1578" i="7" s="1"/>
  <c r="E1578" i="7"/>
  <c r="F1578" i="7" s="1"/>
  <c r="C1578" i="7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I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J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U1566" i="7"/>
  <c r="L1566" i="7"/>
  <c r="K1566" i="7"/>
  <c r="H1566" i="7"/>
  <c r="E1566" i="7"/>
  <c r="F1566" i="7" s="1"/>
  <c r="I1566" i="7" s="1"/>
  <c r="C1566" i="7"/>
  <c r="L1565" i="7"/>
  <c r="K1565" i="7"/>
  <c r="H1565" i="7"/>
  <c r="U1565" i="7" s="1"/>
  <c r="C1565" i="7"/>
  <c r="E1565" i="7" s="1"/>
  <c r="F1565" i="7" s="1"/>
  <c r="J1565" i="7" s="1"/>
  <c r="L1564" i="7"/>
  <c r="K1564" i="7"/>
  <c r="H1564" i="7"/>
  <c r="U1564" i="7" s="1"/>
  <c r="C1564" i="7"/>
  <c r="E1564" i="7" s="1"/>
  <c r="F1564" i="7" s="1"/>
  <c r="U1563" i="7"/>
  <c r="L1563" i="7"/>
  <c r="K1563" i="7"/>
  <c r="H1563" i="7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U1558" i="7"/>
  <c r="L1558" i="7"/>
  <c r="K1558" i="7"/>
  <c r="H1558" i="7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J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U1546" i="7"/>
  <c r="L1546" i="7"/>
  <c r="K1546" i="7"/>
  <c r="H1546" i="7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E1543" i="7"/>
  <c r="F1543" i="7" s="1"/>
  <c r="C1543" i="7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I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E1529" i="7"/>
  <c r="F1529" i="7" s="1"/>
  <c r="C1529" i="7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J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E1518" i="7"/>
  <c r="F1518" i="7" s="1"/>
  <c r="I1518" i="7" s="1"/>
  <c r="C1518" i="7"/>
  <c r="L1517" i="7"/>
  <c r="K1517" i="7"/>
  <c r="H1517" i="7"/>
  <c r="U1517" i="7" s="1"/>
  <c r="E1517" i="7"/>
  <c r="F1517" i="7" s="1"/>
  <c r="C1517" i="7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I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I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I1502" i="7" s="1"/>
  <c r="L1501" i="7"/>
  <c r="K1501" i="7"/>
  <c r="I1501" i="7"/>
  <c r="H1501" i="7"/>
  <c r="U1501" i="7" s="1"/>
  <c r="C1501" i="7"/>
  <c r="E1501" i="7" s="1"/>
  <c r="F1501" i="7" s="1"/>
  <c r="J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E1498" i="7"/>
  <c r="F1498" i="7" s="1"/>
  <c r="C1498" i="7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U1491" i="7"/>
  <c r="L1491" i="7"/>
  <c r="K1491" i="7"/>
  <c r="H1491" i="7"/>
  <c r="C1491" i="7"/>
  <c r="E1491" i="7" s="1"/>
  <c r="F1491" i="7" s="1"/>
  <c r="L1490" i="7"/>
  <c r="K1490" i="7"/>
  <c r="H1490" i="7"/>
  <c r="U1490" i="7" s="1"/>
  <c r="C1490" i="7"/>
  <c r="E1490" i="7" s="1"/>
  <c r="F1490" i="7" s="1"/>
  <c r="I1490" i="7" s="1"/>
  <c r="L1489" i="7"/>
  <c r="K1489" i="7"/>
  <c r="H1489" i="7"/>
  <c r="U1489" i="7" s="1"/>
  <c r="E1489" i="7"/>
  <c r="F1489" i="7" s="1"/>
  <c r="C1489" i="7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E1487" i="7"/>
  <c r="F1487" i="7" s="1"/>
  <c r="C1487" i="7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U1483" i="7"/>
  <c r="L1483" i="7"/>
  <c r="K1483" i="7"/>
  <c r="H1483" i="7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J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U1474" i="7"/>
  <c r="L1474" i="7"/>
  <c r="K1474" i="7"/>
  <c r="H1474" i="7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U1470" i="7"/>
  <c r="L1470" i="7"/>
  <c r="K1470" i="7"/>
  <c r="H1470" i="7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I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J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J1448" i="7" s="1"/>
  <c r="U1447" i="7"/>
  <c r="L1447" i="7"/>
  <c r="K1447" i="7"/>
  <c r="H1447" i="7"/>
  <c r="C1447" i="7"/>
  <c r="E1447" i="7" s="1"/>
  <c r="F1447" i="7" s="1"/>
  <c r="L1446" i="7"/>
  <c r="K1446" i="7"/>
  <c r="H1446" i="7"/>
  <c r="U1446" i="7" s="1"/>
  <c r="E1446" i="7"/>
  <c r="F1446" i="7" s="1"/>
  <c r="C1446" i="7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E1438" i="7"/>
  <c r="F1438" i="7" s="1"/>
  <c r="C1438" i="7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J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J1416" i="7"/>
  <c r="H1416" i="7"/>
  <c r="U1416" i="7" s="1"/>
  <c r="C1416" i="7"/>
  <c r="E1416" i="7" s="1"/>
  <c r="F1416" i="7" s="1"/>
  <c r="I1416" i="7" s="1"/>
  <c r="L1415" i="7"/>
  <c r="K1415" i="7"/>
  <c r="H1415" i="7"/>
  <c r="U1415" i="7" s="1"/>
  <c r="E1415" i="7"/>
  <c r="F1415" i="7" s="1"/>
  <c r="C1415" i="7"/>
  <c r="L1414" i="7"/>
  <c r="K1414" i="7"/>
  <c r="H1414" i="7"/>
  <c r="U1414" i="7" s="1"/>
  <c r="C1414" i="7"/>
  <c r="E1414" i="7" s="1"/>
  <c r="F1414" i="7" s="1"/>
  <c r="I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I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U1403" i="7"/>
  <c r="L1403" i="7"/>
  <c r="K1403" i="7"/>
  <c r="H1403" i="7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E1401" i="7"/>
  <c r="F1401" i="7" s="1"/>
  <c r="I1401" i="7" s="1"/>
  <c r="C1401" i="7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U1394" i="7"/>
  <c r="L1394" i="7"/>
  <c r="K1394" i="7"/>
  <c r="H1394" i="7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E1387" i="7"/>
  <c r="F1387" i="7" s="1"/>
  <c r="J1387" i="7" s="1"/>
  <c r="C1387" i="7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U1378" i="7"/>
  <c r="L1378" i="7"/>
  <c r="K1378" i="7"/>
  <c r="H1378" i="7"/>
  <c r="C1378" i="7"/>
  <c r="E1378" i="7" s="1"/>
  <c r="F1378" i="7" s="1"/>
  <c r="L1377" i="7"/>
  <c r="K1377" i="7"/>
  <c r="H1377" i="7"/>
  <c r="U1377" i="7" s="1"/>
  <c r="C1377" i="7"/>
  <c r="E1377" i="7" s="1"/>
  <c r="F1377" i="7" s="1"/>
  <c r="I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E1375" i="7"/>
  <c r="F1375" i="7" s="1"/>
  <c r="C1375" i="7"/>
  <c r="U1374" i="7"/>
  <c r="L1374" i="7"/>
  <c r="K1374" i="7"/>
  <c r="H1374" i="7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I1366" i="7" s="1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U1362" i="7"/>
  <c r="L1362" i="7"/>
  <c r="K1362" i="7"/>
  <c r="H1362" i="7"/>
  <c r="E1362" i="7"/>
  <c r="F1362" i="7" s="1"/>
  <c r="C1362" i="7"/>
  <c r="L1361" i="7"/>
  <c r="K1361" i="7"/>
  <c r="H1361" i="7"/>
  <c r="U1361" i="7" s="1"/>
  <c r="E1361" i="7"/>
  <c r="F1361" i="7" s="1"/>
  <c r="C1361" i="7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J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U1351" i="7"/>
  <c r="L1351" i="7"/>
  <c r="K1351" i="7"/>
  <c r="H1351" i="7"/>
  <c r="F1351" i="7"/>
  <c r="C1351" i="7"/>
  <c r="E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E1343" i="7"/>
  <c r="F1343" i="7" s="1"/>
  <c r="C1343" i="7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U1338" i="7"/>
  <c r="L1338" i="7"/>
  <c r="K1338" i="7"/>
  <c r="H1338" i="7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I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F1332" i="7"/>
  <c r="C1332" i="7"/>
  <c r="E1332" i="7" s="1"/>
  <c r="L1331" i="7"/>
  <c r="K1331" i="7"/>
  <c r="H1331" i="7"/>
  <c r="U1331" i="7" s="1"/>
  <c r="E1331" i="7"/>
  <c r="F1331" i="7" s="1"/>
  <c r="I1331" i="7" s="1"/>
  <c r="C1331" i="7"/>
  <c r="L1330" i="7"/>
  <c r="K1330" i="7"/>
  <c r="H1330" i="7"/>
  <c r="U1330" i="7" s="1"/>
  <c r="C1330" i="7"/>
  <c r="E1330" i="7" s="1"/>
  <c r="F1330" i="7" s="1"/>
  <c r="I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E1314" i="7"/>
  <c r="F1314" i="7" s="1"/>
  <c r="C1314" i="7"/>
  <c r="L1313" i="7"/>
  <c r="K1313" i="7"/>
  <c r="H1313" i="7"/>
  <c r="U1313" i="7" s="1"/>
  <c r="E1313" i="7"/>
  <c r="F1313" i="7" s="1"/>
  <c r="C1313" i="7"/>
  <c r="L1312" i="7"/>
  <c r="K1312" i="7"/>
  <c r="H1312" i="7"/>
  <c r="U1312" i="7" s="1"/>
  <c r="C1312" i="7"/>
  <c r="E1312" i="7" s="1"/>
  <c r="F1312" i="7" s="1"/>
  <c r="U1311" i="7"/>
  <c r="L1311" i="7"/>
  <c r="K1311" i="7"/>
  <c r="I1311" i="7"/>
  <c r="H1311" i="7"/>
  <c r="E1311" i="7"/>
  <c r="F1311" i="7" s="1"/>
  <c r="C1311" i="7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E1307" i="7"/>
  <c r="F1307" i="7" s="1"/>
  <c r="C1307" i="7"/>
  <c r="L1306" i="7"/>
  <c r="K1306" i="7"/>
  <c r="H1306" i="7"/>
  <c r="U1306" i="7" s="1"/>
  <c r="E1306" i="7"/>
  <c r="F1306" i="7" s="1"/>
  <c r="C1306" i="7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U1301" i="7"/>
  <c r="L1301" i="7"/>
  <c r="K1301" i="7"/>
  <c r="H1301" i="7"/>
  <c r="C1301" i="7"/>
  <c r="E1301" i="7" s="1"/>
  <c r="F1301" i="7" s="1"/>
  <c r="L1300" i="7"/>
  <c r="K1300" i="7"/>
  <c r="H1300" i="7"/>
  <c r="U1300" i="7" s="1"/>
  <c r="F1300" i="7"/>
  <c r="C1300" i="7"/>
  <c r="E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E1297" i="7"/>
  <c r="F1297" i="7" s="1"/>
  <c r="C1297" i="7"/>
  <c r="U1296" i="7"/>
  <c r="L1296" i="7"/>
  <c r="K1296" i="7"/>
  <c r="H1296" i="7"/>
  <c r="C1296" i="7"/>
  <c r="E1296" i="7" s="1"/>
  <c r="F1296" i="7" s="1"/>
  <c r="L1295" i="7"/>
  <c r="K1295" i="7"/>
  <c r="H1295" i="7"/>
  <c r="U1295" i="7" s="1"/>
  <c r="E1295" i="7"/>
  <c r="F1295" i="7" s="1"/>
  <c r="C1295" i="7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E1290" i="7"/>
  <c r="F1290" i="7" s="1"/>
  <c r="C1290" i="7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E1286" i="7"/>
  <c r="F1286" i="7" s="1"/>
  <c r="C1286" i="7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E1280" i="7"/>
  <c r="F1280" i="7" s="1"/>
  <c r="C1280" i="7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J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E1275" i="7"/>
  <c r="F1275" i="7" s="1"/>
  <c r="J1275" i="7" s="1"/>
  <c r="C1275" i="7"/>
  <c r="L1274" i="7"/>
  <c r="K1274" i="7"/>
  <c r="H1274" i="7"/>
  <c r="U1274" i="7" s="1"/>
  <c r="C1274" i="7"/>
  <c r="E1274" i="7" s="1"/>
  <c r="F1274" i="7" s="1"/>
  <c r="J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U1269" i="7"/>
  <c r="L1269" i="7"/>
  <c r="K1269" i="7"/>
  <c r="H1269" i="7"/>
  <c r="C1269" i="7"/>
  <c r="E1269" i="7" s="1"/>
  <c r="F1269" i="7" s="1"/>
  <c r="U1268" i="7"/>
  <c r="L1268" i="7"/>
  <c r="K1268" i="7"/>
  <c r="H1268" i="7"/>
  <c r="C1268" i="7"/>
  <c r="E1268" i="7" s="1"/>
  <c r="F1268" i="7" s="1"/>
  <c r="I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E1263" i="7"/>
  <c r="F1263" i="7" s="1"/>
  <c r="I1263" i="7" s="1"/>
  <c r="C1263" i="7"/>
  <c r="L1262" i="7"/>
  <c r="K1262" i="7"/>
  <c r="H1262" i="7"/>
  <c r="U1262" i="7" s="1"/>
  <c r="C1262" i="7"/>
  <c r="E1262" i="7" s="1"/>
  <c r="F1262" i="7" s="1"/>
  <c r="J1262" i="7" s="1"/>
  <c r="L1261" i="7"/>
  <c r="I1261" i="7" s="1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I1259" i="7" s="1"/>
  <c r="U1258" i="7"/>
  <c r="L1258" i="7"/>
  <c r="K1258" i="7"/>
  <c r="H1258" i="7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J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U1246" i="7"/>
  <c r="L1246" i="7"/>
  <c r="K1246" i="7"/>
  <c r="H1246" i="7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U1239" i="7"/>
  <c r="L1239" i="7"/>
  <c r="K1239" i="7"/>
  <c r="H1239" i="7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J1237" i="7" s="1"/>
  <c r="U1236" i="7"/>
  <c r="L1236" i="7"/>
  <c r="K1236" i="7"/>
  <c r="H1236" i="7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J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J1231" i="7" s="1"/>
  <c r="L1230" i="7"/>
  <c r="K1230" i="7"/>
  <c r="H1230" i="7"/>
  <c r="U1230" i="7" s="1"/>
  <c r="C1230" i="7"/>
  <c r="E1230" i="7" s="1"/>
  <c r="F1230" i="7" s="1"/>
  <c r="I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U1226" i="7"/>
  <c r="L1226" i="7"/>
  <c r="K1226" i="7"/>
  <c r="H1226" i="7"/>
  <c r="C1226" i="7"/>
  <c r="E1226" i="7" s="1"/>
  <c r="F1226" i="7" s="1"/>
  <c r="L1225" i="7"/>
  <c r="K1225" i="7"/>
  <c r="H1225" i="7"/>
  <c r="U1225" i="7" s="1"/>
  <c r="C1225" i="7"/>
  <c r="E1225" i="7" s="1"/>
  <c r="F1225" i="7" s="1"/>
  <c r="J1225" i="7" s="1"/>
  <c r="L1224" i="7"/>
  <c r="K1224" i="7"/>
  <c r="H1224" i="7"/>
  <c r="U1224" i="7" s="1"/>
  <c r="C1224" i="7"/>
  <c r="E1224" i="7" s="1"/>
  <c r="F1224" i="7" s="1"/>
  <c r="U1223" i="7"/>
  <c r="L1223" i="7"/>
  <c r="K1223" i="7"/>
  <c r="H1223" i="7"/>
  <c r="C1223" i="7"/>
  <c r="E1223" i="7" s="1"/>
  <c r="F1223" i="7" s="1"/>
  <c r="L1222" i="7"/>
  <c r="K1222" i="7"/>
  <c r="H1222" i="7"/>
  <c r="U1222" i="7" s="1"/>
  <c r="C1222" i="7"/>
  <c r="E1222" i="7" s="1"/>
  <c r="F1222" i="7" s="1"/>
  <c r="I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J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J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J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E1207" i="7"/>
  <c r="F1207" i="7" s="1"/>
  <c r="C1207" i="7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E1205" i="7"/>
  <c r="F1205" i="7" s="1"/>
  <c r="C1205" i="7"/>
  <c r="L1204" i="7"/>
  <c r="K1204" i="7"/>
  <c r="H1204" i="7"/>
  <c r="U1204" i="7" s="1"/>
  <c r="E1204" i="7"/>
  <c r="F1204" i="7" s="1"/>
  <c r="C1204" i="7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F1197" i="7"/>
  <c r="C1197" i="7"/>
  <c r="E1197" i="7" s="1"/>
  <c r="U1196" i="7"/>
  <c r="L1196" i="7"/>
  <c r="K1196" i="7"/>
  <c r="H1196" i="7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J1190" i="7" s="1"/>
  <c r="L1189" i="7"/>
  <c r="K1189" i="7"/>
  <c r="H1189" i="7"/>
  <c r="U1189" i="7" s="1"/>
  <c r="C1189" i="7"/>
  <c r="E1189" i="7" s="1"/>
  <c r="F1189" i="7" s="1"/>
  <c r="J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F1187" i="7"/>
  <c r="C1187" i="7"/>
  <c r="E1187" i="7" s="1"/>
  <c r="L1186" i="7"/>
  <c r="K1186" i="7"/>
  <c r="H1186" i="7"/>
  <c r="U1186" i="7" s="1"/>
  <c r="E1186" i="7"/>
  <c r="F1186" i="7" s="1"/>
  <c r="C1186" i="7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F1179" i="7"/>
  <c r="E1179" i="7"/>
  <c r="C1179" i="7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U1175" i="7"/>
  <c r="L1175" i="7"/>
  <c r="K1175" i="7"/>
  <c r="H1175" i="7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J1172" i="7" s="1"/>
  <c r="L1171" i="7"/>
  <c r="K1171" i="7"/>
  <c r="H1171" i="7"/>
  <c r="U1171" i="7" s="1"/>
  <c r="C1171" i="7"/>
  <c r="E1171" i="7" s="1"/>
  <c r="F1171" i="7" s="1"/>
  <c r="U1170" i="7"/>
  <c r="L1170" i="7"/>
  <c r="K1170" i="7"/>
  <c r="H1170" i="7"/>
  <c r="C1170" i="7"/>
  <c r="E1170" i="7" s="1"/>
  <c r="F1170" i="7" s="1"/>
  <c r="I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I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E1162" i="7"/>
  <c r="F1162" i="7" s="1"/>
  <c r="C1162" i="7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U1159" i="7"/>
  <c r="L1159" i="7"/>
  <c r="K1159" i="7"/>
  <c r="H1159" i="7"/>
  <c r="C1159" i="7"/>
  <c r="E1159" i="7" s="1"/>
  <c r="F1159" i="7" s="1"/>
  <c r="U1158" i="7"/>
  <c r="L1158" i="7"/>
  <c r="K1158" i="7"/>
  <c r="H1158" i="7"/>
  <c r="C1158" i="7"/>
  <c r="E1158" i="7" s="1"/>
  <c r="F1158" i="7" s="1"/>
  <c r="U1157" i="7"/>
  <c r="L1157" i="7"/>
  <c r="K1157" i="7"/>
  <c r="H1157" i="7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U1152" i="7"/>
  <c r="L1152" i="7"/>
  <c r="K1152" i="7"/>
  <c r="H1152" i="7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F1149" i="7"/>
  <c r="J1149" i="7" s="1"/>
  <c r="C1149" i="7"/>
  <c r="E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F1144" i="7"/>
  <c r="I1144" i="7" s="1"/>
  <c r="C1144" i="7"/>
  <c r="E1144" i="7" s="1"/>
  <c r="L1143" i="7"/>
  <c r="K1143" i="7"/>
  <c r="H1143" i="7"/>
  <c r="U1143" i="7" s="1"/>
  <c r="C1143" i="7"/>
  <c r="E1143" i="7" s="1"/>
  <c r="F1143" i="7" s="1"/>
  <c r="I1143" i="7" s="1"/>
  <c r="U1142" i="7"/>
  <c r="L1142" i="7"/>
  <c r="K1142" i="7"/>
  <c r="H1142" i="7"/>
  <c r="C1142" i="7"/>
  <c r="E1142" i="7" s="1"/>
  <c r="F1142" i="7" s="1"/>
  <c r="I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E1137" i="7"/>
  <c r="F1137" i="7" s="1"/>
  <c r="J1137" i="7" s="1"/>
  <c r="C1137" i="7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E1135" i="7"/>
  <c r="F1135" i="7" s="1"/>
  <c r="C1135" i="7"/>
  <c r="L1134" i="7"/>
  <c r="K1134" i="7"/>
  <c r="H1134" i="7"/>
  <c r="U1134" i="7" s="1"/>
  <c r="E1134" i="7"/>
  <c r="F1134" i="7" s="1"/>
  <c r="C1134" i="7"/>
  <c r="L1133" i="7"/>
  <c r="K1133" i="7"/>
  <c r="H1133" i="7"/>
  <c r="U1133" i="7" s="1"/>
  <c r="F1133" i="7"/>
  <c r="C1133" i="7"/>
  <c r="E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U1129" i="7"/>
  <c r="L1129" i="7"/>
  <c r="K1129" i="7"/>
  <c r="H1129" i="7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E1123" i="7"/>
  <c r="F1123" i="7" s="1"/>
  <c r="I1123" i="7" s="1"/>
  <c r="C1123" i="7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F1119" i="7"/>
  <c r="I1119" i="7" s="1"/>
  <c r="C1119" i="7"/>
  <c r="E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E1115" i="7"/>
  <c r="F1115" i="7" s="1"/>
  <c r="I1115" i="7" s="1"/>
  <c r="C1115" i="7"/>
  <c r="U1114" i="7"/>
  <c r="L1114" i="7"/>
  <c r="K1114" i="7"/>
  <c r="H1114" i="7"/>
  <c r="C1114" i="7"/>
  <c r="E1114" i="7" s="1"/>
  <c r="F1114" i="7" s="1"/>
  <c r="J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F1111" i="7"/>
  <c r="C1111" i="7"/>
  <c r="E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U1108" i="7"/>
  <c r="L1108" i="7"/>
  <c r="K1108" i="7"/>
  <c r="H1108" i="7"/>
  <c r="C1108" i="7"/>
  <c r="E1108" i="7" s="1"/>
  <c r="F1108" i="7" s="1"/>
  <c r="I1108" i="7" s="1"/>
  <c r="L1107" i="7"/>
  <c r="K1107" i="7"/>
  <c r="H1107" i="7"/>
  <c r="U1107" i="7" s="1"/>
  <c r="C1107" i="7"/>
  <c r="E1107" i="7" s="1"/>
  <c r="F1107" i="7" s="1"/>
  <c r="U1106" i="7"/>
  <c r="L1106" i="7"/>
  <c r="K1106" i="7"/>
  <c r="H1106" i="7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E1104" i="7"/>
  <c r="F1104" i="7" s="1"/>
  <c r="C1104" i="7"/>
  <c r="L1103" i="7"/>
  <c r="K1103" i="7"/>
  <c r="H1103" i="7"/>
  <c r="U1103" i="7" s="1"/>
  <c r="C1103" i="7"/>
  <c r="E1103" i="7" s="1"/>
  <c r="F1103" i="7" s="1"/>
  <c r="I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E1101" i="7"/>
  <c r="F1101" i="7" s="1"/>
  <c r="C1101" i="7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U1098" i="7"/>
  <c r="L1098" i="7"/>
  <c r="K1098" i="7"/>
  <c r="H1098" i="7"/>
  <c r="C1098" i="7"/>
  <c r="E1098" i="7" s="1"/>
  <c r="F1098" i="7" s="1"/>
  <c r="L1097" i="7"/>
  <c r="K1097" i="7"/>
  <c r="H1097" i="7"/>
  <c r="U1097" i="7" s="1"/>
  <c r="C1097" i="7"/>
  <c r="E1097" i="7" s="1"/>
  <c r="F1097" i="7" s="1"/>
  <c r="U1096" i="7"/>
  <c r="L1096" i="7"/>
  <c r="K1096" i="7"/>
  <c r="H1096" i="7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I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I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I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E1082" i="7"/>
  <c r="F1082" i="7" s="1"/>
  <c r="C1082" i="7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U1076" i="7"/>
  <c r="L1076" i="7"/>
  <c r="K1076" i="7"/>
  <c r="H1076" i="7"/>
  <c r="E1076" i="7"/>
  <c r="F1076" i="7" s="1"/>
  <c r="C1076" i="7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F1071" i="7"/>
  <c r="C1071" i="7"/>
  <c r="E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I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I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I1059" i="7" s="1"/>
  <c r="L1058" i="7"/>
  <c r="K1058" i="7"/>
  <c r="H1058" i="7"/>
  <c r="U1058" i="7" s="1"/>
  <c r="C1058" i="7"/>
  <c r="E1058" i="7" s="1"/>
  <c r="F1058" i="7" s="1"/>
  <c r="U1057" i="7"/>
  <c r="L1057" i="7"/>
  <c r="K1057" i="7"/>
  <c r="H1057" i="7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E1055" i="7"/>
  <c r="F1055" i="7" s="1"/>
  <c r="C1055" i="7"/>
  <c r="L1054" i="7"/>
  <c r="K1054" i="7"/>
  <c r="H1054" i="7"/>
  <c r="U1054" i="7" s="1"/>
  <c r="C1054" i="7"/>
  <c r="E1054" i="7" s="1"/>
  <c r="F1054" i="7" s="1"/>
  <c r="J1054" i="7" s="1"/>
  <c r="U1053" i="7"/>
  <c r="L1053" i="7"/>
  <c r="K1053" i="7"/>
  <c r="H1053" i="7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E1050" i="7"/>
  <c r="F1050" i="7" s="1"/>
  <c r="C1050" i="7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E1045" i="7"/>
  <c r="F1045" i="7" s="1"/>
  <c r="J1045" i="7" s="1"/>
  <c r="C1045" i="7"/>
  <c r="L1044" i="7"/>
  <c r="K1044" i="7"/>
  <c r="H1044" i="7"/>
  <c r="U1044" i="7" s="1"/>
  <c r="C1044" i="7"/>
  <c r="E1044" i="7" s="1"/>
  <c r="F1044" i="7" s="1"/>
  <c r="I1044" i="7" s="1"/>
  <c r="L1043" i="7"/>
  <c r="K1043" i="7"/>
  <c r="H1043" i="7"/>
  <c r="U1043" i="7" s="1"/>
  <c r="E1043" i="7"/>
  <c r="F1043" i="7" s="1"/>
  <c r="C1043" i="7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E1037" i="7"/>
  <c r="F1037" i="7" s="1"/>
  <c r="I1037" i="7" s="1"/>
  <c r="C1037" i="7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E1035" i="7"/>
  <c r="F1035" i="7" s="1"/>
  <c r="C1035" i="7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I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E1027" i="7"/>
  <c r="F1027" i="7" s="1"/>
  <c r="C1027" i="7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U1024" i="7"/>
  <c r="L1024" i="7"/>
  <c r="K1024" i="7"/>
  <c r="H1024" i="7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U1019" i="7"/>
  <c r="L1019" i="7"/>
  <c r="K1019" i="7"/>
  <c r="H1019" i="7"/>
  <c r="C1019" i="7"/>
  <c r="E1019" i="7" s="1"/>
  <c r="F1019" i="7" s="1"/>
  <c r="U1018" i="7"/>
  <c r="L1018" i="7"/>
  <c r="K1018" i="7"/>
  <c r="H1018" i="7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E1016" i="7"/>
  <c r="F1016" i="7" s="1"/>
  <c r="C1016" i="7"/>
  <c r="L1015" i="7"/>
  <c r="K1015" i="7"/>
  <c r="H1015" i="7"/>
  <c r="U1015" i="7" s="1"/>
  <c r="C1015" i="7"/>
  <c r="E1015" i="7" s="1"/>
  <c r="F1015" i="7" s="1"/>
  <c r="U1014" i="7"/>
  <c r="L1014" i="7"/>
  <c r="K1014" i="7"/>
  <c r="H1014" i="7"/>
  <c r="C1014" i="7"/>
  <c r="E1014" i="7" s="1"/>
  <c r="F1014" i="7" s="1"/>
  <c r="L1013" i="7"/>
  <c r="I1013" i="7" s="1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E1009" i="7"/>
  <c r="F1009" i="7" s="1"/>
  <c r="C1009" i="7"/>
  <c r="L1008" i="7"/>
  <c r="K1008" i="7"/>
  <c r="H1008" i="7"/>
  <c r="U1008" i="7" s="1"/>
  <c r="E1008" i="7"/>
  <c r="F1008" i="7" s="1"/>
  <c r="C1008" i="7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E1004" i="7"/>
  <c r="F1004" i="7" s="1"/>
  <c r="C1004" i="7"/>
  <c r="U1003" i="7"/>
  <c r="L1003" i="7"/>
  <c r="K1003" i="7"/>
  <c r="H1003" i="7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E1001" i="7"/>
  <c r="F1001" i="7" s="1"/>
  <c r="C1001" i="7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U996" i="7"/>
  <c r="L996" i="7"/>
  <c r="K996" i="7"/>
  <c r="H996" i="7"/>
  <c r="C996" i="7"/>
  <c r="E996" i="7" s="1"/>
  <c r="F996" i="7" s="1"/>
  <c r="I996" i="7" s="1"/>
  <c r="L995" i="7"/>
  <c r="K995" i="7"/>
  <c r="H995" i="7"/>
  <c r="U995" i="7" s="1"/>
  <c r="C995" i="7"/>
  <c r="E995" i="7" s="1"/>
  <c r="F995" i="7" s="1"/>
  <c r="J995" i="7" s="1"/>
  <c r="U994" i="7"/>
  <c r="L994" i="7"/>
  <c r="K994" i="7"/>
  <c r="H994" i="7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E986" i="7"/>
  <c r="F986" i="7" s="1"/>
  <c r="C986" i="7"/>
  <c r="U985" i="7"/>
  <c r="L985" i="7"/>
  <c r="K985" i="7"/>
  <c r="H985" i="7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U982" i="7"/>
  <c r="L982" i="7"/>
  <c r="K982" i="7"/>
  <c r="H982" i="7"/>
  <c r="C982" i="7"/>
  <c r="E982" i="7" s="1"/>
  <c r="F982" i="7" s="1"/>
  <c r="L981" i="7"/>
  <c r="K981" i="7"/>
  <c r="H981" i="7"/>
  <c r="U981" i="7" s="1"/>
  <c r="E981" i="7"/>
  <c r="F981" i="7" s="1"/>
  <c r="C981" i="7"/>
  <c r="U980" i="7"/>
  <c r="L980" i="7"/>
  <c r="K980" i="7"/>
  <c r="H980" i="7"/>
  <c r="C980" i="7"/>
  <c r="E980" i="7" s="1"/>
  <c r="F980" i="7" s="1"/>
  <c r="J980" i="7" s="1"/>
  <c r="L979" i="7"/>
  <c r="K979" i="7"/>
  <c r="H979" i="7"/>
  <c r="U979" i="7" s="1"/>
  <c r="F979" i="7"/>
  <c r="C979" i="7"/>
  <c r="E979" i="7" s="1"/>
  <c r="L978" i="7"/>
  <c r="K978" i="7"/>
  <c r="J978" i="7"/>
  <c r="H978" i="7"/>
  <c r="U978" i="7" s="1"/>
  <c r="E978" i="7"/>
  <c r="F978" i="7" s="1"/>
  <c r="I978" i="7" s="1"/>
  <c r="C978" i="7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U974" i="7"/>
  <c r="L974" i="7"/>
  <c r="K974" i="7"/>
  <c r="H974" i="7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E972" i="7"/>
  <c r="F972" i="7" s="1"/>
  <c r="C972" i="7"/>
  <c r="L971" i="7"/>
  <c r="K971" i="7"/>
  <c r="H971" i="7"/>
  <c r="U971" i="7" s="1"/>
  <c r="E971" i="7"/>
  <c r="F971" i="7" s="1"/>
  <c r="C971" i="7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F967" i="7"/>
  <c r="C967" i="7"/>
  <c r="E967" i="7" s="1"/>
  <c r="L966" i="7"/>
  <c r="K966" i="7"/>
  <c r="H966" i="7"/>
  <c r="U966" i="7" s="1"/>
  <c r="C966" i="7"/>
  <c r="E966" i="7" s="1"/>
  <c r="F966" i="7" s="1"/>
  <c r="J966" i="7" s="1"/>
  <c r="L965" i="7"/>
  <c r="K965" i="7"/>
  <c r="H965" i="7"/>
  <c r="U965" i="7" s="1"/>
  <c r="C965" i="7"/>
  <c r="E965" i="7" s="1"/>
  <c r="F965" i="7" s="1"/>
  <c r="U964" i="7"/>
  <c r="L964" i="7"/>
  <c r="K964" i="7"/>
  <c r="H964" i="7"/>
  <c r="C964" i="7"/>
  <c r="E964" i="7" s="1"/>
  <c r="F964" i="7" s="1"/>
  <c r="L963" i="7"/>
  <c r="K963" i="7"/>
  <c r="H963" i="7"/>
  <c r="U963" i="7" s="1"/>
  <c r="C963" i="7"/>
  <c r="E963" i="7" s="1"/>
  <c r="F963" i="7" s="1"/>
  <c r="I963" i="7" s="1"/>
  <c r="L962" i="7"/>
  <c r="K962" i="7"/>
  <c r="H962" i="7"/>
  <c r="U962" i="7" s="1"/>
  <c r="E962" i="7"/>
  <c r="F962" i="7" s="1"/>
  <c r="C962" i="7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U958" i="7"/>
  <c r="L958" i="7"/>
  <c r="K958" i="7"/>
  <c r="H958" i="7"/>
  <c r="E958" i="7"/>
  <c r="F958" i="7" s="1"/>
  <c r="C958" i="7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U954" i="7"/>
  <c r="L954" i="7"/>
  <c r="K954" i="7"/>
  <c r="H954" i="7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I947" i="7" s="1"/>
  <c r="L946" i="7"/>
  <c r="K946" i="7"/>
  <c r="H946" i="7"/>
  <c r="U946" i="7" s="1"/>
  <c r="C946" i="7"/>
  <c r="E946" i="7" s="1"/>
  <c r="F946" i="7" s="1"/>
  <c r="U945" i="7"/>
  <c r="L945" i="7"/>
  <c r="K945" i="7"/>
  <c r="H945" i="7"/>
  <c r="C945" i="7"/>
  <c r="E945" i="7" s="1"/>
  <c r="F945" i="7" s="1"/>
  <c r="L944" i="7"/>
  <c r="J944" i="7" s="1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E939" i="7"/>
  <c r="F939" i="7" s="1"/>
  <c r="C939" i="7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F935" i="7"/>
  <c r="C935" i="7"/>
  <c r="E935" i="7" s="1"/>
  <c r="L934" i="7"/>
  <c r="K934" i="7"/>
  <c r="H934" i="7"/>
  <c r="U934" i="7" s="1"/>
  <c r="C934" i="7"/>
  <c r="E934" i="7" s="1"/>
  <c r="F934" i="7" s="1"/>
  <c r="U933" i="7"/>
  <c r="L933" i="7"/>
  <c r="K933" i="7"/>
  <c r="H933" i="7"/>
  <c r="C933" i="7"/>
  <c r="E933" i="7" s="1"/>
  <c r="F933" i="7" s="1"/>
  <c r="L932" i="7"/>
  <c r="K932" i="7"/>
  <c r="H932" i="7"/>
  <c r="U932" i="7" s="1"/>
  <c r="C932" i="7"/>
  <c r="E932" i="7" s="1"/>
  <c r="F932" i="7" s="1"/>
  <c r="U931" i="7"/>
  <c r="L931" i="7"/>
  <c r="K931" i="7"/>
  <c r="H931" i="7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U925" i="7"/>
  <c r="L925" i="7"/>
  <c r="K925" i="7"/>
  <c r="H925" i="7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E923" i="7"/>
  <c r="F923" i="7" s="1"/>
  <c r="C923" i="7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U920" i="7"/>
  <c r="L920" i="7"/>
  <c r="K920" i="7"/>
  <c r="H920" i="7"/>
  <c r="C920" i="7"/>
  <c r="E920" i="7" s="1"/>
  <c r="F920" i="7" s="1"/>
  <c r="U919" i="7"/>
  <c r="L919" i="7"/>
  <c r="K919" i="7"/>
  <c r="H919" i="7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E916" i="7"/>
  <c r="F916" i="7" s="1"/>
  <c r="C916" i="7"/>
  <c r="L915" i="7"/>
  <c r="K915" i="7"/>
  <c r="H915" i="7"/>
  <c r="U915" i="7" s="1"/>
  <c r="C915" i="7"/>
  <c r="E915" i="7" s="1"/>
  <c r="F915" i="7" s="1"/>
  <c r="I915" i="7" s="1"/>
  <c r="L914" i="7"/>
  <c r="K914" i="7"/>
  <c r="H914" i="7"/>
  <c r="U914" i="7" s="1"/>
  <c r="C914" i="7"/>
  <c r="E914" i="7" s="1"/>
  <c r="F914" i="7" s="1"/>
  <c r="U913" i="7"/>
  <c r="L913" i="7"/>
  <c r="K913" i="7"/>
  <c r="H913" i="7"/>
  <c r="F913" i="7"/>
  <c r="C913" i="7"/>
  <c r="E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E911" i="7"/>
  <c r="F911" i="7" s="1"/>
  <c r="C911" i="7"/>
  <c r="L910" i="7"/>
  <c r="K910" i="7"/>
  <c r="H910" i="7"/>
  <c r="U910" i="7" s="1"/>
  <c r="C910" i="7"/>
  <c r="E910" i="7" s="1"/>
  <c r="F910" i="7" s="1"/>
  <c r="U909" i="7"/>
  <c r="L909" i="7"/>
  <c r="K909" i="7"/>
  <c r="H909" i="7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E906" i="7"/>
  <c r="F906" i="7" s="1"/>
  <c r="C906" i="7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F903" i="7"/>
  <c r="E903" i="7"/>
  <c r="C903" i="7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U900" i="7"/>
  <c r="L900" i="7"/>
  <c r="K900" i="7"/>
  <c r="H900" i="7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I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F892" i="7"/>
  <c r="C892" i="7"/>
  <c r="E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E890" i="7"/>
  <c r="F890" i="7" s="1"/>
  <c r="C890" i="7"/>
  <c r="U889" i="7"/>
  <c r="L889" i="7"/>
  <c r="K889" i="7"/>
  <c r="H889" i="7"/>
  <c r="C889" i="7"/>
  <c r="E889" i="7" s="1"/>
  <c r="F889" i="7" s="1"/>
  <c r="U888" i="7"/>
  <c r="L888" i="7"/>
  <c r="K888" i="7"/>
  <c r="H888" i="7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J886" i="7" s="1"/>
  <c r="L885" i="7"/>
  <c r="K885" i="7"/>
  <c r="H885" i="7"/>
  <c r="U885" i="7" s="1"/>
  <c r="E885" i="7"/>
  <c r="F885" i="7" s="1"/>
  <c r="C885" i="7"/>
  <c r="L884" i="7"/>
  <c r="K884" i="7"/>
  <c r="H884" i="7"/>
  <c r="U884" i="7" s="1"/>
  <c r="C884" i="7"/>
  <c r="E884" i="7" s="1"/>
  <c r="F884" i="7" s="1"/>
  <c r="L883" i="7"/>
  <c r="K883" i="7"/>
  <c r="H883" i="7"/>
  <c r="U883" i="7" s="1"/>
  <c r="E883" i="7"/>
  <c r="F883" i="7" s="1"/>
  <c r="C883" i="7"/>
  <c r="U882" i="7"/>
  <c r="L882" i="7"/>
  <c r="K882" i="7"/>
  <c r="H882" i="7"/>
  <c r="C882" i="7"/>
  <c r="E882" i="7" s="1"/>
  <c r="F882" i="7" s="1"/>
  <c r="L881" i="7"/>
  <c r="K881" i="7"/>
  <c r="H881" i="7"/>
  <c r="U881" i="7" s="1"/>
  <c r="E881" i="7"/>
  <c r="F881" i="7" s="1"/>
  <c r="C881" i="7"/>
  <c r="L880" i="7"/>
  <c r="K880" i="7"/>
  <c r="H880" i="7"/>
  <c r="U880" i="7" s="1"/>
  <c r="C880" i="7"/>
  <c r="E880" i="7" s="1"/>
  <c r="F880" i="7" s="1"/>
  <c r="U879" i="7"/>
  <c r="L879" i="7"/>
  <c r="K879" i="7"/>
  <c r="H879" i="7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E877" i="7"/>
  <c r="F877" i="7" s="1"/>
  <c r="C877" i="7"/>
  <c r="L876" i="7"/>
  <c r="K876" i="7"/>
  <c r="H876" i="7"/>
  <c r="U876" i="7" s="1"/>
  <c r="F876" i="7"/>
  <c r="C876" i="7"/>
  <c r="E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U873" i="7"/>
  <c r="L873" i="7"/>
  <c r="K873" i="7"/>
  <c r="H873" i="7"/>
  <c r="C873" i="7"/>
  <c r="E873" i="7" s="1"/>
  <c r="F873" i="7" s="1"/>
  <c r="U872" i="7"/>
  <c r="L872" i="7"/>
  <c r="K872" i="7"/>
  <c r="H872" i="7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E869" i="7"/>
  <c r="F869" i="7" s="1"/>
  <c r="C869" i="7"/>
  <c r="L868" i="7"/>
  <c r="K868" i="7"/>
  <c r="H868" i="7"/>
  <c r="U868" i="7" s="1"/>
  <c r="F868" i="7"/>
  <c r="E868" i="7"/>
  <c r="C868" i="7"/>
  <c r="L867" i="7"/>
  <c r="K867" i="7"/>
  <c r="H867" i="7"/>
  <c r="U867" i="7" s="1"/>
  <c r="C867" i="7"/>
  <c r="E867" i="7" s="1"/>
  <c r="F867" i="7" s="1"/>
  <c r="I867" i="7" s="1"/>
  <c r="L866" i="7"/>
  <c r="K866" i="7"/>
  <c r="H866" i="7"/>
  <c r="U866" i="7" s="1"/>
  <c r="C866" i="7"/>
  <c r="E866" i="7" s="1"/>
  <c r="F866" i="7" s="1"/>
  <c r="J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F864" i="7"/>
  <c r="J864" i="7" s="1"/>
  <c r="C864" i="7"/>
  <c r="E864" i="7" s="1"/>
  <c r="L863" i="7"/>
  <c r="K863" i="7"/>
  <c r="H863" i="7"/>
  <c r="U863" i="7" s="1"/>
  <c r="C863" i="7"/>
  <c r="E863" i="7" s="1"/>
  <c r="F863" i="7" s="1"/>
  <c r="I863" i="7" s="1"/>
  <c r="L862" i="7"/>
  <c r="K862" i="7"/>
  <c r="H862" i="7"/>
  <c r="U862" i="7" s="1"/>
  <c r="C862" i="7"/>
  <c r="E862" i="7" s="1"/>
  <c r="F862" i="7" s="1"/>
  <c r="I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E860" i="7"/>
  <c r="F860" i="7" s="1"/>
  <c r="C860" i="7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U857" i="7"/>
  <c r="L857" i="7"/>
  <c r="K857" i="7"/>
  <c r="H857" i="7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F854" i="7"/>
  <c r="J854" i="7" s="1"/>
  <c r="C854" i="7"/>
  <c r="E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F852" i="7"/>
  <c r="J852" i="7" s="1"/>
  <c r="C852" i="7"/>
  <c r="E852" i="7" s="1"/>
  <c r="L851" i="7"/>
  <c r="K851" i="7"/>
  <c r="H851" i="7"/>
  <c r="U851" i="7" s="1"/>
  <c r="C851" i="7"/>
  <c r="E851" i="7" s="1"/>
  <c r="F851" i="7" s="1"/>
  <c r="I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F849" i="7"/>
  <c r="E849" i="7"/>
  <c r="C849" i="7"/>
  <c r="L848" i="7"/>
  <c r="K848" i="7"/>
  <c r="H848" i="7"/>
  <c r="U848" i="7" s="1"/>
  <c r="C848" i="7"/>
  <c r="E848" i="7" s="1"/>
  <c r="F848" i="7" s="1"/>
  <c r="L847" i="7"/>
  <c r="K847" i="7"/>
  <c r="H847" i="7"/>
  <c r="U847" i="7" s="1"/>
  <c r="F847" i="7"/>
  <c r="C847" i="7"/>
  <c r="E847" i="7" s="1"/>
  <c r="L846" i="7"/>
  <c r="K846" i="7"/>
  <c r="H846" i="7"/>
  <c r="U846" i="7" s="1"/>
  <c r="F846" i="7"/>
  <c r="C846" i="7"/>
  <c r="E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E844" i="7"/>
  <c r="F844" i="7" s="1"/>
  <c r="C844" i="7"/>
  <c r="L843" i="7"/>
  <c r="K843" i="7"/>
  <c r="H843" i="7"/>
  <c r="U843" i="7" s="1"/>
  <c r="C843" i="7"/>
  <c r="E843" i="7" s="1"/>
  <c r="F843" i="7" s="1"/>
  <c r="L842" i="7"/>
  <c r="K842" i="7"/>
  <c r="H842" i="7"/>
  <c r="U842" i="7" s="1"/>
  <c r="E842" i="7"/>
  <c r="F842" i="7" s="1"/>
  <c r="C842" i="7"/>
  <c r="L841" i="7"/>
  <c r="K841" i="7"/>
  <c r="H841" i="7"/>
  <c r="U841" i="7" s="1"/>
  <c r="E841" i="7"/>
  <c r="F841" i="7" s="1"/>
  <c r="C841" i="7"/>
  <c r="U840" i="7"/>
  <c r="L840" i="7"/>
  <c r="K840" i="7"/>
  <c r="H840" i="7"/>
  <c r="C840" i="7"/>
  <c r="E840" i="7" s="1"/>
  <c r="F840" i="7" s="1"/>
  <c r="U839" i="7"/>
  <c r="L839" i="7"/>
  <c r="K839" i="7"/>
  <c r="H839" i="7"/>
  <c r="C839" i="7"/>
  <c r="E839" i="7" s="1"/>
  <c r="F839" i="7" s="1"/>
  <c r="U838" i="7"/>
  <c r="L838" i="7"/>
  <c r="K838" i="7"/>
  <c r="H838" i="7"/>
  <c r="C838" i="7"/>
  <c r="E838" i="7" s="1"/>
  <c r="F838" i="7" s="1"/>
  <c r="J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E835" i="7"/>
  <c r="F835" i="7" s="1"/>
  <c r="I835" i="7" s="1"/>
  <c r="C835" i="7"/>
  <c r="L834" i="7"/>
  <c r="K834" i="7"/>
  <c r="H834" i="7"/>
  <c r="U834" i="7" s="1"/>
  <c r="F834" i="7"/>
  <c r="J834" i="7" s="1"/>
  <c r="C834" i="7"/>
  <c r="E834" i="7" s="1"/>
  <c r="L833" i="7"/>
  <c r="K833" i="7"/>
  <c r="H833" i="7"/>
  <c r="U833" i="7" s="1"/>
  <c r="C833" i="7"/>
  <c r="E833" i="7" s="1"/>
  <c r="F833" i="7" s="1"/>
  <c r="U832" i="7"/>
  <c r="L832" i="7"/>
  <c r="K832" i="7"/>
  <c r="H832" i="7"/>
  <c r="F832" i="7"/>
  <c r="J832" i="7" s="1"/>
  <c r="E832" i="7"/>
  <c r="C832" i="7"/>
  <c r="L831" i="7"/>
  <c r="K831" i="7"/>
  <c r="H831" i="7"/>
  <c r="U831" i="7" s="1"/>
  <c r="C831" i="7"/>
  <c r="E831" i="7" s="1"/>
  <c r="F831" i="7" s="1"/>
  <c r="U830" i="7"/>
  <c r="L830" i="7"/>
  <c r="J830" i="7" s="1"/>
  <c r="K830" i="7"/>
  <c r="H830" i="7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E828" i="7"/>
  <c r="F828" i="7" s="1"/>
  <c r="C828" i="7"/>
  <c r="L827" i="7"/>
  <c r="K827" i="7"/>
  <c r="H827" i="7"/>
  <c r="U827" i="7" s="1"/>
  <c r="F827" i="7"/>
  <c r="C827" i="7"/>
  <c r="E827" i="7" s="1"/>
  <c r="L826" i="7"/>
  <c r="K826" i="7"/>
  <c r="H826" i="7"/>
  <c r="U826" i="7" s="1"/>
  <c r="C826" i="7"/>
  <c r="E826" i="7" s="1"/>
  <c r="F826" i="7" s="1"/>
  <c r="U825" i="7"/>
  <c r="L825" i="7"/>
  <c r="K825" i="7"/>
  <c r="H825" i="7"/>
  <c r="C825" i="7"/>
  <c r="E825" i="7" s="1"/>
  <c r="F825" i="7" s="1"/>
  <c r="U824" i="7"/>
  <c r="L824" i="7"/>
  <c r="K824" i="7"/>
  <c r="H824" i="7"/>
  <c r="C824" i="7"/>
  <c r="E824" i="7" s="1"/>
  <c r="F824" i="7" s="1"/>
  <c r="J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F822" i="7"/>
  <c r="C822" i="7"/>
  <c r="E822" i="7" s="1"/>
  <c r="L821" i="7"/>
  <c r="K821" i="7"/>
  <c r="H821" i="7"/>
  <c r="U821" i="7" s="1"/>
  <c r="E821" i="7"/>
  <c r="F821" i="7" s="1"/>
  <c r="C821" i="7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E817" i="7"/>
  <c r="F817" i="7" s="1"/>
  <c r="C817" i="7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F814" i="7"/>
  <c r="C814" i="7"/>
  <c r="E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U811" i="7"/>
  <c r="L811" i="7"/>
  <c r="K811" i="7"/>
  <c r="H811" i="7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U807" i="7"/>
  <c r="L807" i="7"/>
  <c r="K807" i="7"/>
  <c r="H807" i="7"/>
  <c r="E807" i="7"/>
  <c r="F807" i="7" s="1"/>
  <c r="C807" i="7"/>
  <c r="L806" i="7"/>
  <c r="K806" i="7"/>
  <c r="H806" i="7"/>
  <c r="U806" i="7" s="1"/>
  <c r="C806" i="7"/>
  <c r="E806" i="7" s="1"/>
  <c r="F806" i="7" s="1"/>
  <c r="I806" i="7" s="1"/>
  <c r="U805" i="7"/>
  <c r="L805" i="7"/>
  <c r="K805" i="7"/>
  <c r="H805" i="7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E803" i="7"/>
  <c r="F803" i="7" s="1"/>
  <c r="C803" i="7"/>
  <c r="L802" i="7"/>
  <c r="K802" i="7"/>
  <c r="H802" i="7"/>
  <c r="U802" i="7" s="1"/>
  <c r="F802" i="7"/>
  <c r="C802" i="7"/>
  <c r="E802" i="7" s="1"/>
  <c r="L801" i="7"/>
  <c r="K801" i="7"/>
  <c r="H801" i="7"/>
  <c r="U801" i="7" s="1"/>
  <c r="C801" i="7"/>
  <c r="E801" i="7" s="1"/>
  <c r="F801" i="7" s="1"/>
  <c r="L800" i="7"/>
  <c r="J800" i="7" s="1"/>
  <c r="K800" i="7"/>
  <c r="H800" i="7"/>
  <c r="U800" i="7" s="1"/>
  <c r="C800" i="7"/>
  <c r="E800" i="7" s="1"/>
  <c r="F800" i="7" s="1"/>
  <c r="L799" i="7"/>
  <c r="K799" i="7"/>
  <c r="H799" i="7"/>
  <c r="U799" i="7" s="1"/>
  <c r="E799" i="7"/>
  <c r="F799" i="7" s="1"/>
  <c r="C799" i="7"/>
  <c r="L798" i="7"/>
  <c r="K798" i="7"/>
  <c r="H798" i="7"/>
  <c r="U798" i="7" s="1"/>
  <c r="E798" i="7"/>
  <c r="F798" i="7" s="1"/>
  <c r="C798" i="7"/>
  <c r="L797" i="7"/>
  <c r="K797" i="7"/>
  <c r="H797" i="7"/>
  <c r="U797" i="7" s="1"/>
  <c r="E797" i="7"/>
  <c r="F797" i="7" s="1"/>
  <c r="C797" i="7"/>
  <c r="L796" i="7"/>
  <c r="K796" i="7"/>
  <c r="H796" i="7"/>
  <c r="U796" i="7" s="1"/>
  <c r="C796" i="7"/>
  <c r="E796" i="7" s="1"/>
  <c r="F796" i="7" s="1"/>
  <c r="J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U788" i="7"/>
  <c r="L788" i="7"/>
  <c r="K788" i="7"/>
  <c r="H788" i="7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I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U781" i="7"/>
  <c r="L781" i="7"/>
  <c r="K781" i="7"/>
  <c r="H781" i="7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E778" i="7"/>
  <c r="F778" i="7" s="1"/>
  <c r="C778" i="7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I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E761" i="7"/>
  <c r="F761" i="7" s="1"/>
  <c r="C761" i="7"/>
  <c r="L760" i="7"/>
  <c r="K760" i="7"/>
  <c r="H760" i="7"/>
  <c r="U760" i="7" s="1"/>
  <c r="C760" i="7"/>
  <c r="E760" i="7" s="1"/>
  <c r="F760" i="7" s="1"/>
  <c r="L759" i="7"/>
  <c r="K759" i="7"/>
  <c r="H759" i="7"/>
  <c r="U759" i="7" s="1"/>
  <c r="E759" i="7"/>
  <c r="F759" i="7" s="1"/>
  <c r="C759" i="7"/>
  <c r="L758" i="7"/>
  <c r="K758" i="7"/>
  <c r="H758" i="7"/>
  <c r="U758" i="7" s="1"/>
  <c r="C758" i="7"/>
  <c r="E758" i="7" s="1"/>
  <c r="F758" i="7" s="1"/>
  <c r="I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I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E753" i="7"/>
  <c r="F753" i="7" s="1"/>
  <c r="C753" i="7"/>
  <c r="L752" i="7"/>
  <c r="K752" i="7"/>
  <c r="H752" i="7"/>
  <c r="U752" i="7" s="1"/>
  <c r="C752" i="7"/>
  <c r="E752" i="7" s="1"/>
  <c r="F752" i="7" s="1"/>
  <c r="L751" i="7"/>
  <c r="K751" i="7"/>
  <c r="H751" i="7"/>
  <c r="U751" i="7" s="1"/>
  <c r="E751" i="7"/>
  <c r="F751" i="7" s="1"/>
  <c r="C751" i="7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U748" i="7"/>
  <c r="L748" i="7"/>
  <c r="K748" i="7"/>
  <c r="H748" i="7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E740" i="7"/>
  <c r="F740" i="7" s="1"/>
  <c r="C740" i="7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U736" i="7"/>
  <c r="L736" i="7"/>
  <c r="K736" i="7"/>
  <c r="H736" i="7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U732" i="7"/>
  <c r="L732" i="7"/>
  <c r="K732" i="7"/>
  <c r="H732" i="7"/>
  <c r="C732" i="7"/>
  <c r="E732" i="7" s="1"/>
  <c r="F732" i="7" s="1"/>
  <c r="L731" i="7"/>
  <c r="K731" i="7"/>
  <c r="H731" i="7"/>
  <c r="U731" i="7" s="1"/>
  <c r="E731" i="7"/>
  <c r="F731" i="7" s="1"/>
  <c r="C731" i="7"/>
  <c r="L730" i="7"/>
  <c r="K730" i="7"/>
  <c r="H730" i="7"/>
  <c r="U730" i="7" s="1"/>
  <c r="C730" i="7"/>
  <c r="E730" i="7" s="1"/>
  <c r="F730" i="7" s="1"/>
  <c r="L729" i="7"/>
  <c r="K729" i="7"/>
  <c r="H729" i="7"/>
  <c r="U729" i="7" s="1"/>
  <c r="E729" i="7"/>
  <c r="F729" i="7" s="1"/>
  <c r="C729" i="7"/>
  <c r="L728" i="7"/>
  <c r="K728" i="7"/>
  <c r="H728" i="7"/>
  <c r="U728" i="7" s="1"/>
  <c r="C728" i="7"/>
  <c r="E728" i="7" s="1"/>
  <c r="F728" i="7" s="1"/>
  <c r="J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E726" i="7"/>
  <c r="F726" i="7" s="1"/>
  <c r="C726" i="7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U721" i="7"/>
  <c r="L721" i="7"/>
  <c r="K721" i="7"/>
  <c r="H721" i="7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E714" i="7"/>
  <c r="F714" i="7" s="1"/>
  <c r="C714" i="7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J707" i="7" s="1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E703" i="7"/>
  <c r="F703" i="7" s="1"/>
  <c r="C703" i="7"/>
  <c r="L702" i="7"/>
  <c r="K702" i="7"/>
  <c r="H702" i="7"/>
  <c r="U702" i="7" s="1"/>
  <c r="C702" i="7"/>
  <c r="E702" i="7" s="1"/>
  <c r="F702" i="7" s="1"/>
  <c r="L701" i="7"/>
  <c r="K701" i="7"/>
  <c r="H701" i="7"/>
  <c r="U701" i="7" s="1"/>
  <c r="E701" i="7"/>
  <c r="F701" i="7" s="1"/>
  <c r="C701" i="7"/>
  <c r="L700" i="7"/>
  <c r="K700" i="7"/>
  <c r="H700" i="7"/>
  <c r="U700" i="7" s="1"/>
  <c r="C700" i="7"/>
  <c r="E700" i="7" s="1"/>
  <c r="F700" i="7" s="1"/>
  <c r="U699" i="7"/>
  <c r="L699" i="7"/>
  <c r="K699" i="7"/>
  <c r="H699" i="7"/>
  <c r="C699" i="7"/>
  <c r="E699" i="7" s="1"/>
  <c r="F699" i="7" s="1"/>
  <c r="L698" i="7"/>
  <c r="K698" i="7"/>
  <c r="H698" i="7"/>
  <c r="U698" i="7" s="1"/>
  <c r="E698" i="7"/>
  <c r="F698" i="7" s="1"/>
  <c r="C698" i="7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I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J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F689" i="7"/>
  <c r="C689" i="7"/>
  <c r="E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J684" i="7" s="1"/>
  <c r="U683" i="7"/>
  <c r="L683" i="7"/>
  <c r="K683" i="7"/>
  <c r="H683" i="7"/>
  <c r="C683" i="7"/>
  <c r="E683" i="7" s="1"/>
  <c r="F683" i="7" s="1"/>
  <c r="L682" i="7"/>
  <c r="K682" i="7"/>
  <c r="H682" i="7"/>
  <c r="U682" i="7" s="1"/>
  <c r="C682" i="7"/>
  <c r="E682" i="7" s="1"/>
  <c r="F682" i="7" s="1"/>
  <c r="U681" i="7"/>
  <c r="L681" i="7"/>
  <c r="K681" i="7"/>
  <c r="H681" i="7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E671" i="7"/>
  <c r="F671" i="7" s="1"/>
  <c r="C671" i="7"/>
  <c r="L670" i="7"/>
  <c r="K670" i="7"/>
  <c r="H670" i="7"/>
  <c r="U670" i="7" s="1"/>
  <c r="C670" i="7"/>
  <c r="E670" i="7" s="1"/>
  <c r="F670" i="7" s="1"/>
  <c r="J670" i="7" s="1"/>
  <c r="L669" i="7"/>
  <c r="K669" i="7"/>
  <c r="H669" i="7"/>
  <c r="U669" i="7" s="1"/>
  <c r="C669" i="7"/>
  <c r="E669" i="7" s="1"/>
  <c r="F669" i="7" s="1"/>
  <c r="U668" i="7"/>
  <c r="L668" i="7"/>
  <c r="K668" i="7"/>
  <c r="H668" i="7"/>
  <c r="E668" i="7"/>
  <c r="F668" i="7" s="1"/>
  <c r="C668" i="7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U655" i="7"/>
  <c r="L655" i="7"/>
  <c r="K655" i="7"/>
  <c r="H655" i="7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J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U648" i="7"/>
  <c r="L648" i="7"/>
  <c r="K648" i="7"/>
  <c r="H648" i="7"/>
  <c r="E648" i="7"/>
  <c r="F648" i="7" s="1"/>
  <c r="C648" i="7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E642" i="7"/>
  <c r="F642" i="7" s="1"/>
  <c r="C642" i="7"/>
  <c r="L641" i="7"/>
  <c r="K641" i="7"/>
  <c r="H641" i="7"/>
  <c r="U641" i="7" s="1"/>
  <c r="C641" i="7"/>
  <c r="E641" i="7" s="1"/>
  <c r="F641" i="7" s="1"/>
  <c r="U640" i="7"/>
  <c r="L640" i="7"/>
  <c r="K640" i="7"/>
  <c r="H640" i="7"/>
  <c r="C640" i="7"/>
  <c r="E640" i="7" s="1"/>
  <c r="F640" i="7" s="1"/>
  <c r="J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I636" i="7" s="1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I630" i="7" s="1"/>
  <c r="U629" i="7"/>
  <c r="L629" i="7"/>
  <c r="K629" i="7"/>
  <c r="H629" i="7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E627" i="7"/>
  <c r="F627" i="7" s="1"/>
  <c r="C627" i="7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E622" i="7"/>
  <c r="F622" i="7" s="1"/>
  <c r="J622" i="7" s="1"/>
  <c r="C622" i="7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U617" i="7"/>
  <c r="L617" i="7"/>
  <c r="K617" i="7"/>
  <c r="H617" i="7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E615" i="7"/>
  <c r="F615" i="7" s="1"/>
  <c r="C615" i="7"/>
  <c r="L614" i="7"/>
  <c r="K614" i="7"/>
  <c r="H614" i="7"/>
  <c r="U614" i="7" s="1"/>
  <c r="E614" i="7"/>
  <c r="F614" i="7" s="1"/>
  <c r="C614" i="7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J610" i="7" s="1"/>
  <c r="L609" i="7"/>
  <c r="K609" i="7"/>
  <c r="H609" i="7"/>
  <c r="U609" i="7" s="1"/>
  <c r="C609" i="7"/>
  <c r="E609" i="7" s="1"/>
  <c r="F609" i="7" s="1"/>
  <c r="U608" i="7"/>
  <c r="L608" i="7"/>
  <c r="K608" i="7"/>
  <c r="H608" i="7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J599" i="7" s="1"/>
  <c r="L598" i="7"/>
  <c r="K598" i="7"/>
  <c r="H598" i="7"/>
  <c r="U598" i="7" s="1"/>
  <c r="E598" i="7"/>
  <c r="F598" i="7" s="1"/>
  <c r="C598" i="7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J592" i="7" s="1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E590" i="7"/>
  <c r="F590" i="7" s="1"/>
  <c r="C590" i="7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E579" i="7"/>
  <c r="F579" i="7" s="1"/>
  <c r="J579" i="7" s="1"/>
  <c r="C579" i="7"/>
  <c r="L578" i="7"/>
  <c r="K578" i="7"/>
  <c r="H578" i="7"/>
  <c r="U578" i="7" s="1"/>
  <c r="C578" i="7"/>
  <c r="E578" i="7" s="1"/>
  <c r="F578" i="7" s="1"/>
  <c r="I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I572" i="7" s="1"/>
  <c r="L571" i="7"/>
  <c r="K571" i="7"/>
  <c r="H571" i="7"/>
  <c r="U571" i="7" s="1"/>
  <c r="C571" i="7"/>
  <c r="E571" i="7" s="1"/>
  <c r="F571" i="7" s="1"/>
  <c r="J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I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U553" i="7"/>
  <c r="L553" i="7"/>
  <c r="K553" i="7"/>
  <c r="H553" i="7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I546" i="7" s="1"/>
  <c r="L545" i="7"/>
  <c r="K545" i="7"/>
  <c r="H545" i="7"/>
  <c r="U545" i="7" s="1"/>
  <c r="C545" i="7"/>
  <c r="E545" i="7" s="1"/>
  <c r="F545" i="7" s="1"/>
  <c r="L544" i="7"/>
  <c r="J544" i="7" s="1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E542" i="7"/>
  <c r="F542" i="7" s="1"/>
  <c r="C542" i="7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J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J538" i="7" s="1"/>
  <c r="L537" i="7"/>
  <c r="K537" i="7"/>
  <c r="H537" i="7"/>
  <c r="U537" i="7" s="1"/>
  <c r="F537" i="7"/>
  <c r="C537" i="7"/>
  <c r="E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J524" i="7" s="1"/>
  <c r="L523" i="7"/>
  <c r="K523" i="7"/>
  <c r="H523" i="7"/>
  <c r="U523" i="7" s="1"/>
  <c r="C523" i="7"/>
  <c r="E523" i="7" s="1"/>
  <c r="F523" i="7" s="1"/>
  <c r="J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J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E507" i="7"/>
  <c r="F507" i="7" s="1"/>
  <c r="C507" i="7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I504" i="7" s="1"/>
  <c r="U503" i="7"/>
  <c r="L503" i="7"/>
  <c r="K503" i="7"/>
  <c r="H503" i="7"/>
  <c r="C503" i="7"/>
  <c r="E503" i="7" s="1"/>
  <c r="F503" i="7" s="1"/>
  <c r="J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E498" i="7"/>
  <c r="F498" i="7" s="1"/>
  <c r="C498" i="7"/>
  <c r="L497" i="7"/>
  <c r="K497" i="7"/>
  <c r="H497" i="7"/>
  <c r="U497" i="7" s="1"/>
  <c r="E497" i="7"/>
  <c r="F497" i="7" s="1"/>
  <c r="C497" i="7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J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E489" i="7"/>
  <c r="F489" i="7" s="1"/>
  <c r="C489" i="7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J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I475" i="7" s="1"/>
  <c r="L474" i="7"/>
  <c r="K474" i="7"/>
  <c r="H474" i="7"/>
  <c r="U474" i="7" s="1"/>
  <c r="E474" i="7"/>
  <c r="F474" i="7" s="1"/>
  <c r="I474" i="7" s="1"/>
  <c r="C474" i="7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E467" i="7"/>
  <c r="F467" i="7" s="1"/>
  <c r="I467" i="7" s="1"/>
  <c r="C467" i="7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U453" i="7"/>
  <c r="L453" i="7"/>
  <c r="K453" i="7"/>
  <c r="H453" i="7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E445" i="7"/>
  <c r="F445" i="7" s="1"/>
  <c r="C445" i="7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F437" i="7"/>
  <c r="C437" i="7"/>
  <c r="E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E430" i="7"/>
  <c r="F430" i="7" s="1"/>
  <c r="C430" i="7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E425" i="7"/>
  <c r="F425" i="7" s="1"/>
  <c r="C425" i="7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U420" i="7"/>
  <c r="L420" i="7"/>
  <c r="K420" i="7"/>
  <c r="H420" i="7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E417" i="7"/>
  <c r="F417" i="7" s="1"/>
  <c r="C417" i="7"/>
  <c r="L416" i="7"/>
  <c r="K416" i="7"/>
  <c r="H416" i="7"/>
  <c r="U416" i="7" s="1"/>
  <c r="C416" i="7"/>
  <c r="E416" i="7" s="1"/>
  <c r="F416" i="7" s="1"/>
  <c r="J416" i="7" s="1"/>
  <c r="U415" i="7"/>
  <c r="L415" i="7"/>
  <c r="K415" i="7"/>
  <c r="H415" i="7"/>
  <c r="C415" i="7"/>
  <c r="E415" i="7" s="1"/>
  <c r="F415" i="7" s="1"/>
  <c r="L414" i="7"/>
  <c r="K414" i="7"/>
  <c r="H414" i="7"/>
  <c r="U414" i="7" s="1"/>
  <c r="E414" i="7"/>
  <c r="F414" i="7" s="1"/>
  <c r="C414" i="7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E409" i="7"/>
  <c r="F409" i="7" s="1"/>
  <c r="C409" i="7"/>
  <c r="L408" i="7"/>
  <c r="K408" i="7"/>
  <c r="H408" i="7"/>
  <c r="U408" i="7" s="1"/>
  <c r="C408" i="7"/>
  <c r="E408" i="7" s="1"/>
  <c r="F408" i="7" s="1"/>
  <c r="J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E405" i="7"/>
  <c r="F405" i="7" s="1"/>
  <c r="J405" i="7" s="1"/>
  <c r="C405" i="7"/>
  <c r="L404" i="7"/>
  <c r="K404" i="7"/>
  <c r="H404" i="7"/>
  <c r="U404" i="7" s="1"/>
  <c r="C404" i="7"/>
  <c r="E404" i="7" s="1"/>
  <c r="F404" i="7" s="1"/>
  <c r="L403" i="7"/>
  <c r="K403" i="7"/>
  <c r="H403" i="7"/>
  <c r="U403" i="7" s="1"/>
  <c r="E403" i="7"/>
  <c r="F403" i="7" s="1"/>
  <c r="C403" i="7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U400" i="7"/>
  <c r="L400" i="7"/>
  <c r="K400" i="7"/>
  <c r="H400" i="7"/>
  <c r="C400" i="7"/>
  <c r="E400" i="7" s="1"/>
  <c r="F400" i="7" s="1"/>
  <c r="U399" i="7"/>
  <c r="L399" i="7"/>
  <c r="K399" i="7"/>
  <c r="H399" i="7"/>
  <c r="C399" i="7"/>
  <c r="E399" i="7" s="1"/>
  <c r="F399" i="7" s="1"/>
  <c r="L398" i="7"/>
  <c r="K398" i="7"/>
  <c r="H398" i="7"/>
  <c r="U398" i="7" s="1"/>
  <c r="E398" i="7"/>
  <c r="F398" i="7" s="1"/>
  <c r="C398" i="7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I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I386" i="7" s="1"/>
  <c r="U385" i="7"/>
  <c r="L385" i="7"/>
  <c r="K385" i="7"/>
  <c r="H385" i="7"/>
  <c r="C385" i="7"/>
  <c r="E385" i="7" s="1"/>
  <c r="F385" i="7" s="1"/>
  <c r="L384" i="7"/>
  <c r="K384" i="7"/>
  <c r="H384" i="7"/>
  <c r="U384" i="7" s="1"/>
  <c r="E384" i="7"/>
  <c r="F384" i="7" s="1"/>
  <c r="C384" i="7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U380" i="7"/>
  <c r="L380" i="7"/>
  <c r="K380" i="7"/>
  <c r="H380" i="7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E374" i="7"/>
  <c r="F374" i="7" s="1"/>
  <c r="C374" i="7"/>
  <c r="L373" i="7"/>
  <c r="K373" i="7"/>
  <c r="H373" i="7"/>
  <c r="U373" i="7" s="1"/>
  <c r="F373" i="7"/>
  <c r="J373" i="7" s="1"/>
  <c r="C373" i="7"/>
  <c r="E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I364" i="7" s="1"/>
  <c r="U363" i="7"/>
  <c r="L363" i="7"/>
  <c r="K363" i="7"/>
  <c r="H363" i="7"/>
  <c r="C363" i="7"/>
  <c r="E363" i="7" s="1"/>
  <c r="F363" i="7" s="1"/>
  <c r="L362" i="7"/>
  <c r="K362" i="7"/>
  <c r="H362" i="7"/>
  <c r="U362" i="7" s="1"/>
  <c r="C362" i="7"/>
  <c r="E362" i="7" s="1"/>
  <c r="F362" i="7" s="1"/>
  <c r="U361" i="7"/>
  <c r="L361" i="7"/>
  <c r="K361" i="7"/>
  <c r="H361" i="7"/>
  <c r="C361" i="7"/>
  <c r="E361" i="7" s="1"/>
  <c r="F361" i="7" s="1"/>
  <c r="L360" i="7"/>
  <c r="K360" i="7"/>
  <c r="H360" i="7"/>
  <c r="U360" i="7" s="1"/>
  <c r="E360" i="7"/>
  <c r="F360" i="7" s="1"/>
  <c r="I360" i="7" s="1"/>
  <c r="C360" i="7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J354" i="7" s="1"/>
  <c r="L353" i="7"/>
  <c r="K353" i="7"/>
  <c r="H353" i="7"/>
  <c r="U353" i="7" s="1"/>
  <c r="C353" i="7"/>
  <c r="E353" i="7" s="1"/>
  <c r="F353" i="7" s="1"/>
  <c r="U352" i="7"/>
  <c r="L352" i="7"/>
  <c r="K352" i="7"/>
  <c r="H352" i="7"/>
  <c r="C352" i="7"/>
  <c r="E352" i="7" s="1"/>
  <c r="F352" i="7" s="1"/>
  <c r="U351" i="7"/>
  <c r="L351" i="7"/>
  <c r="K351" i="7"/>
  <c r="H351" i="7"/>
  <c r="C351" i="7"/>
  <c r="E351" i="7" s="1"/>
  <c r="F351" i="7" s="1"/>
  <c r="J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E349" i="7"/>
  <c r="F349" i="7" s="1"/>
  <c r="C349" i="7"/>
  <c r="L348" i="7"/>
  <c r="K348" i="7"/>
  <c r="H348" i="7"/>
  <c r="U348" i="7" s="1"/>
  <c r="E348" i="7"/>
  <c r="F348" i="7" s="1"/>
  <c r="I348" i="7" s="1"/>
  <c r="C348" i="7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J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E332" i="7"/>
  <c r="F332" i="7" s="1"/>
  <c r="C332" i="7"/>
  <c r="L331" i="7"/>
  <c r="K331" i="7"/>
  <c r="H331" i="7"/>
  <c r="U331" i="7" s="1"/>
  <c r="E331" i="7"/>
  <c r="F331" i="7" s="1"/>
  <c r="J331" i="7" s="1"/>
  <c r="C331" i="7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E322" i="7"/>
  <c r="F322" i="7" s="1"/>
  <c r="C322" i="7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E310" i="7"/>
  <c r="F310" i="7" s="1"/>
  <c r="C310" i="7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E299" i="7"/>
  <c r="F299" i="7" s="1"/>
  <c r="C299" i="7"/>
  <c r="L298" i="7"/>
  <c r="K298" i="7"/>
  <c r="H298" i="7"/>
  <c r="U298" i="7" s="1"/>
  <c r="C298" i="7"/>
  <c r="E298" i="7" s="1"/>
  <c r="F298" i="7" s="1"/>
  <c r="L297" i="7"/>
  <c r="K297" i="7"/>
  <c r="H297" i="7"/>
  <c r="U297" i="7" s="1"/>
  <c r="E297" i="7"/>
  <c r="F297" i="7" s="1"/>
  <c r="C297" i="7"/>
  <c r="L296" i="7"/>
  <c r="K296" i="7"/>
  <c r="H296" i="7"/>
  <c r="U296" i="7" s="1"/>
  <c r="C296" i="7"/>
  <c r="E296" i="7" s="1"/>
  <c r="F296" i="7" s="1"/>
  <c r="J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E291" i="7"/>
  <c r="F291" i="7" s="1"/>
  <c r="C291" i="7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U287" i="7"/>
  <c r="L287" i="7"/>
  <c r="K287" i="7"/>
  <c r="H287" i="7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J277" i="7" s="1"/>
  <c r="U276" i="7"/>
  <c r="L276" i="7"/>
  <c r="K276" i="7"/>
  <c r="H276" i="7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J258" i="7" s="1"/>
  <c r="L257" i="7"/>
  <c r="K257" i="7"/>
  <c r="H257" i="7"/>
  <c r="U257" i="7" s="1"/>
  <c r="E257" i="7"/>
  <c r="F257" i="7" s="1"/>
  <c r="C257" i="7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J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E249" i="7"/>
  <c r="F249" i="7" s="1"/>
  <c r="C249" i="7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U240" i="7"/>
  <c r="L240" i="7"/>
  <c r="K240" i="7"/>
  <c r="H240" i="7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J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U228" i="7"/>
  <c r="L228" i="7"/>
  <c r="K228" i="7"/>
  <c r="H228" i="7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I226" i="7" s="1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I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U220" i="7"/>
  <c r="L220" i="7"/>
  <c r="K220" i="7"/>
  <c r="H220" i="7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E217" i="7"/>
  <c r="F217" i="7" s="1"/>
  <c r="C217" i="7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E205" i="7"/>
  <c r="F205" i="7" s="1"/>
  <c r="C205" i="7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I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I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J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J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E179" i="7"/>
  <c r="F179" i="7" s="1"/>
  <c r="C179" i="7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E153" i="7"/>
  <c r="F153" i="7" s="1"/>
  <c r="C153" i="7"/>
  <c r="L152" i="7"/>
  <c r="K152" i="7"/>
  <c r="H152" i="7"/>
  <c r="U152" i="7" s="1"/>
  <c r="C152" i="7"/>
  <c r="E152" i="7" s="1"/>
  <c r="F152" i="7" s="1"/>
  <c r="I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J146" i="7" s="1"/>
  <c r="U145" i="7"/>
  <c r="L145" i="7"/>
  <c r="K145" i="7"/>
  <c r="H145" i="7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J143" i="7" s="1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U140" i="7"/>
  <c r="L140" i="7"/>
  <c r="K140" i="7"/>
  <c r="H140" i="7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U137" i="7"/>
  <c r="L137" i="7"/>
  <c r="K137" i="7"/>
  <c r="H137" i="7"/>
  <c r="F137" i="7"/>
  <c r="C137" i="7"/>
  <c r="E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E132" i="7"/>
  <c r="F132" i="7" s="1"/>
  <c r="C132" i="7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U117" i="7"/>
  <c r="L117" i="7"/>
  <c r="K117" i="7"/>
  <c r="H117" i="7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J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E104" i="7"/>
  <c r="F104" i="7" s="1"/>
  <c r="C104" i="7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J98" i="7" s="1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E95" i="7"/>
  <c r="F95" i="7" s="1"/>
  <c r="C95" i="7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E84" i="7"/>
  <c r="F84" i="7" s="1"/>
  <c r="J84" i="7" s="1"/>
  <c r="C84" i="7"/>
  <c r="L83" i="7"/>
  <c r="K83" i="7"/>
  <c r="H83" i="7"/>
  <c r="U83" i="7" s="1"/>
  <c r="C83" i="7"/>
  <c r="E83" i="7" s="1"/>
  <c r="F83" i="7" s="1"/>
  <c r="J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J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E75" i="7"/>
  <c r="F75" i="7" s="1"/>
  <c r="C75" i="7"/>
  <c r="U74" i="7"/>
  <c r="L74" i="7"/>
  <c r="K74" i="7"/>
  <c r="H74" i="7"/>
  <c r="C74" i="7"/>
  <c r="E74" i="7" s="1"/>
  <c r="F74" i="7" s="1"/>
  <c r="L73" i="7"/>
  <c r="K73" i="7"/>
  <c r="H73" i="7"/>
  <c r="U73" i="7" s="1"/>
  <c r="C73" i="7"/>
  <c r="E73" i="7" s="1"/>
  <c r="F73" i="7" s="1"/>
  <c r="J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J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E52" i="7"/>
  <c r="F52" i="7" s="1"/>
  <c r="C52" i="7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F41" i="7"/>
  <c r="E41" i="7"/>
  <c r="C41" i="7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U38" i="7"/>
  <c r="L38" i="7"/>
  <c r="K38" i="7"/>
  <c r="H38" i="7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J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E28" i="7"/>
  <c r="F28" i="7" s="1"/>
  <c r="C28" i="7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J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J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E5" i="7" s="1"/>
  <c r="F5" i="7" s="1"/>
  <c r="L4" i="7"/>
  <c r="K4" i="7"/>
  <c r="H4" i="7"/>
  <c r="U4" i="7" s="1"/>
  <c r="C4" i="7"/>
  <c r="E4" i="7" s="1"/>
  <c r="F4" i="7" s="1"/>
  <c r="L3" i="7"/>
  <c r="K3" i="7"/>
  <c r="H3" i="7"/>
  <c r="U3" i="7" s="1"/>
  <c r="C3" i="7"/>
  <c r="E3" i="7" s="1"/>
  <c r="F3" i="7" s="1"/>
  <c r="L2" i="7"/>
  <c r="K2" i="7"/>
  <c r="D44" i="14" s="1"/>
  <c r="H2" i="7"/>
  <c r="U2" i="7" s="1"/>
  <c r="C2" i="7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U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Q174" i="5"/>
  <c r="BB174" i="5" s="1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Q150" i="5"/>
  <c r="O150" i="5"/>
  <c r="M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B93" i="5"/>
  <c r="AC93" i="5" s="1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M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D59" i="5"/>
  <c r="B59" i="5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O43" i="5"/>
  <c r="AX43" i="5" s="1"/>
  <c r="B43" i="5"/>
  <c r="D43" i="5" s="1"/>
  <c r="BI42" i="5"/>
  <c r="BF42" i="5"/>
  <c r="BE42" i="5"/>
  <c r="BA42" i="5"/>
  <c r="AX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O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D36" i="5"/>
  <c r="B36" i="5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D26" i="5"/>
  <c r="B26" i="5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D13" i="5"/>
  <c r="B13" i="5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D45" i="4"/>
  <c r="B45" i="4"/>
  <c r="F44" i="4"/>
  <c r="E44" i="4"/>
  <c r="D44" i="4"/>
  <c r="B44" i="4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D32" i="4"/>
  <c r="B32" i="4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D12" i="4"/>
  <c r="B12" i="4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D3" i="4"/>
  <c r="B3" i="4"/>
  <c r="F2" i="4"/>
  <c r="E2" i="4"/>
  <c r="B2" i="4"/>
  <c r="D2" i="4" s="1"/>
  <c r="B15" i="3"/>
  <c r="F15" i="3" s="1"/>
  <c r="B262" i="14" s="1"/>
  <c r="B14" i="3"/>
  <c r="F14" i="3" s="1"/>
  <c r="B261" i="14" s="1"/>
  <c r="B13" i="3"/>
  <c r="C13" i="3" s="1"/>
  <c r="D13" i="3" s="1"/>
  <c r="I260" i="14" s="1"/>
  <c r="B12" i="3"/>
  <c r="F12" i="3" s="1"/>
  <c r="B259" i="14" s="1"/>
  <c r="E11" i="3"/>
  <c r="D11" i="3"/>
  <c r="I258" i="14" s="1"/>
  <c r="B11" i="3"/>
  <c r="F6" i="3"/>
  <c r="Z6" i="5" s="1"/>
  <c r="F5" i="3"/>
  <c r="F4" i="3"/>
  <c r="Z4" i="5" s="1"/>
  <c r="F3" i="3"/>
  <c r="Z3" i="5" s="1"/>
  <c r="F2" i="3"/>
  <c r="Z2" i="5" s="1"/>
  <c r="G203" i="1"/>
  <c r="F203" i="1"/>
  <c r="E203" i="1"/>
  <c r="D203" i="1"/>
  <c r="C203" i="1"/>
  <c r="B203" i="1"/>
  <c r="A203" i="1"/>
  <c r="B202" i="1"/>
  <c r="A202" i="1"/>
  <c r="B201" i="1"/>
  <c r="A201" i="1"/>
  <c r="B200" i="1"/>
  <c r="A200" i="1"/>
  <c r="B199" i="1"/>
  <c r="A199" i="1"/>
  <c r="B198" i="1"/>
  <c r="A198" i="1"/>
  <c r="B197" i="1"/>
  <c r="A197" i="1"/>
  <c r="B196" i="1"/>
  <c r="A196" i="1"/>
  <c r="B195" i="1"/>
  <c r="A195" i="1"/>
  <c r="B194" i="1"/>
  <c r="A194" i="1"/>
  <c r="B193" i="1"/>
  <c r="A193" i="1"/>
  <c r="B192" i="1"/>
  <c r="A192" i="1"/>
  <c r="B191" i="1"/>
  <c r="A191" i="1"/>
  <c r="B190" i="1"/>
  <c r="A190" i="1"/>
  <c r="B189" i="1"/>
  <c r="A189" i="1"/>
  <c r="B188" i="1"/>
  <c r="A188" i="1"/>
  <c r="B187" i="1"/>
  <c r="A187" i="1"/>
  <c r="B186" i="1"/>
  <c r="A186" i="1"/>
  <c r="B185" i="1"/>
  <c r="A185" i="1"/>
  <c r="B184" i="1"/>
  <c r="A184" i="1"/>
  <c r="B183" i="1"/>
  <c r="A183" i="1"/>
  <c r="B182" i="1"/>
  <c r="A182" i="1"/>
  <c r="B181" i="1"/>
  <c r="A181" i="1"/>
  <c r="B180" i="1"/>
  <c r="A180" i="1"/>
  <c r="B179" i="1"/>
  <c r="A179" i="1"/>
  <c r="B178" i="1"/>
  <c r="A178" i="1"/>
  <c r="B177" i="1"/>
  <c r="A177" i="1"/>
  <c r="B176" i="1"/>
  <c r="A176" i="1"/>
  <c r="B175" i="1"/>
  <c r="A175" i="1"/>
  <c r="B174" i="1"/>
  <c r="A174" i="1"/>
  <c r="B173" i="1"/>
  <c r="A173" i="1"/>
  <c r="B172" i="1"/>
  <c r="A172" i="1"/>
  <c r="B171" i="1"/>
  <c r="A171" i="1"/>
  <c r="B170" i="1"/>
  <c r="A170" i="1"/>
  <c r="B169" i="1"/>
  <c r="A169" i="1"/>
  <c r="B168" i="1"/>
  <c r="A168" i="1"/>
  <c r="B167" i="1"/>
  <c r="A167" i="1"/>
  <c r="B166" i="1"/>
  <c r="A166" i="1"/>
  <c r="B165" i="1"/>
  <c r="A165" i="1"/>
  <c r="B164" i="1"/>
  <c r="A164" i="1"/>
  <c r="B163" i="1"/>
  <c r="A163" i="1"/>
  <c r="B162" i="1"/>
  <c r="A162" i="1"/>
  <c r="B161" i="1"/>
  <c r="A161" i="1"/>
  <c r="B160" i="1"/>
  <c r="A160" i="1"/>
  <c r="B159" i="1"/>
  <c r="A159" i="1"/>
  <c r="B158" i="1"/>
  <c r="A158" i="1"/>
  <c r="B157" i="1"/>
  <c r="A157" i="1"/>
  <c r="B156" i="1"/>
  <c r="A156" i="1"/>
  <c r="B155" i="1"/>
  <c r="A155" i="1"/>
  <c r="B154" i="1"/>
  <c r="A154" i="1"/>
  <c r="B153" i="1"/>
  <c r="A153" i="1"/>
  <c r="B152" i="1"/>
  <c r="A152" i="1"/>
  <c r="B151" i="1"/>
  <c r="A151" i="1"/>
  <c r="B150" i="1"/>
  <c r="A150" i="1"/>
  <c r="B149" i="1"/>
  <c r="A149" i="1"/>
  <c r="B148" i="1"/>
  <c r="A148" i="1"/>
  <c r="B147" i="1"/>
  <c r="A147" i="1"/>
  <c r="B146" i="1"/>
  <c r="A146" i="1"/>
  <c r="B145" i="1"/>
  <c r="A145" i="1"/>
  <c r="B144" i="1"/>
  <c r="A144" i="1"/>
  <c r="B143" i="1"/>
  <c r="A143" i="1"/>
  <c r="B142" i="1"/>
  <c r="A142" i="1"/>
  <c r="B141" i="1"/>
  <c r="A141" i="1"/>
  <c r="B140" i="1"/>
  <c r="A140" i="1"/>
  <c r="B139" i="1"/>
  <c r="A139" i="1"/>
  <c r="B138" i="1"/>
  <c r="A138" i="1"/>
  <c r="B137" i="1"/>
  <c r="A137" i="1"/>
  <c r="B136" i="1"/>
  <c r="A136" i="1"/>
  <c r="B135" i="1"/>
  <c r="A135" i="1"/>
  <c r="B134" i="1"/>
  <c r="A134" i="1"/>
  <c r="B133" i="1"/>
  <c r="A133" i="1"/>
  <c r="B132" i="1"/>
  <c r="A132" i="1"/>
  <c r="B131" i="1"/>
  <c r="A131" i="1"/>
  <c r="B130" i="1"/>
  <c r="A130" i="1"/>
  <c r="B129" i="1"/>
  <c r="A129" i="1"/>
  <c r="B128" i="1"/>
  <c r="A128" i="1"/>
  <c r="B127" i="1"/>
  <c r="A127" i="1"/>
  <c r="B126" i="1"/>
  <c r="A126" i="1"/>
  <c r="B125" i="1"/>
  <c r="A125" i="1"/>
  <c r="B124" i="1"/>
  <c r="A124" i="1"/>
  <c r="F123" i="1"/>
  <c r="B123" i="1"/>
  <c r="A123" i="1"/>
  <c r="B122" i="1"/>
  <c r="A122" i="1"/>
  <c r="B121" i="1"/>
  <c r="A121" i="1"/>
  <c r="B120" i="1"/>
  <c r="A120" i="1"/>
  <c r="B119" i="1"/>
  <c r="A119" i="1"/>
  <c r="B118" i="1"/>
  <c r="A118" i="1"/>
  <c r="B117" i="1"/>
  <c r="A117" i="1"/>
  <c r="B116" i="1"/>
  <c r="A116" i="1"/>
  <c r="B115" i="1"/>
  <c r="A115" i="1"/>
  <c r="B114" i="1"/>
  <c r="A114" i="1"/>
  <c r="B113" i="1"/>
  <c r="A113" i="1"/>
  <c r="B112" i="1"/>
  <c r="A112" i="1"/>
  <c r="B111" i="1"/>
  <c r="A111" i="1"/>
  <c r="B110" i="1"/>
  <c r="A110" i="1"/>
  <c r="B109" i="1"/>
  <c r="A109" i="1"/>
  <c r="B108" i="1"/>
  <c r="A108" i="1"/>
  <c r="B107" i="1"/>
  <c r="A107" i="1"/>
  <c r="E106" i="1"/>
  <c r="C106" i="1"/>
  <c r="B106" i="1"/>
  <c r="A106" i="1"/>
  <c r="B105" i="1"/>
  <c r="A105" i="1"/>
  <c r="B104" i="1"/>
  <c r="A104" i="1"/>
  <c r="B103" i="1"/>
  <c r="A103" i="1"/>
  <c r="B102" i="1"/>
  <c r="A102" i="1"/>
  <c r="B101" i="1"/>
  <c r="A101" i="1"/>
  <c r="B100" i="1"/>
  <c r="A100" i="1"/>
  <c r="B99" i="1"/>
  <c r="A99" i="1"/>
  <c r="B98" i="1"/>
  <c r="A98" i="1"/>
  <c r="B97" i="1"/>
  <c r="A97" i="1"/>
  <c r="B96" i="1"/>
  <c r="A96" i="1"/>
  <c r="B95" i="1"/>
  <c r="A95" i="1"/>
  <c r="B94" i="1"/>
  <c r="A94" i="1"/>
  <c r="B93" i="1"/>
  <c r="A93" i="1"/>
  <c r="B92" i="1"/>
  <c r="A92" i="1"/>
  <c r="B91" i="1"/>
  <c r="A91" i="1"/>
  <c r="B90" i="1"/>
  <c r="A90" i="1"/>
  <c r="B89" i="1"/>
  <c r="A89" i="1"/>
  <c r="B88" i="1"/>
  <c r="A88" i="1"/>
  <c r="B87" i="1"/>
  <c r="A87" i="1"/>
  <c r="B86" i="1"/>
  <c r="A86" i="1"/>
  <c r="B85" i="1"/>
  <c r="A85" i="1"/>
  <c r="B84" i="1"/>
  <c r="A84" i="1"/>
  <c r="B83" i="1"/>
  <c r="A83" i="1"/>
  <c r="B82" i="1"/>
  <c r="A82" i="1"/>
  <c r="B81" i="1"/>
  <c r="A81" i="1"/>
  <c r="B80" i="1"/>
  <c r="A80" i="1"/>
  <c r="B79" i="1"/>
  <c r="A79" i="1"/>
  <c r="B78" i="1"/>
  <c r="A78" i="1"/>
  <c r="B77" i="1"/>
  <c r="A77" i="1"/>
  <c r="B76" i="1"/>
  <c r="A76" i="1"/>
  <c r="B75" i="1"/>
  <c r="A75" i="1"/>
  <c r="B74" i="1"/>
  <c r="A74" i="1"/>
  <c r="B73" i="1"/>
  <c r="A73" i="1"/>
  <c r="B72" i="1"/>
  <c r="A72" i="1"/>
  <c r="B71" i="1"/>
  <c r="A71" i="1"/>
  <c r="B70" i="1"/>
  <c r="A70" i="1"/>
  <c r="B69" i="1"/>
  <c r="A69" i="1"/>
  <c r="B68" i="1"/>
  <c r="A68" i="1"/>
  <c r="B67" i="1"/>
  <c r="A67" i="1"/>
  <c r="B66" i="1"/>
  <c r="A66" i="1"/>
  <c r="B65" i="1"/>
  <c r="A65" i="1"/>
  <c r="B64" i="1"/>
  <c r="A64" i="1"/>
  <c r="B63" i="1"/>
  <c r="A63" i="1"/>
  <c r="B62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E14" i="1"/>
  <c r="C14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14" i="2"/>
  <c r="B4" i="13" s="1"/>
  <c r="B13" i="2"/>
  <c r="B12" i="2"/>
  <c r="B11" i="2"/>
  <c r="H5" i="15" s="1"/>
  <c r="D6" i="15" s="1"/>
  <c r="B10" i="2"/>
  <c r="B9" i="2"/>
  <c r="W49" i="14"/>
  <c r="B8" i="13"/>
  <c r="I9" i="9"/>
  <c r="I691" i="7" l="1"/>
  <c r="J691" i="7"/>
  <c r="J1814" i="7"/>
  <c r="I1814" i="7"/>
  <c r="J1113" i="7"/>
  <c r="I1113" i="7"/>
  <c r="J1038" i="7"/>
  <c r="J1091" i="7"/>
  <c r="J1378" i="7"/>
  <c r="C14" i="3"/>
  <c r="D14" i="3" s="1"/>
  <c r="I261" i="14" s="1"/>
  <c r="I784" i="7"/>
  <c r="I815" i="7"/>
  <c r="J1033" i="7"/>
  <c r="J1144" i="7"/>
  <c r="J59" i="7"/>
  <c r="J227" i="7"/>
  <c r="J395" i="7"/>
  <c r="J588" i="7"/>
  <c r="J612" i="7"/>
  <c r="I620" i="7"/>
  <c r="J636" i="7"/>
  <c r="J639" i="7"/>
  <c r="J914" i="7"/>
  <c r="J1131" i="7"/>
  <c r="I1279" i="7"/>
  <c r="I1298" i="7"/>
  <c r="I1693" i="7"/>
  <c r="I274" i="7"/>
  <c r="J568" i="7"/>
  <c r="I844" i="7"/>
  <c r="J902" i="7"/>
  <c r="J1008" i="7"/>
  <c r="J1100" i="7"/>
  <c r="J1152" i="7"/>
  <c r="I1442" i="7"/>
  <c r="J51" i="7"/>
  <c r="J91" i="7"/>
  <c r="I500" i="7"/>
  <c r="I866" i="7"/>
  <c r="J1150" i="7"/>
  <c r="J1194" i="7"/>
  <c r="J1735" i="7"/>
  <c r="J1879" i="7"/>
  <c r="I2732" i="7"/>
  <c r="J2732" i="7"/>
  <c r="J2289" i="7"/>
  <c r="I2289" i="7"/>
  <c r="I2544" i="7"/>
  <c r="J2785" i="7"/>
  <c r="J248" i="7"/>
  <c r="I330" i="7"/>
  <c r="I404" i="7"/>
  <c r="J447" i="7"/>
  <c r="I450" i="7"/>
  <c r="I482" i="7"/>
  <c r="I536" i="7"/>
  <c r="J752" i="7"/>
  <c r="I819" i="7"/>
  <c r="I974" i="7"/>
  <c r="I1171" i="7"/>
  <c r="I1176" i="7"/>
  <c r="I1258" i="7"/>
  <c r="I1283" i="7"/>
  <c r="I1352" i="7"/>
  <c r="I1358" i="7"/>
  <c r="I1600" i="7"/>
  <c r="J1600" i="7"/>
  <c r="J49" i="7"/>
  <c r="J312" i="7"/>
  <c r="I341" i="7"/>
  <c r="I456" i="7"/>
  <c r="J510" i="7"/>
  <c r="J600" i="7"/>
  <c r="J675" i="7"/>
  <c r="I720" i="7"/>
  <c r="I931" i="7"/>
  <c r="I986" i="7"/>
  <c r="I1082" i="7"/>
  <c r="J1085" i="7"/>
  <c r="J1135" i="7"/>
  <c r="J1153" i="7"/>
  <c r="I1229" i="7"/>
  <c r="I1307" i="7"/>
  <c r="J1770" i="7"/>
  <c r="I2458" i="7"/>
  <c r="I95" i="7"/>
  <c r="J264" i="7"/>
  <c r="J388" i="7"/>
  <c r="J428" i="7"/>
  <c r="J440" i="7"/>
  <c r="J502" i="7"/>
  <c r="J528" i="7"/>
  <c r="I676" i="7"/>
  <c r="I710" i="7"/>
  <c r="J736" i="7"/>
  <c r="J783" i="7"/>
  <c r="J814" i="7"/>
  <c r="J822" i="7"/>
  <c r="J836" i="7"/>
  <c r="I860" i="7"/>
  <c r="J879" i="7"/>
  <c r="J882" i="7"/>
  <c r="J898" i="7"/>
  <c r="I962" i="7"/>
  <c r="J1558" i="7"/>
  <c r="I1728" i="7"/>
  <c r="J2002" i="7"/>
  <c r="I4437" i="7"/>
  <c r="J4437" i="7"/>
  <c r="I204" i="7"/>
  <c r="I312" i="7"/>
  <c r="I426" i="7"/>
  <c r="I772" i="7"/>
  <c r="J1229" i="7"/>
  <c r="J1799" i="7"/>
  <c r="J1903" i="7"/>
  <c r="J1954" i="7"/>
  <c r="I1968" i="7"/>
  <c r="I2681" i="7"/>
  <c r="J2693" i="7"/>
  <c r="J2338" i="7"/>
  <c r="I2389" i="7"/>
  <c r="I2701" i="7"/>
  <c r="J2744" i="7"/>
  <c r="J2820" i="7"/>
  <c r="J3204" i="7"/>
  <c r="I3327" i="7"/>
  <c r="I3450" i="7"/>
  <c r="I3462" i="7"/>
  <c r="I3468" i="7"/>
  <c r="J3564" i="7"/>
  <c r="J3636" i="7"/>
  <c r="J3751" i="7"/>
  <c r="J4081" i="7"/>
  <c r="J4117" i="7"/>
  <c r="J4389" i="7"/>
  <c r="J4917" i="7"/>
  <c r="L47" i="9"/>
  <c r="E47" i="9"/>
  <c r="D47" i="9"/>
  <c r="E104" i="9"/>
  <c r="AL13" i="10"/>
  <c r="AG13" i="10"/>
  <c r="AD13" i="10"/>
  <c r="V13" i="10"/>
  <c r="R13" i="10"/>
  <c r="AH13" i="10"/>
  <c r="K13" i="10"/>
  <c r="I13" i="10"/>
  <c r="G13" i="10"/>
  <c r="F13" i="10"/>
  <c r="E13" i="10"/>
  <c r="Z26" i="11"/>
  <c r="R26" i="11"/>
  <c r="AA41" i="11"/>
  <c r="Y41" i="11"/>
  <c r="W41" i="11"/>
  <c r="Z41" i="11"/>
  <c r="Y144" i="11"/>
  <c r="AA144" i="11"/>
  <c r="Z144" i="11"/>
  <c r="I3382" i="7"/>
  <c r="I3457" i="7"/>
  <c r="I3681" i="7"/>
  <c r="J4409" i="7"/>
  <c r="K91" i="9"/>
  <c r="E91" i="9"/>
  <c r="L121" i="9"/>
  <c r="F121" i="9"/>
  <c r="B121" i="9"/>
  <c r="AJ75" i="10"/>
  <c r="AL75" i="10"/>
  <c r="AI75" i="10"/>
  <c r="AF75" i="10"/>
  <c r="AE75" i="10"/>
  <c r="M75" i="10"/>
  <c r="J1613" i="7"/>
  <c r="I1646" i="7"/>
  <c r="I2052" i="7"/>
  <c r="J2055" i="7"/>
  <c r="I2122" i="7"/>
  <c r="J2145" i="7"/>
  <c r="I2193" i="7"/>
  <c r="J2506" i="7"/>
  <c r="I3106" i="7"/>
  <c r="I3319" i="7"/>
  <c r="I3434" i="7"/>
  <c r="I3546" i="7"/>
  <c r="J60" i="8"/>
  <c r="J72" i="8"/>
  <c r="J90" i="8"/>
  <c r="L56" i="9"/>
  <c r="F56" i="9"/>
  <c r="E56" i="9"/>
  <c r="AJ13" i="10"/>
  <c r="B41" i="10"/>
  <c r="AD41" i="10"/>
  <c r="U41" i="10"/>
  <c r="P41" i="10"/>
  <c r="O41" i="10"/>
  <c r="F41" i="10"/>
  <c r="C41" i="10"/>
  <c r="L75" i="10"/>
  <c r="AC199" i="10"/>
  <c r="W199" i="10"/>
  <c r="R199" i="10"/>
  <c r="K199" i="10"/>
  <c r="J199" i="10"/>
  <c r="H199" i="10"/>
  <c r="G199" i="10"/>
  <c r="AH199" i="10"/>
  <c r="C199" i="10"/>
  <c r="AF199" i="10"/>
  <c r="B199" i="10"/>
  <c r="AA199" i="10"/>
  <c r="Z199" i="10"/>
  <c r="AD199" i="10"/>
  <c r="Q199" i="10"/>
  <c r="N199" i="10"/>
  <c r="O199" i="5" s="1"/>
  <c r="J3214" i="7"/>
  <c r="J3220" i="7"/>
  <c r="J3317" i="7"/>
  <c r="I3623" i="7"/>
  <c r="V14" i="10"/>
  <c r="N14" i="10"/>
  <c r="J14" i="10"/>
  <c r="M14" i="5" s="1"/>
  <c r="W23" i="10"/>
  <c r="AD23" i="10"/>
  <c r="AL151" i="10"/>
  <c r="P151" i="10"/>
  <c r="X170" i="11"/>
  <c r="S170" i="11"/>
  <c r="Q200" i="14"/>
  <c r="P200" i="14"/>
  <c r="O200" i="14"/>
  <c r="Q237" i="14"/>
  <c r="K237" i="14"/>
  <c r="J1260" i="7"/>
  <c r="J1320" i="7"/>
  <c r="I1514" i="7"/>
  <c r="J1530" i="7"/>
  <c r="J1703" i="7"/>
  <c r="J1863" i="7"/>
  <c r="J1915" i="7"/>
  <c r="I2016" i="7"/>
  <c r="I2174" i="7"/>
  <c r="J2207" i="7"/>
  <c r="J2564" i="7"/>
  <c r="J2742" i="7"/>
  <c r="J2810" i="7"/>
  <c r="J2866" i="7"/>
  <c r="J2990" i="7"/>
  <c r="J3168" i="7"/>
  <c r="I3200" i="7"/>
  <c r="I3518" i="7"/>
  <c r="J3604" i="7"/>
  <c r="J3615" i="7"/>
  <c r="J3640" i="7"/>
  <c r="J3705" i="7"/>
  <c r="J3868" i="7"/>
  <c r="F164" i="9"/>
  <c r="E164" i="9"/>
  <c r="D197" i="9"/>
  <c r="K197" i="9"/>
  <c r="E197" i="9"/>
  <c r="B197" i="9"/>
  <c r="AC5" i="10"/>
  <c r="AA5" i="10"/>
  <c r="P5" i="10"/>
  <c r="N5" i="10"/>
  <c r="AG5" i="10"/>
  <c r="AD5" i="10"/>
  <c r="H5" i="10"/>
  <c r="G5" i="10"/>
  <c r="C151" i="10"/>
  <c r="B89" i="12"/>
  <c r="W89" i="12"/>
  <c r="B90" i="11"/>
  <c r="R98" i="12"/>
  <c r="Q98" i="12"/>
  <c r="P98" i="12"/>
  <c r="O98" i="12"/>
  <c r="B99" i="11"/>
  <c r="T139" i="12"/>
  <c r="B140" i="11"/>
  <c r="S139" i="12"/>
  <c r="R139" i="12"/>
  <c r="P139" i="12"/>
  <c r="J2241" i="7"/>
  <c r="I2376" i="7"/>
  <c r="J2390" i="7"/>
  <c r="J2393" i="7"/>
  <c r="I2478" i="7"/>
  <c r="J2492" i="7"/>
  <c r="I3047" i="7"/>
  <c r="J3104" i="7"/>
  <c r="J3238" i="7"/>
  <c r="I3264" i="7"/>
  <c r="I3266" i="7"/>
  <c r="I3272" i="7"/>
  <c r="I3301" i="7"/>
  <c r="J3385" i="7"/>
  <c r="I3452" i="7"/>
  <c r="J3533" i="7"/>
  <c r="I3860" i="7"/>
  <c r="J4063" i="7"/>
  <c r="I4667" i="7"/>
  <c r="D50" i="9"/>
  <c r="K50" i="9"/>
  <c r="F50" i="9"/>
  <c r="F197" i="9"/>
  <c r="B130" i="11"/>
  <c r="L23" i="9"/>
  <c r="E23" i="9"/>
  <c r="M106" i="10"/>
  <c r="AI106" i="10"/>
  <c r="AB106" i="10"/>
  <c r="U112" i="10"/>
  <c r="T112" i="10"/>
  <c r="AC181" i="10"/>
  <c r="U181" i="10"/>
  <c r="T181" i="10"/>
  <c r="S181" i="10"/>
  <c r="D181" i="10"/>
  <c r="AA181" i="10"/>
  <c r="AC50" i="11"/>
  <c r="X50" i="11"/>
  <c r="N117" i="12"/>
  <c r="B117" i="12"/>
  <c r="J3088" i="7"/>
  <c r="Z36" i="10"/>
  <c r="AF36" i="10"/>
  <c r="AB169" i="10"/>
  <c r="H169" i="10"/>
  <c r="G169" i="10"/>
  <c r="X169" i="10"/>
  <c r="R169" i="10"/>
  <c r="N169" i="10"/>
  <c r="L169" i="10"/>
  <c r="Z169" i="10"/>
  <c r="C169" i="10"/>
  <c r="W42" i="12"/>
  <c r="V42" i="12"/>
  <c r="U42" i="12"/>
  <c r="T42" i="12"/>
  <c r="N42" i="12"/>
  <c r="W85" i="12"/>
  <c r="B86" i="11"/>
  <c r="V85" i="12"/>
  <c r="U85" i="12"/>
  <c r="R85" i="12"/>
  <c r="N116" i="14"/>
  <c r="O116" i="14"/>
  <c r="I2267" i="7"/>
  <c r="J2593" i="7"/>
  <c r="I2772" i="7"/>
  <c r="I2806" i="7"/>
  <c r="J2856" i="7"/>
  <c r="J3120" i="7"/>
  <c r="J3198" i="7"/>
  <c r="J3224" i="7"/>
  <c r="Y56" i="10"/>
  <c r="V56" i="10"/>
  <c r="AJ144" i="10"/>
  <c r="AD144" i="10"/>
  <c r="F144" i="10"/>
  <c r="Z144" i="10"/>
  <c r="E144" i="10"/>
  <c r="W144" i="10"/>
  <c r="D144" i="10"/>
  <c r="V144" i="10"/>
  <c r="C144" i="10"/>
  <c r="P144" i="10"/>
  <c r="AH144" i="10"/>
  <c r="J144" i="10"/>
  <c r="AG144" i="10"/>
  <c r="AF144" i="10"/>
  <c r="AE144" i="10"/>
  <c r="U144" i="10"/>
  <c r="Q144" i="10"/>
  <c r="I144" i="10"/>
  <c r="B169" i="10"/>
  <c r="W50" i="11"/>
  <c r="Y115" i="11"/>
  <c r="X115" i="11"/>
  <c r="W115" i="11"/>
  <c r="R115" i="11"/>
  <c r="AA115" i="11"/>
  <c r="V115" i="11"/>
  <c r="U115" i="11"/>
  <c r="S115" i="11"/>
  <c r="Q115" i="11"/>
  <c r="B43" i="11"/>
  <c r="J1381" i="7"/>
  <c r="J1414" i="7"/>
  <c r="I1474" i="7"/>
  <c r="I1488" i="7"/>
  <c r="J1589" i="7"/>
  <c r="J1626" i="7"/>
  <c r="I1673" i="7"/>
  <c r="J1687" i="7"/>
  <c r="J1690" i="7"/>
  <c r="J1767" i="7"/>
  <c r="J1781" i="7"/>
  <c r="J1878" i="7"/>
  <c r="I2188" i="7"/>
  <c r="I2331" i="7"/>
  <c r="J2425" i="7"/>
  <c r="J2454" i="7"/>
  <c r="J2610" i="7"/>
  <c r="J2848" i="7"/>
  <c r="J3022" i="7"/>
  <c r="I3036" i="7"/>
  <c r="I3045" i="7"/>
  <c r="I3056" i="7"/>
  <c r="I3088" i="7"/>
  <c r="J3961" i="7"/>
  <c r="AF26" i="10"/>
  <c r="Z26" i="10"/>
  <c r="U26" i="10"/>
  <c r="AK30" i="10"/>
  <c r="T30" i="10"/>
  <c r="S30" i="10"/>
  <c r="R88" i="10"/>
  <c r="Q88" i="10"/>
  <c r="C88" i="10"/>
  <c r="B88" i="10"/>
  <c r="AJ88" i="10"/>
  <c r="AC88" i="10"/>
  <c r="AB88" i="10"/>
  <c r="Z88" i="10"/>
  <c r="U88" i="10"/>
  <c r="AE169" i="10"/>
  <c r="AB5" i="11"/>
  <c r="R5" i="11"/>
  <c r="AA13" i="11"/>
  <c r="AC13" i="11"/>
  <c r="I2100" i="7"/>
  <c r="J2130" i="7"/>
  <c r="J2144" i="7"/>
  <c r="I2158" i="7"/>
  <c r="I2278" i="7"/>
  <c r="J2354" i="7"/>
  <c r="J2502" i="7"/>
  <c r="I2545" i="7"/>
  <c r="J2577" i="7"/>
  <c r="J2588" i="7"/>
  <c r="J2621" i="7"/>
  <c r="J2709" i="7"/>
  <c r="I2812" i="7"/>
  <c r="J2906" i="7"/>
  <c r="I2955" i="7"/>
  <c r="I3154" i="7"/>
  <c r="I3192" i="7"/>
  <c r="I3498" i="7"/>
  <c r="I3672" i="7"/>
  <c r="F113" i="9"/>
  <c r="K113" i="9"/>
  <c r="T6" i="11"/>
  <c r="R6" i="11"/>
  <c r="P7" i="12"/>
  <c r="W7" i="12"/>
  <c r="S7" i="12"/>
  <c r="Q7" i="12"/>
  <c r="R7" i="12"/>
  <c r="S66" i="12"/>
  <c r="Q66" i="12"/>
  <c r="P66" i="12"/>
  <c r="B67" i="11"/>
  <c r="J3428" i="7"/>
  <c r="J3617" i="7"/>
  <c r="D113" i="9"/>
  <c r="M26" i="10"/>
  <c r="C45" i="10"/>
  <c r="T144" i="10"/>
  <c r="J3847" i="7"/>
  <c r="I3911" i="7"/>
  <c r="I3925" i="7"/>
  <c r="J4074" i="7"/>
  <c r="I4466" i="7"/>
  <c r="J4549" i="7"/>
  <c r="I4735" i="7"/>
  <c r="J4963" i="7"/>
  <c r="J30" i="8"/>
  <c r="J38" i="8"/>
  <c r="J65" i="8"/>
  <c r="J102" i="8"/>
  <c r="E26" i="9"/>
  <c r="F66" i="9"/>
  <c r="L66" i="9"/>
  <c r="K73" i="9"/>
  <c r="F73" i="9"/>
  <c r="E73" i="9"/>
  <c r="K119" i="9"/>
  <c r="Z54" i="10"/>
  <c r="AC54" i="10"/>
  <c r="G54" i="10"/>
  <c r="S67" i="10"/>
  <c r="AL114" i="10"/>
  <c r="Z114" i="10"/>
  <c r="W114" i="10"/>
  <c r="G116" i="1" s="1"/>
  <c r="Q114" i="10"/>
  <c r="L114" i="10"/>
  <c r="P122" i="10"/>
  <c r="J122" i="10"/>
  <c r="V68" i="11"/>
  <c r="W68" i="11"/>
  <c r="T68" i="11"/>
  <c r="O190" i="14"/>
  <c r="Q190" i="14"/>
  <c r="N190" i="14"/>
  <c r="I4217" i="7"/>
  <c r="I4555" i="7"/>
  <c r="J4611" i="7"/>
  <c r="I4982" i="7"/>
  <c r="J50" i="8"/>
  <c r="J146" i="8"/>
  <c r="L74" i="9"/>
  <c r="B74" i="9"/>
  <c r="C114" i="9"/>
  <c r="F114" i="9"/>
  <c r="AI46" i="10"/>
  <c r="AJ46" i="10"/>
  <c r="AH46" i="10"/>
  <c r="AL72" i="10"/>
  <c r="AG72" i="10"/>
  <c r="AD72" i="10"/>
  <c r="AI185" i="10"/>
  <c r="AF185" i="10"/>
  <c r="K185" i="10"/>
  <c r="G185" i="10"/>
  <c r="S187" i="10"/>
  <c r="R187" i="10"/>
  <c r="AD187" i="10"/>
  <c r="AC187" i="10"/>
  <c r="AK193" i="10"/>
  <c r="AE193" i="10"/>
  <c r="AD193" i="10"/>
  <c r="G193" i="10"/>
  <c r="R139" i="11"/>
  <c r="X139" i="11"/>
  <c r="T126" i="12"/>
  <c r="B127" i="11"/>
  <c r="R126" i="12"/>
  <c r="Q126" i="12"/>
  <c r="P126" i="12"/>
  <c r="J13" i="8"/>
  <c r="J74" i="8"/>
  <c r="J103" i="8"/>
  <c r="B192" i="9"/>
  <c r="F192" i="9"/>
  <c r="AE61" i="10"/>
  <c r="I61" i="10"/>
  <c r="G61" i="10"/>
  <c r="F61" i="10"/>
  <c r="AL61" i="10"/>
  <c r="E61" i="10"/>
  <c r="X139" i="10"/>
  <c r="AD139" i="10"/>
  <c r="AB139" i="10"/>
  <c r="Z139" i="10"/>
  <c r="Y139" i="10"/>
  <c r="H153" i="10"/>
  <c r="AA153" i="10"/>
  <c r="U163" i="10"/>
  <c r="T163" i="10"/>
  <c r="P163" i="10"/>
  <c r="I163" i="10"/>
  <c r="H163" i="10"/>
  <c r="G163" i="10"/>
  <c r="F163" i="10"/>
  <c r="AC163" i="10"/>
  <c r="Z163" i="10"/>
  <c r="Z170" i="10"/>
  <c r="V170" i="10"/>
  <c r="B170" i="10"/>
  <c r="V69" i="11"/>
  <c r="R69" i="11"/>
  <c r="W140" i="11"/>
  <c r="R140" i="11"/>
  <c r="T56" i="12"/>
  <c r="B57" i="11"/>
  <c r="J3895" i="7"/>
  <c r="I4829" i="7"/>
  <c r="I4890" i="7"/>
  <c r="AK34" i="10"/>
  <c r="X34" i="10"/>
  <c r="W34" i="10"/>
  <c r="T157" i="10"/>
  <c r="Q157" i="10"/>
  <c r="P157" i="10"/>
  <c r="AG190" i="10"/>
  <c r="Z190" i="10"/>
  <c r="N190" i="10"/>
  <c r="AA10" i="11"/>
  <c r="U10" i="11"/>
  <c r="S10" i="11"/>
  <c r="AB16" i="11"/>
  <c r="S16" i="11"/>
  <c r="R16" i="11"/>
  <c r="S81" i="11"/>
  <c r="R81" i="11"/>
  <c r="Y116" i="11"/>
  <c r="AC116" i="11"/>
  <c r="X116" i="11"/>
  <c r="W116" i="11"/>
  <c r="AC163" i="11"/>
  <c r="AA163" i="11"/>
  <c r="U62" i="12"/>
  <c r="T62" i="12"/>
  <c r="N171" i="14"/>
  <c r="M171" i="14"/>
  <c r="J3731" i="7"/>
  <c r="J3745" i="7"/>
  <c r="J4145" i="7"/>
  <c r="J4211" i="7"/>
  <c r="I4264" i="7"/>
  <c r="J4277" i="7"/>
  <c r="I4351" i="7"/>
  <c r="I4359" i="7"/>
  <c r="J4604" i="7"/>
  <c r="J4607" i="7"/>
  <c r="J4664" i="7"/>
  <c r="I4700" i="7"/>
  <c r="J4790" i="7"/>
  <c r="J4902" i="7"/>
  <c r="J55" i="8"/>
  <c r="D100" i="9"/>
  <c r="K100" i="9"/>
  <c r="D161" i="9"/>
  <c r="D192" i="9"/>
  <c r="D34" i="10"/>
  <c r="X46" i="10"/>
  <c r="R61" i="10"/>
  <c r="Q61" i="5" s="1"/>
  <c r="AF83" i="10"/>
  <c r="O83" i="10"/>
  <c r="G83" i="10"/>
  <c r="AL83" i="10"/>
  <c r="F83" i="10"/>
  <c r="AK83" i="10"/>
  <c r="E83" i="10"/>
  <c r="AB85" i="10"/>
  <c r="AI85" i="10"/>
  <c r="AG85" i="10"/>
  <c r="AF85" i="10"/>
  <c r="U85" i="10"/>
  <c r="AG86" i="10"/>
  <c r="AK128" i="10"/>
  <c r="L128" i="10"/>
  <c r="AB140" i="10"/>
  <c r="O157" i="10"/>
  <c r="N163" i="10"/>
  <c r="H190" i="10"/>
  <c r="Q116" i="11"/>
  <c r="Q163" i="11"/>
  <c r="B53" i="11"/>
  <c r="W52" i="12"/>
  <c r="V52" i="12"/>
  <c r="P52" i="12"/>
  <c r="O82" i="12"/>
  <c r="S82" i="12"/>
  <c r="R82" i="12"/>
  <c r="Q82" i="12"/>
  <c r="P82" i="12"/>
  <c r="B83" i="11"/>
  <c r="K75" i="14"/>
  <c r="J4309" i="7"/>
  <c r="J4587" i="7"/>
  <c r="I4624" i="7"/>
  <c r="I4675" i="7"/>
  <c r="J4793" i="7"/>
  <c r="I4847" i="7"/>
  <c r="J4879" i="7"/>
  <c r="J4925" i="7"/>
  <c r="J4941" i="7"/>
  <c r="I4970" i="7"/>
  <c r="K25" i="9"/>
  <c r="D41" i="9"/>
  <c r="E34" i="10"/>
  <c r="AH44" i="10"/>
  <c r="AF44" i="10"/>
  <c r="AC44" i="10"/>
  <c r="AB44" i="10"/>
  <c r="V44" i="10"/>
  <c r="AJ59" i="10"/>
  <c r="N59" i="10"/>
  <c r="J59" i="10"/>
  <c r="M59" i="5" s="1"/>
  <c r="H59" i="10"/>
  <c r="G59" i="10"/>
  <c r="S61" i="10"/>
  <c r="M78" i="10"/>
  <c r="C83" i="10"/>
  <c r="F85" i="10"/>
  <c r="C128" i="10"/>
  <c r="R157" i="10"/>
  <c r="O163" i="10"/>
  <c r="I190" i="10"/>
  <c r="T10" i="11"/>
  <c r="Q16" i="11"/>
  <c r="B63" i="11"/>
  <c r="Z81" i="11"/>
  <c r="R116" i="11"/>
  <c r="Z163" i="11"/>
  <c r="U45" i="12"/>
  <c r="T45" i="12"/>
  <c r="N45" i="12"/>
  <c r="B46" i="11"/>
  <c r="Q108" i="14"/>
  <c r="P108" i="14"/>
  <c r="M108" i="14"/>
  <c r="I3745" i="7"/>
  <c r="I4047" i="7"/>
  <c r="I4243" i="7"/>
  <c r="I4312" i="7"/>
  <c r="J4399" i="7"/>
  <c r="I4405" i="7"/>
  <c r="I4408" i="7"/>
  <c r="J4726" i="7"/>
  <c r="I4781" i="7"/>
  <c r="J48" i="8"/>
  <c r="J175" i="8"/>
  <c r="J187" i="8"/>
  <c r="J194" i="8"/>
  <c r="F19" i="9"/>
  <c r="L25" i="9"/>
  <c r="L95" i="9"/>
  <c r="D95" i="9"/>
  <c r="C95" i="9"/>
  <c r="Z12" i="10"/>
  <c r="W12" i="10"/>
  <c r="G14" i="1" s="1"/>
  <c r="U12" i="10"/>
  <c r="T12" i="10"/>
  <c r="U34" i="10"/>
  <c r="V61" i="10"/>
  <c r="AH87" i="10"/>
  <c r="K87" i="10"/>
  <c r="J87" i="10"/>
  <c r="M87" i="5" s="1"/>
  <c r="I87" i="10"/>
  <c r="H87" i="10"/>
  <c r="AA87" i="10"/>
  <c r="Z87" i="10"/>
  <c r="AG157" i="10"/>
  <c r="AD163" i="10"/>
  <c r="AH190" i="10"/>
  <c r="Y37" i="11"/>
  <c r="X37" i="11"/>
  <c r="V37" i="11"/>
  <c r="T37" i="11"/>
  <c r="S37" i="11"/>
  <c r="AB116" i="11"/>
  <c r="B45" i="12"/>
  <c r="N52" i="12"/>
  <c r="T168" i="12"/>
  <c r="B169" i="11"/>
  <c r="M71" i="14"/>
  <c r="Q71" i="14"/>
  <c r="P71" i="14"/>
  <c r="O71" i="14"/>
  <c r="N71" i="14"/>
  <c r="L71" i="14"/>
  <c r="O109" i="14"/>
  <c r="Q109" i="14"/>
  <c r="P109" i="14"/>
  <c r="J3999" i="7"/>
  <c r="I4073" i="7"/>
  <c r="I4240" i="7"/>
  <c r="J4259" i="7"/>
  <c r="I4357" i="7"/>
  <c r="J4391" i="7"/>
  <c r="J4508" i="7"/>
  <c r="J4734" i="7"/>
  <c r="J4782" i="7"/>
  <c r="J4931" i="7"/>
  <c r="J4989" i="7"/>
  <c r="J115" i="8"/>
  <c r="J156" i="8"/>
  <c r="J160" i="8"/>
  <c r="J198" i="8"/>
  <c r="B81" i="9"/>
  <c r="F81" i="9"/>
  <c r="K172" i="9"/>
  <c r="L172" i="9"/>
  <c r="V34" i="10"/>
  <c r="W61" i="10"/>
  <c r="Q67" i="10"/>
  <c r="N67" i="10"/>
  <c r="O67" i="5" s="1"/>
  <c r="AX67" i="5" s="1"/>
  <c r="L67" i="10"/>
  <c r="K67" i="10"/>
  <c r="AL67" i="10"/>
  <c r="F67" i="10"/>
  <c r="V158" i="10"/>
  <c r="F158" i="10"/>
  <c r="AE163" i="10"/>
  <c r="AD180" i="10"/>
  <c r="N180" i="10"/>
  <c r="M180" i="5" s="1"/>
  <c r="K180" i="10"/>
  <c r="AH180" i="10"/>
  <c r="V180" i="10"/>
  <c r="O180" i="10"/>
  <c r="AF198" i="10"/>
  <c r="AB198" i="10"/>
  <c r="AL198" i="10"/>
  <c r="Y198" i="10"/>
  <c r="S19" i="12"/>
  <c r="P19" i="12"/>
  <c r="B20" i="11"/>
  <c r="K71" i="14"/>
  <c r="AJ160" i="10"/>
  <c r="L160" i="10"/>
  <c r="K160" i="10"/>
  <c r="S56" i="11"/>
  <c r="R56" i="11"/>
  <c r="AB72" i="11"/>
  <c r="AA72" i="11"/>
  <c r="AA100" i="11"/>
  <c r="Z100" i="11"/>
  <c r="B8" i="11"/>
  <c r="M125" i="10"/>
  <c r="D135" i="10"/>
  <c r="B160" i="10"/>
  <c r="V162" i="10"/>
  <c r="Q162" i="10"/>
  <c r="H166" i="10"/>
  <c r="B23" i="11"/>
  <c r="Q56" i="11"/>
  <c r="Q72" i="11"/>
  <c r="Y94" i="11"/>
  <c r="B120" i="11"/>
  <c r="Z133" i="11"/>
  <c r="AB133" i="11"/>
  <c r="A57" i="14"/>
  <c r="R5" i="12"/>
  <c r="B49" i="12"/>
  <c r="O182" i="14"/>
  <c r="T36" i="11"/>
  <c r="AA36" i="11"/>
  <c r="Z36" i="11"/>
  <c r="B154" i="11"/>
  <c r="B184" i="11"/>
  <c r="Q102" i="14"/>
  <c r="P102" i="14"/>
  <c r="O102" i="14"/>
  <c r="R11" i="11"/>
  <c r="Z11" i="11"/>
  <c r="AA15" i="11"/>
  <c r="V15" i="11"/>
  <c r="U15" i="11"/>
  <c r="AC117" i="11"/>
  <c r="Y117" i="11"/>
  <c r="W59" i="12"/>
  <c r="V59" i="12"/>
  <c r="S59" i="12"/>
  <c r="AA31" i="10"/>
  <c r="AJ42" i="10"/>
  <c r="P93" i="10"/>
  <c r="AI93" i="10"/>
  <c r="AJ125" i="10"/>
  <c r="U145" i="10"/>
  <c r="U155" i="10"/>
  <c r="U160" i="10"/>
  <c r="Y164" i="10"/>
  <c r="AL164" i="10"/>
  <c r="T168" i="10"/>
  <c r="O186" i="10"/>
  <c r="I186" i="10"/>
  <c r="H186" i="10"/>
  <c r="S11" i="11"/>
  <c r="Q36" i="11"/>
  <c r="AC47" i="11"/>
  <c r="AA60" i="11"/>
  <c r="S92" i="11"/>
  <c r="R92" i="11"/>
  <c r="Q141" i="11"/>
  <c r="B147" i="11"/>
  <c r="Y179" i="11"/>
  <c r="W68" i="12"/>
  <c r="U68" i="12"/>
  <c r="T68" i="12"/>
  <c r="S68" i="12"/>
  <c r="Q68" i="12"/>
  <c r="P68" i="12"/>
  <c r="N68" i="12"/>
  <c r="W105" i="12"/>
  <c r="V105" i="12"/>
  <c r="U105" i="12"/>
  <c r="S105" i="12"/>
  <c r="B105" i="12"/>
  <c r="B106" i="11"/>
  <c r="V154" i="12"/>
  <c r="S154" i="12"/>
  <c r="O154" i="12"/>
  <c r="U184" i="12"/>
  <c r="T184" i="12"/>
  <c r="M56" i="14"/>
  <c r="K56" i="14"/>
  <c r="L157" i="9"/>
  <c r="C27" i="10"/>
  <c r="H38" i="10"/>
  <c r="AL42" i="10"/>
  <c r="E82" i="10"/>
  <c r="R93" i="10"/>
  <c r="Q93" i="5" s="1"/>
  <c r="AJ93" i="10"/>
  <c r="AD104" i="10"/>
  <c r="F113" i="10"/>
  <c r="AD121" i="10"/>
  <c r="G124" i="10"/>
  <c r="G130" i="10"/>
  <c r="I132" i="10"/>
  <c r="D143" i="10"/>
  <c r="X145" i="10"/>
  <c r="W160" i="10"/>
  <c r="G164" i="10"/>
  <c r="X183" i="10"/>
  <c r="Q183" i="10"/>
  <c r="P183" i="10"/>
  <c r="G186" i="10"/>
  <c r="T192" i="10"/>
  <c r="Z197" i="10"/>
  <c r="T11" i="11"/>
  <c r="Q15" i="11"/>
  <c r="Y35" i="11"/>
  <c r="X35" i="11"/>
  <c r="V35" i="11"/>
  <c r="S36" i="11"/>
  <c r="U61" i="11"/>
  <c r="T61" i="11"/>
  <c r="AC66" i="11"/>
  <c r="U66" i="11"/>
  <c r="AB71" i="11"/>
  <c r="AA71" i="11"/>
  <c r="Q102" i="11"/>
  <c r="T141" i="11"/>
  <c r="R162" i="11"/>
  <c r="Y162" i="11"/>
  <c r="X162" i="11"/>
  <c r="U162" i="11"/>
  <c r="T162" i="11"/>
  <c r="Q162" i="11"/>
  <c r="AC196" i="11"/>
  <c r="AB196" i="11"/>
  <c r="AA196" i="11"/>
  <c r="Z196" i="11"/>
  <c r="X196" i="11"/>
  <c r="W3" i="12"/>
  <c r="S3" i="12"/>
  <c r="R3" i="12"/>
  <c r="Q3" i="12"/>
  <c r="O3" i="12"/>
  <c r="U33" i="12"/>
  <c r="S33" i="12"/>
  <c r="R33" i="12"/>
  <c r="V36" i="12"/>
  <c r="S36" i="12"/>
  <c r="P36" i="12"/>
  <c r="B45" i="11"/>
  <c r="B68" i="12"/>
  <c r="B124" i="11"/>
  <c r="W123" i="12"/>
  <c r="R123" i="12"/>
  <c r="N123" i="12"/>
  <c r="P146" i="12"/>
  <c r="B199" i="11"/>
  <c r="S93" i="10"/>
  <c r="X155" i="10"/>
  <c r="AF155" i="10"/>
  <c r="AE155" i="10"/>
  <c r="AG155" i="10"/>
  <c r="X160" i="10"/>
  <c r="AJ168" i="10"/>
  <c r="W168" i="10"/>
  <c r="E168" i="10"/>
  <c r="AB168" i="5" s="1"/>
  <c r="AC168" i="5" s="1"/>
  <c r="V168" i="10"/>
  <c r="Q168" i="5" s="1"/>
  <c r="BB168" i="5" s="1"/>
  <c r="BD168" i="5" s="1"/>
  <c r="D168" i="10"/>
  <c r="Z168" i="10"/>
  <c r="P174" i="10"/>
  <c r="AG174" i="10"/>
  <c r="U11" i="11"/>
  <c r="X15" i="11"/>
  <c r="U36" i="11"/>
  <c r="Y59" i="11"/>
  <c r="AB59" i="11"/>
  <c r="Z59" i="11"/>
  <c r="AC141" i="11"/>
  <c r="S120" i="12"/>
  <c r="B121" i="11"/>
  <c r="P120" i="12"/>
  <c r="N120" i="12"/>
  <c r="P143" i="14"/>
  <c r="Q143" i="14"/>
  <c r="N143" i="14"/>
  <c r="K143" i="14"/>
  <c r="F122" i="9"/>
  <c r="C131" i="9"/>
  <c r="F182" i="9"/>
  <c r="B191" i="9"/>
  <c r="AB38" i="10"/>
  <c r="L43" i="10"/>
  <c r="C47" i="10"/>
  <c r="I82" i="10"/>
  <c r="B93" i="10"/>
  <c r="T93" i="10"/>
  <c r="C104" i="10"/>
  <c r="AG104" i="10"/>
  <c r="M113" i="10"/>
  <c r="D121" i="10"/>
  <c r="AK121" i="10"/>
  <c r="K124" i="10"/>
  <c r="U127" i="10"/>
  <c r="U130" i="10"/>
  <c r="L136" i="10"/>
  <c r="P143" i="10"/>
  <c r="AL150" i="10"/>
  <c r="F155" i="10"/>
  <c r="AJ155" i="10"/>
  <c r="AD160" i="10"/>
  <c r="Q164" i="10"/>
  <c r="C168" i="10"/>
  <c r="AA168" i="10"/>
  <c r="B174" i="10"/>
  <c r="H183" i="10"/>
  <c r="P186" i="10"/>
  <c r="AC192" i="10"/>
  <c r="AJ197" i="10"/>
  <c r="R3" i="11"/>
  <c r="Y15" i="11"/>
  <c r="Q35" i="11"/>
  <c r="V36" i="11"/>
  <c r="T54" i="11"/>
  <c r="R61" i="11"/>
  <c r="V92" i="11"/>
  <c r="AA103" i="11"/>
  <c r="AB103" i="11"/>
  <c r="S103" i="11"/>
  <c r="Q123" i="11"/>
  <c r="S123" i="11"/>
  <c r="B24" i="12"/>
  <c r="B25" i="11"/>
  <c r="B42" i="11"/>
  <c r="B56" i="11"/>
  <c r="W69" i="12"/>
  <c r="V69" i="12"/>
  <c r="U69" i="12"/>
  <c r="V71" i="12"/>
  <c r="W71" i="12"/>
  <c r="Q71" i="12"/>
  <c r="P71" i="12"/>
  <c r="N71" i="12"/>
  <c r="B176" i="12"/>
  <c r="S199" i="12"/>
  <c r="U199" i="12"/>
  <c r="R199" i="12"/>
  <c r="Q199" i="12"/>
  <c r="P199" i="12"/>
  <c r="B37" i="11"/>
  <c r="B131" i="11"/>
  <c r="R173" i="12"/>
  <c r="B185" i="11"/>
  <c r="R195" i="12"/>
  <c r="Q164" i="14"/>
  <c r="B118" i="11"/>
  <c r="S173" i="12"/>
  <c r="S195" i="12"/>
  <c r="R198" i="11"/>
  <c r="B16" i="12"/>
  <c r="B57" i="12"/>
  <c r="B64" i="12"/>
  <c r="U195" i="12"/>
  <c r="N77" i="14"/>
  <c r="K98" i="14"/>
  <c r="R153" i="11"/>
  <c r="Q156" i="11"/>
  <c r="R172" i="11"/>
  <c r="R176" i="11"/>
  <c r="S181" i="11"/>
  <c r="Q195" i="11"/>
  <c r="U201" i="11"/>
  <c r="B58" i="11"/>
  <c r="N166" i="12"/>
  <c r="W195" i="12"/>
  <c r="AA113" i="11"/>
  <c r="B132" i="11"/>
  <c r="Q149" i="11"/>
  <c r="R156" i="11"/>
  <c r="T159" i="11"/>
  <c r="U172" i="11"/>
  <c r="Y181" i="11"/>
  <c r="S195" i="11"/>
  <c r="N6" i="12"/>
  <c r="V40" i="12"/>
  <c r="B44" i="11"/>
  <c r="T48" i="12"/>
  <c r="B55" i="11"/>
  <c r="N57" i="12"/>
  <c r="Q58" i="12"/>
  <c r="N64" i="12"/>
  <c r="B81" i="12"/>
  <c r="B84" i="11"/>
  <c r="N87" i="12"/>
  <c r="P143" i="12"/>
  <c r="O166" i="12"/>
  <c r="B179" i="11"/>
  <c r="P181" i="12"/>
  <c r="P193" i="12"/>
  <c r="K90" i="14"/>
  <c r="N98" i="14"/>
  <c r="N131" i="14"/>
  <c r="K210" i="14"/>
  <c r="X176" i="10"/>
  <c r="B27" i="11"/>
  <c r="B88" i="11"/>
  <c r="V127" i="11"/>
  <c r="S138" i="11"/>
  <c r="R149" i="11"/>
  <c r="T156" i="11"/>
  <c r="V159" i="11"/>
  <c r="B167" i="11"/>
  <c r="V172" i="11"/>
  <c r="T195" i="11"/>
  <c r="B14" i="11"/>
  <c r="W40" i="12"/>
  <c r="N67" i="12"/>
  <c r="R87" i="12"/>
  <c r="O148" i="12"/>
  <c r="B153" i="11"/>
  <c r="B156" i="11"/>
  <c r="Q181" i="12"/>
  <c r="O131" i="14"/>
  <c r="O138" i="14"/>
  <c r="Q168" i="14"/>
  <c r="L210" i="14"/>
  <c r="Q234" i="14"/>
  <c r="Q131" i="14"/>
  <c r="M210" i="14"/>
  <c r="N210" i="14"/>
  <c r="J770" i="7"/>
  <c r="I770" i="7"/>
  <c r="J856" i="7"/>
  <c r="I856" i="7"/>
  <c r="J1235" i="7"/>
  <c r="I1235" i="7"/>
  <c r="J1393" i="7"/>
  <c r="I1393" i="7"/>
  <c r="I478" i="7"/>
  <c r="J478" i="7"/>
  <c r="I667" i="7"/>
  <c r="J667" i="7"/>
  <c r="J768" i="7"/>
  <c r="I768" i="7"/>
  <c r="J840" i="7"/>
  <c r="I840" i="7"/>
  <c r="I991" i="7"/>
  <c r="J991" i="7"/>
  <c r="I2090" i="7"/>
  <c r="J2090" i="7"/>
  <c r="J884" i="7"/>
  <c r="I884" i="7"/>
  <c r="J718" i="7"/>
  <c r="I718" i="7"/>
  <c r="J848" i="7"/>
  <c r="I848" i="7"/>
  <c r="I1120" i="7"/>
  <c r="J1120" i="7"/>
  <c r="J663" i="7"/>
  <c r="I663" i="7"/>
  <c r="J880" i="7"/>
  <c r="I880" i="7"/>
  <c r="J434" i="7"/>
  <c r="I655" i="7"/>
  <c r="I812" i="7"/>
  <c r="J946" i="7"/>
  <c r="J17" i="7"/>
  <c r="I692" i="7"/>
  <c r="J862" i="7"/>
  <c r="I864" i="7"/>
  <c r="I895" i="7"/>
  <c r="I995" i="7"/>
  <c r="J1242" i="7"/>
  <c r="I1381" i="7"/>
  <c r="J1645" i="7"/>
  <c r="I1645" i="7"/>
  <c r="E74" i="4"/>
  <c r="J784" i="7"/>
  <c r="I824" i="7"/>
  <c r="J2182" i="7"/>
  <c r="J2263" i="7"/>
  <c r="I2263" i="7"/>
  <c r="I168" i="7"/>
  <c r="I410" i="7"/>
  <c r="I524" i="7"/>
  <c r="J527" i="7"/>
  <c r="J556" i="7"/>
  <c r="J576" i="7"/>
  <c r="J607" i="7"/>
  <c r="J762" i="7"/>
  <c r="I767" i="7"/>
  <c r="J782" i="7"/>
  <c r="I798" i="7"/>
  <c r="J803" i="7"/>
  <c r="J895" i="7"/>
  <c r="I1154" i="7"/>
  <c r="J1176" i="7"/>
  <c r="I1224" i="7"/>
  <c r="I1242" i="7"/>
  <c r="J1366" i="7"/>
  <c r="I1450" i="7"/>
  <c r="I1529" i="7"/>
  <c r="J1719" i="7"/>
  <c r="I2230" i="7"/>
  <c r="J2970" i="7"/>
  <c r="J7" i="7"/>
  <c r="I108" i="7"/>
  <c r="J132" i="7"/>
  <c r="J179" i="7"/>
  <c r="J210" i="7"/>
  <c r="J291" i="7"/>
  <c r="I293" i="7"/>
  <c r="I314" i="7"/>
  <c r="J383" i="7"/>
  <c r="I387" i="7"/>
  <c r="I448" i="7"/>
  <c r="I540" i="7"/>
  <c r="J558" i="7"/>
  <c r="J564" i="7"/>
  <c r="I579" i="7"/>
  <c r="J584" i="7"/>
  <c r="J651" i="7"/>
  <c r="J735" i="7"/>
  <c r="I760" i="7"/>
  <c r="I852" i="7"/>
  <c r="J860" i="7"/>
  <c r="I882" i="7"/>
  <c r="I1085" i="7"/>
  <c r="I1187" i="7"/>
  <c r="J1310" i="7"/>
  <c r="J1352" i="7"/>
  <c r="J1778" i="7"/>
  <c r="J1795" i="7"/>
  <c r="J2014" i="7"/>
  <c r="J2095" i="7"/>
  <c r="I2149" i="7"/>
  <c r="I2204" i="7"/>
  <c r="J2222" i="7"/>
  <c r="I2241" i="7"/>
  <c r="I2360" i="7"/>
  <c r="J2363" i="7"/>
  <c r="J4600" i="7"/>
  <c r="I4600" i="7"/>
  <c r="J500" i="7"/>
  <c r="J619" i="7"/>
  <c r="J624" i="7"/>
  <c r="I664" i="7"/>
  <c r="J876" i="7"/>
  <c r="I876" i="7"/>
  <c r="J1344" i="7"/>
  <c r="J2522" i="7"/>
  <c r="I2525" i="7"/>
  <c r="I2808" i="7"/>
  <c r="J742" i="7"/>
  <c r="I1738" i="7"/>
  <c r="J1738" i="7"/>
  <c r="J1951" i="7"/>
  <c r="I2076" i="7"/>
  <c r="J2136" i="7"/>
  <c r="J2147" i="7"/>
  <c r="J2277" i="7"/>
  <c r="J35" i="7"/>
  <c r="J114" i="7"/>
  <c r="J203" i="7"/>
  <c r="J224" i="7"/>
  <c r="J320" i="7"/>
  <c r="J446" i="7"/>
  <c r="I600" i="7"/>
  <c r="I660" i="7"/>
  <c r="I740" i="7"/>
  <c r="I836" i="7"/>
  <c r="J844" i="7"/>
  <c r="J846" i="7"/>
  <c r="I982" i="7"/>
  <c r="J1013" i="7"/>
  <c r="I1033" i="7"/>
  <c r="J1067" i="7"/>
  <c r="I1135" i="7"/>
  <c r="J1167" i="7"/>
  <c r="I1175" i="7"/>
  <c r="I1328" i="7"/>
  <c r="J2001" i="7"/>
  <c r="J2308" i="7"/>
  <c r="I4373" i="7"/>
  <c r="J4373" i="7"/>
  <c r="F74" i="4"/>
  <c r="J27" i="7"/>
  <c r="J117" i="7"/>
  <c r="I130" i="7"/>
  <c r="I146" i="7"/>
  <c r="J194" i="7"/>
  <c r="I376" i="7"/>
  <c r="J419" i="7"/>
  <c r="J480" i="7"/>
  <c r="I496" i="7"/>
  <c r="I523" i="7"/>
  <c r="I596" i="7"/>
  <c r="I652" i="7"/>
  <c r="I716" i="7"/>
  <c r="I814" i="7"/>
  <c r="I832" i="7"/>
  <c r="I834" i="7"/>
  <c r="J918" i="7"/>
  <c r="I1126" i="7"/>
  <c r="I1137" i="7"/>
  <c r="I1168" i="7"/>
  <c r="J1200" i="7"/>
  <c r="I1207" i="7"/>
  <c r="I1251" i="7"/>
  <c r="J1263" i="7"/>
  <c r="I1286" i="7"/>
  <c r="J1289" i="7"/>
  <c r="J1438" i="7"/>
  <c r="I1760" i="7"/>
  <c r="I2262" i="7"/>
  <c r="I84" i="7"/>
  <c r="J216" i="7"/>
  <c r="I239" i="7"/>
  <c r="J276" i="7"/>
  <c r="I300" i="7"/>
  <c r="J323" i="7"/>
  <c r="J366" i="7"/>
  <c r="J384" i="7"/>
  <c r="J476" i="7"/>
  <c r="J603" i="7"/>
  <c r="I611" i="7"/>
  <c r="J648" i="7"/>
  <c r="J672" i="7"/>
  <c r="J678" i="7"/>
  <c r="J714" i="7"/>
  <c r="I724" i="7"/>
  <c r="J766" i="7"/>
  <c r="J786" i="7"/>
  <c r="J870" i="7"/>
  <c r="I883" i="7"/>
  <c r="I899" i="7"/>
  <c r="J1030" i="7"/>
  <c r="J1057" i="7"/>
  <c r="J1070" i="7"/>
  <c r="J1173" i="7"/>
  <c r="J1215" i="7"/>
  <c r="J1538" i="7"/>
  <c r="I1650" i="7"/>
  <c r="J1815" i="7"/>
  <c r="J1829" i="7"/>
  <c r="I2004" i="7"/>
  <c r="J2007" i="7"/>
  <c r="I2224" i="7"/>
  <c r="I2709" i="7"/>
  <c r="I3276" i="7"/>
  <c r="J3276" i="7"/>
  <c r="J3748" i="7"/>
  <c r="I3748" i="7"/>
  <c r="J88" i="7"/>
  <c r="I120" i="7"/>
  <c r="J139" i="7"/>
  <c r="J155" i="7"/>
  <c r="J178" i="7"/>
  <c r="I252" i="7"/>
  <c r="I290" i="7"/>
  <c r="J389" i="7"/>
  <c r="I421" i="7"/>
  <c r="J427" i="7"/>
  <c r="I499" i="7"/>
  <c r="J508" i="7"/>
  <c r="J555" i="7"/>
  <c r="J586" i="7"/>
  <c r="I588" i="7"/>
  <c r="I712" i="7"/>
  <c r="I719" i="7"/>
  <c r="J810" i="7"/>
  <c r="J868" i="7"/>
  <c r="I911" i="7"/>
  <c r="J911" i="7"/>
  <c r="J936" i="7"/>
  <c r="I979" i="7"/>
  <c r="J981" i="7"/>
  <c r="J1026" i="7"/>
  <c r="J1124" i="7"/>
  <c r="I1129" i="7"/>
  <c r="J1178" i="7"/>
  <c r="J1249" i="7"/>
  <c r="I1256" i="7"/>
  <c r="I1316" i="7"/>
  <c r="I1346" i="7"/>
  <c r="J1354" i="7"/>
  <c r="I1472" i="7"/>
  <c r="I1550" i="7"/>
  <c r="I1584" i="7"/>
  <c r="J2049" i="7"/>
  <c r="I2254" i="7"/>
  <c r="J1706" i="7"/>
  <c r="I1866" i="7"/>
  <c r="J3655" i="7"/>
  <c r="I3655" i="7"/>
  <c r="I1649" i="7"/>
  <c r="J1661" i="7"/>
  <c r="I1846" i="7"/>
  <c r="J1849" i="7"/>
  <c r="I1920" i="7"/>
  <c r="J1963" i="7"/>
  <c r="I2146" i="7"/>
  <c r="I2201" i="7"/>
  <c r="I2208" i="7"/>
  <c r="I2252" i="7"/>
  <c r="I2292" i="7"/>
  <c r="I2552" i="7"/>
  <c r="J2665" i="7"/>
  <c r="I2668" i="7"/>
  <c r="J2718" i="7"/>
  <c r="J2729" i="7"/>
  <c r="I2760" i="7"/>
  <c r="J2838" i="7"/>
  <c r="J3034" i="7"/>
  <c r="J3086" i="7"/>
  <c r="I3086" i="7"/>
  <c r="J3628" i="7"/>
  <c r="J3771" i="7"/>
  <c r="I3771" i="7"/>
  <c r="J3971" i="7"/>
  <c r="I3971" i="7"/>
  <c r="J4055" i="7"/>
  <c r="I4055" i="7"/>
  <c r="F125" i="9"/>
  <c r="L125" i="9"/>
  <c r="D125" i="9"/>
  <c r="C125" i="9"/>
  <c r="K125" i="9"/>
  <c r="E125" i="9"/>
  <c r="I1577" i="7"/>
  <c r="J1585" i="7"/>
  <c r="I1598" i="7"/>
  <c r="J1699" i="7"/>
  <c r="J1866" i="7"/>
  <c r="J1990" i="7"/>
  <c r="J2097" i="7"/>
  <c r="J2118" i="7"/>
  <c r="I2232" i="7"/>
  <c r="I2245" i="7"/>
  <c r="I2274" i="7"/>
  <c r="J2314" i="7"/>
  <c r="I2588" i="7"/>
  <c r="J2880" i="7"/>
  <c r="J3506" i="7"/>
  <c r="I4837" i="7"/>
  <c r="J4837" i="7"/>
  <c r="J4873" i="7"/>
  <c r="I4873" i="7"/>
  <c r="J4881" i="7"/>
  <c r="I4881" i="7"/>
  <c r="AI4" i="10"/>
  <c r="AC4" i="10"/>
  <c r="AB4" i="10"/>
  <c r="Y4" i="10"/>
  <c r="F4" i="12" s="1"/>
  <c r="K5" i="11" s="1"/>
  <c r="I4" i="10"/>
  <c r="C4" i="10"/>
  <c r="AK4" i="10"/>
  <c r="AH4" i="10"/>
  <c r="K4" i="10"/>
  <c r="J4" i="10"/>
  <c r="J976" i="7"/>
  <c r="I983" i="7"/>
  <c r="J1252" i="7"/>
  <c r="J1454" i="7"/>
  <c r="I1709" i="7"/>
  <c r="I1712" i="7"/>
  <c r="J1813" i="7"/>
  <c r="J1831" i="7"/>
  <c r="J1945" i="7"/>
  <c r="J1953" i="7"/>
  <c r="J2073" i="7"/>
  <c r="J2110" i="7"/>
  <c r="J2131" i="7"/>
  <c r="J2379" i="7"/>
  <c r="I2449" i="7"/>
  <c r="J2570" i="7"/>
  <c r="I2593" i="7"/>
  <c r="J2618" i="7"/>
  <c r="J2694" i="7"/>
  <c r="J2746" i="7"/>
  <c r="I2769" i="7"/>
  <c r="I2998" i="7"/>
  <c r="J3192" i="7"/>
  <c r="J3559" i="7"/>
  <c r="I3559" i="7"/>
  <c r="J3750" i="7"/>
  <c r="I3750" i="7"/>
  <c r="J4300" i="7"/>
  <c r="I4300" i="7"/>
  <c r="J4512" i="7"/>
  <c r="I3184" i="7"/>
  <c r="J3184" i="7"/>
  <c r="I3348" i="7"/>
  <c r="J3348" i="7"/>
  <c r="J3368" i="7"/>
  <c r="I2326" i="7"/>
  <c r="I2828" i="7"/>
  <c r="J2828" i="7"/>
  <c r="I3244" i="7"/>
  <c r="J3244" i="7"/>
  <c r="I1840" i="7"/>
  <c r="J1875" i="7"/>
  <c r="I1898" i="7"/>
  <c r="J1911" i="7"/>
  <c r="J2018" i="7"/>
  <c r="J2098" i="7"/>
  <c r="I2219" i="7"/>
  <c r="I2342" i="7"/>
  <c r="I2641" i="7"/>
  <c r="J2706" i="7"/>
  <c r="J3038" i="7"/>
  <c r="I3038" i="7"/>
  <c r="I3236" i="7"/>
  <c r="I3810" i="7"/>
  <c r="J3810" i="7"/>
  <c r="I2664" i="7"/>
  <c r="I2684" i="7"/>
  <c r="I2797" i="7"/>
  <c r="I2826" i="7"/>
  <c r="J2837" i="7"/>
  <c r="J2890" i="7"/>
  <c r="I2924" i="7"/>
  <c r="J2992" i="7"/>
  <c r="J3130" i="7"/>
  <c r="J3150" i="7"/>
  <c r="J3366" i="7"/>
  <c r="I3366" i="7"/>
  <c r="J3583" i="7"/>
  <c r="I1127" i="7"/>
  <c r="I1145" i="7"/>
  <c r="I1552" i="7"/>
  <c r="J1674" i="7"/>
  <c r="I1833" i="7"/>
  <c r="J1930" i="7"/>
  <c r="J2011" i="7"/>
  <c r="J2086" i="7"/>
  <c r="J2356" i="7"/>
  <c r="I2418" i="7"/>
  <c r="J2529" i="7"/>
  <c r="I2538" i="7"/>
  <c r="J2597" i="7"/>
  <c r="J2862" i="7"/>
  <c r="I2916" i="7"/>
  <c r="J2924" i="7"/>
  <c r="J3076" i="7"/>
  <c r="J3194" i="7"/>
  <c r="J3216" i="7"/>
  <c r="I3386" i="7"/>
  <c r="J3386" i="7"/>
  <c r="I3446" i="7"/>
  <c r="J3641" i="7"/>
  <c r="J4073" i="7"/>
  <c r="J4535" i="7"/>
  <c r="I4535" i="7"/>
  <c r="J4631" i="7"/>
  <c r="I4631" i="7"/>
  <c r="J2448" i="7"/>
  <c r="J2482" i="7"/>
  <c r="J2554" i="7"/>
  <c r="J2573" i="7"/>
  <c r="J2578" i="7"/>
  <c r="I2621" i="7"/>
  <c r="J2713" i="7"/>
  <c r="I2778" i="7"/>
  <c r="J2813" i="7"/>
  <c r="I2854" i="7"/>
  <c r="J2881" i="7"/>
  <c r="I3116" i="7"/>
  <c r="J3378" i="7"/>
  <c r="I3438" i="7"/>
  <c r="I3530" i="7"/>
  <c r="J3687" i="7"/>
  <c r="J3769" i="7"/>
  <c r="J3935" i="7"/>
  <c r="J3938" i="7"/>
  <c r="I4085" i="7"/>
  <c r="J4165" i="7"/>
  <c r="I4685" i="7"/>
  <c r="J4685" i="7"/>
  <c r="AI58" i="10"/>
  <c r="V58" i="10"/>
  <c r="R58" i="10"/>
  <c r="L58" i="10"/>
  <c r="AD58" i="10"/>
  <c r="W58" i="10"/>
  <c r="J58" i="10"/>
  <c r="J2474" i="7"/>
  <c r="I2682" i="7"/>
  <c r="I2716" i="7"/>
  <c r="I2724" i="7"/>
  <c r="I2805" i="7"/>
  <c r="J3144" i="7"/>
  <c r="J3190" i="7"/>
  <c r="J3482" i="7"/>
  <c r="I3494" i="7"/>
  <c r="I3502" i="7"/>
  <c r="J3510" i="7"/>
  <c r="I3542" i="7"/>
  <c r="I3567" i="7"/>
  <c r="I4221" i="7"/>
  <c r="K22" i="9"/>
  <c r="B22" i="9"/>
  <c r="J3899" i="7"/>
  <c r="J4439" i="7"/>
  <c r="I4439" i="7"/>
  <c r="Z91" i="10"/>
  <c r="AB91" i="10"/>
  <c r="Y91" i="10"/>
  <c r="O91" i="10"/>
  <c r="L91" i="10"/>
  <c r="V91" i="10"/>
  <c r="T91" i="10"/>
  <c r="I91" i="10"/>
  <c r="AG91" i="10"/>
  <c r="G91" i="10"/>
  <c r="J3016" i="7"/>
  <c r="I3068" i="7"/>
  <c r="J3106" i="7"/>
  <c r="J3154" i="7"/>
  <c r="I3190" i="7"/>
  <c r="I3204" i="7"/>
  <c r="J3246" i="7"/>
  <c r="J3260" i="7"/>
  <c r="J3282" i="7"/>
  <c r="J3298" i="7"/>
  <c r="I3404" i="7"/>
  <c r="J3494" i="7"/>
  <c r="J3502" i="7"/>
  <c r="I3510" i="7"/>
  <c r="I3538" i="7"/>
  <c r="J3549" i="7"/>
  <c r="J3608" i="7"/>
  <c r="I3662" i="7"/>
  <c r="I3895" i="7"/>
  <c r="J3947" i="7"/>
  <c r="I3958" i="7"/>
  <c r="J4017" i="7"/>
  <c r="J4173" i="7"/>
  <c r="I4173" i="7"/>
  <c r="J4505" i="7"/>
  <c r="E103" i="10"/>
  <c r="J103" i="10"/>
  <c r="G103" i="10"/>
  <c r="AG103" i="10"/>
  <c r="Y103" i="10"/>
  <c r="W103" i="10"/>
  <c r="Q103" i="10"/>
  <c r="O103" i="10"/>
  <c r="AE103" i="10"/>
  <c r="V103" i="10"/>
  <c r="I2984" i="7"/>
  <c r="I3048" i="7"/>
  <c r="J3087" i="7"/>
  <c r="I3335" i="7"/>
  <c r="J3350" i="7"/>
  <c r="J3402" i="7"/>
  <c r="J3623" i="7"/>
  <c r="J3639" i="7"/>
  <c r="J3719" i="7"/>
  <c r="J3794" i="7"/>
  <c r="J3942" i="7"/>
  <c r="I4088" i="7"/>
  <c r="J4528" i="7"/>
  <c r="I4528" i="7"/>
  <c r="I4874" i="7"/>
  <c r="I2481" i="7"/>
  <c r="J2622" i="7"/>
  <c r="J2633" i="7"/>
  <c r="I2636" i="7"/>
  <c r="J2754" i="7"/>
  <c r="J2921" i="7"/>
  <c r="I2945" i="7"/>
  <c r="J3028" i="7"/>
  <c r="I3252" i="7"/>
  <c r="J3266" i="7"/>
  <c r="I3410" i="7"/>
  <c r="J3426" i="7"/>
  <c r="I4012" i="7"/>
  <c r="J155" i="8"/>
  <c r="B18" i="9"/>
  <c r="K18" i="9"/>
  <c r="AJ2" i="10"/>
  <c r="AB2" i="10"/>
  <c r="X2" i="10"/>
  <c r="I2" i="10"/>
  <c r="AH2" i="10"/>
  <c r="I3338" i="7"/>
  <c r="J3481" i="7"/>
  <c r="I3534" i="7"/>
  <c r="J3577" i="7"/>
  <c r="J3660" i="7"/>
  <c r="I3660" i="7"/>
  <c r="I3699" i="7"/>
  <c r="I3724" i="7"/>
  <c r="I3821" i="7"/>
  <c r="I3846" i="7"/>
  <c r="I4861" i="7"/>
  <c r="L29" i="9"/>
  <c r="B29" i="9"/>
  <c r="E29" i="9"/>
  <c r="D29" i="9"/>
  <c r="C29" i="9"/>
  <c r="J3280" i="7"/>
  <c r="J3474" i="7"/>
  <c r="I3476" i="7"/>
  <c r="J3988" i="7"/>
  <c r="J4041" i="7"/>
  <c r="J4078" i="7"/>
  <c r="J4205" i="7"/>
  <c r="J4469" i="7"/>
  <c r="I4509" i="7"/>
  <c r="J4973" i="7"/>
  <c r="I4973" i="7"/>
  <c r="J3102" i="7"/>
  <c r="J3164" i="7"/>
  <c r="J3338" i="7"/>
  <c r="J3416" i="7"/>
  <c r="J3424" i="7"/>
  <c r="J3458" i="7"/>
  <c r="J3534" i="7"/>
  <c r="I3577" i="7"/>
  <c r="I3705" i="7"/>
  <c r="J3727" i="7"/>
  <c r="J3737" i="7"/>
  <c r="J3777" i="7"/>
  <c r="J3862" i="7"/>
  <c r="J4097" i="7"/>
  <c r="I4393" i="7"/>
  <c r="J4481" i="7"/>
  <c r="I4481" i="7"/>
  <c r="J4625" i="7"/>
  <c r="J91" i="8"/>
  <c r="J108" i="8"/>
  <c r="AC94" i="10"/>
  <c r="M94" i="10"/>
  <c r="L94" i="10"/>
  <c r="AF94" i="10"/>
  <c r="G94" i="10"/>
  <c r="AE94" i="10"/>
  <c r="F94" i="10"/>
  <c r="I94" i="10"/>
  <c r="E94" i="10"/>
  <c r="C94" i="10"/>
  <c r="AA94" i="10"/>
  <c r="Z94" i="10"/>
  <c r="X94" i="10"/>
  <c r="U94" i="10"/>
  <c r="Q120" i="10"/>
  <c r="AF120" i="10"/>
  <c r="Z120" i="10"/>
  <c r="X74" i="11"/>
  <c r="R74" i="11"/>
  <c r="Q74" i="11"/>
  <c r="B2" i="9"/>
  <c r="B32" i="9"/>
  <c r="K64" i="9"/>
  <c r="D64" i="9"/>
  <c r="L83" i="9"/>
  <c r="C83" i="9"/>
  <c r="B83" i="9"/>
  <c r="D193" i="9"/>
  <c r="K19" i="10"/>
  <c r="J19" i="10"/>
  <c r="AL24" i="10"/>
  <c r="U24" i="10"/>
  <c r="S24" i="10"/>
  <c r="N24" i="10"/>
  <c r="D24" i="10"/>
  <c r="AD29" i="10"/>
  <c r="P29" i="10"/>
  <c r="O29" i="10"/>
  <c r="N29" i="10"/>
  <c r="D29" i="10"/>
  <c r="B29" i="10"/>
  <c r="AG29" i="10"/>
  <c r="AF29" i="10"/>
  <c r="AI89" i="10"/>
  <c r="AJ89" i="10"/>
  <c r="Y89" i="10"/>
  <c r="F89" i="12" s="1"/>
  <c r="K90" i="11" s="1"/>
  <c r="S89" i="10"/>
  <c r="Q89" i="10"/>
  <c r="K89" i="10"/>
  <c r="J89" i="10"/>
  <c r="D89" i="10"/>
  <c r="AL89" i="10"/>
  <c r="X89" i="10"/>
  <c r="W89" i="10"/>
  <c r="J94" i="10"/>
  <c r="U101" i="10"/>
  <c r="L101" i="10"/>
  <c r="D101" i="10"/>
  <c r="AD101" i="10"/>
  <c r="Y101" i="10"/>
  <c r="S101" i="10"/>
  <c r="C101" i="10"/>
  <c r="G105" i="10"/>
  <c r="AH105" i="10"/>
  <c r="AF105" i="10"/>
  <c r="V105" i="10"/>
  <c r="S105" i="10"/>
  <c r="AA105" i="10"/>
  <c r="Q105" i="10"/>
  <c r="K105" i="10"/>
  <c r="T120" i="10"/>
  <c r="X129" i="11"/>
  <c r="S129" i="11"/>
  <c r="I3950" i="7"/>
  <c r="J4133" i="7"/>
  <c r="I4156" i="7"/>
  <c r="I4236" i="7"/>
  <c r="J4338" i="7"/>
  <c r="I4607" i="7"/>
  <c r="I4648" i="7"/>
  <c r="I4707" i="7"/>
  <c r="I4917" i="7"/>
  <c r="J77" i="8"/>
  <c r="J94" i="8"/>
  <c r="C2" i="9"/>
  <c r="B24" i="9"/>
  <c r="C32" i="9"/>
  <c r="D76" i="9"/>
  <c r="Q76" i="9" s="1"/>
  <c r="D83" i="9"/>
  <c r="L107" i="9"/>
  <c r="D107" i="9"/>
  <c r="C107" i="9"/>
  <c r="B107" i="9"/>
  <c r="L112" i="9"/>
  <c r="E112" i="9"/>
  <c r="B130" i="9"/>
  <c r="E130" i="9"/>
  <c r="F162" i="9"/>
  <c r="E162" i="9"/>
  <c r="L175" i="9"/>
  <c r="C175" i="9"/>
  <c r="L183" i="9"/>
  <c r="K183" i="9"/>
  <c r="E193" i="9"/>
  <c r="V15" i="10"/>
  <c r="AI15" i="10"/>
  <c r="AG15" i="10"/>
  <c r="AD15" i="10"/>
  <c r="L15" i="10"/>
  <c r="K15" i="10"/>
  <c r="I15" i="10"/>
  <c r="C15" i="10"/>
  <c r="AC19" i="10"/>
  <c r="P24" i="10"/>
  <c r="G29" i="10"/>
  <c r="AJ39" i="10"/>
  <c r="X39" i="10"/>
  <c r="T39" i="10"/>
  <c r="O39" i="10"/>
  <c r="AL39" i="10"/>
  <c r="L39" i="10"/>
  <c r="AI39" i="10"/>
  <c r="H39" i="10"/>
  <c r="AD39" i="10"/>
  <c r="F39" i="10"/>
  <c r="AA39" i="10"/>
  <c r="C39" i="10"/>
  <c r="S48" i="10"/>
  <c r="AF48" i="10"/>
  <c r="Z48" i="10"/>
  <c r="L89" i="10"/>
  <c r="Q94" i="10"/>
  <c r="T101" i="10"/>
  <c r="H105" i="10"/>
  <c r="F149" i="11"/>
  <c r="O148" i="10"/>
  <c r="K148" i="10"/>
  <c r="AF148" i="10"/>
  <c r="Z148" i="10"/>
  <c r="Y148" i="10"/>
  <c r="R148" i="10"/>
  <c r="J148" i="10"/>
  <c r="AH148" i="10"/>
  <c r="V148" i="10"/>
  <c r="Q150" i="14"/>
  <c r="P150" i="14"/>
  <c r="N150" i="14"/>
  <c r="O150" i="14"/>
  <c r="M150" i="14"/>
  <c r="K150" i="14"/>
  <c r="L150" i="14"/>
  <c r="J4697" i="7"/>
  <c r="I4726" i="7"/>
  <c r="J4729" i="7"/>
  <c r="I4822" i="7"/>
  <c r="I4879" i="7"/>
  <c r="J4915" i="7"/>
  <c r="F2" i="9"/>
  <c r="B6" i="9"/>
  <c r="C17" i="9"/>
  <c r="K20" i="9"/>
  <c r="D32" i="9"/>
  <c r="N32" i="9" s="1"/>
  <c r="B36" i="9"/>
  <c r="F72" i="9"/>
  <c r="L72" i="9"/>
  <c r="E83" i="9"/>
  <c r="E107" i="9"/>
  <c r="B118" i="9"/>
  <c r="C146" i="9"/>
  <c r="D162" i="9"/>
  <c r="K193" i="9"/>
  <c r="C198" i="9"/>
  <c r="AH3" i="10"/>
  <c r="R11" i="10"/>
  <c r="AD11" i="10"/>
  <c r="AB11" i="10"/>
  <c r="Y11" i="10"/>
  <c r="I11" i="10"/>
  <c r="H11" i="10"/>
  <c r="B15" i="10"/>
  <c r="AB24" i="10"/>
  <c r="K29" i="10"/>
  <c r="B39" i="10"/>
  <c r="AJ48" i="10"/>
  <c r="M89" i="10"/>
  <c r="Y94" i="10"/>
  <c r="G94" i="12" s="1"/>
  <c r="W101" i="10"/>
  <c r="X105" i="10"/>
  <c r="AF126" i="10"/>
  <c r="AK148" i="10"/>
  <c r="Y171" i="11"/>
  <c r="W171" i="11"/>
  <c r="AB171" i="11"/>
  <c r="V171" i="11"/>
  <c r="U171" i="11"/>
  <c r="T171" i="11"/>
  <c r="S171" i="11"/>
  <c r="Q171" i="11"/>
  <c r="Z184" i="11"/>
  <c r="AB184" i="11"/>
  <c r="AC184" i="11"/>
  <c r="AA184" i="11"/>
  <c r="X184" i="11"/>
  <c r="R184" i="11"/>
  <c r="Q184" i="11"/>
  <c r="J3498" i="7"/>
  <c r="J3541" i="7"/>
  <c r="J3579" i="7"/>
  <c r="J3668" i="7"/>
  <c r="J3753" i="7"/>
  <c r="I3838" i="7"/>
  <c r="J3937" i="7"/>
  <c r="J3950" i="7"/>
  <c r="J4335" i="7"/>
  <c r="I4338" i="7"/>
  <c r="J4361" i="7"/>
  <c r="I4383" i="7"/>
  <c r="I4591" i="7"/>
  <c r="J4707" i="7"/>
  <c r="I4769" i="7"/>
  <c r="J4899" i="7"/>
  <c r="I4938" i="7"/>
  <c r="J4943" i="7"/>
  <c r="J2" i="8"/>
  <c r="J5" i="8"/>
  <c r="J89" i="8"/>
  <c r="J95" i="8"/>
  <c r="J151" i="8"/>
  <c r="J171" i="8"/>
  <c r="J189" i="8"/>
  <c r="L6" i="9"/>
  <c r="D17" i="9"/>
  <c r="L20" i="9"/>
  <c r="E32" i="9"/>
  <c r="F48" i="9"/>
  <c r="L48" i="9"/>
  <c r="D52" i="9"/>
  <c r="K52" i="9"/>
  <c r="B66" i="9"/>
  <c r="B72" i="9"/>
  <c r="B77" i="9"/>
  <c r="F96" i="9"/>
  <c r="L96" i="9"/>
  <c r="K96" i="9"/>
  <c r="N107" i="9"/>
  <c r="F11" i="10"/>
  <c r="J15" i="10"/>
  <c r="AL25" i="10"/>
  <c r="I25" i="10"/>
  <c r="G25" i="10"/>
  <c r="F25" i="10"/>
  <c r="AC25" i="10"/>
  <c r="AB25" i="10"/>
  <c r="Z25" i="10"/>
  <c r="N25" i="10"/>
  <c r="V27" i="10"/>
  <c r="AL27" i="10"/>
  <c r="K27" i="10"/>
  <c r="AK27" i="10"/>
  <c r="J27" i="10"/>
  <c r="AJ27" i="10"/>
  <c r="F27" i="10"/>
  <c r="AD27" i="10"/>
  <c r="AA27" i="10"/>
  <c r="S27" i="10"/>
  <c r="N27" i="10"/>
  <c r="R29" i="10"/>
  <c r="G39" i="10"/>
  <c r="AK48" i="10"/>
  <c r="AK89" i="10"/>
  <c r="AG94" i="10"/>
  <c r="AF99" i="10"/>
  <c r="Q99" i="10"/>
  <c r="R171" i="11"/>
  <c r="I4105" i="7"/>
  <c r="J4129" i="7"/>
  <c r="J4139" i="7"/>
  <c r="I4171" i="7"/>
  <c r="I4176" i="7"/>
  <c r="I4380" i="7"/>
  <c r="I4521" i="7"/>
  <c r="J4597" i="7"/>
  <c r="J4807" i="7"/>
  <c r="I4925" i="7"/>
  <c r="J119" i="8"/>
  <c r="J158" i="8"/>
  <c r="J182" i="8"/>
  <c r="E17" i="9"/>
  <c r="F32" i="9"/>
  <c r="L53" i="9"/>
  <c r="N53" i="9" s="1"/>
  <c r="E53" i="9"/>
  <c r="F78" i="9"/>
  <c r="L78" i="9"/>
  <c r="K78" i="9"/>
  <c r="F108" i="9"/>
  <c r="L108" i="9"/>
  <c r="K108" i="9"/>
  <c r="D132" i="9"/>
  <c r="L132" i="9"/>
  <c r="C147" i="9"/>
  <c r="L147" i="9"/>
  <c r="Z15" i="10"/>
  <c r="T29" i="10"/>
  <c r="M39" i="10"/>
  <c r="AI63" i="10"/>
  <c r="AL63" i="10"/>
  <c r="R63" i="10"/>
  <c r="AJ63" i="10"/>
  <c r="T63" i="10"/>
  <c r="N63" i="10"/>
  <c r="M63" i="10"/>
  <c r="AA81" i="10"/>
  <c r="AL81" i="10"/>
  <c r="W81" i="10"/>
  <c r="G83" i="1" s="1"/>
  <c r="I81" i="10"/>
  <c r="AJ81" i="10"/>
  <c r="V81" i="10"/>
  <c r="H81" i="10"/>
  <c r="AG81" i="10"/>
  <c r="S81" i="10"/>
  <c r="F83" i="1" s="1"/>
  <c r="E81" i="10"/>
  <c r="AB81" i="5" s="1"/>
  <c r="AC81" i="5" s="1"/>
  <c r="AF81" i="10"/>
  <c r="R81" i="10"/>
  <c r="D81" i="10"/>
  <c r="T81" i="10"/>
  <c r="Q81" i="10"/>
  <c r="P81" i="10"/>
  <c r="AE81" i="10"/>
  <c r="K81" i="10"/>
  <c r="D83" i="1" s="1"/>
  <c r="AD81" i="10"/>
  <c r="J81" i="10"/>
  <c r="AB81" i="10"/>
  <c r="F81" i="10"/>
  <c r="Z81" i="10"/>
  <c r="C81" i="10"/>
  <c r="AD84" i="10"/>
  <c r="AH84" i="10"/>
  <c r="U84" i="10"/>
  <c r="T84" i="10"/>
  <c r="AG84" i="10"/>
  <c r="N84" i="10"/>
  <c r="L84" i="10"/>
  <c r="AH94" i="10"/>
  <c r="AA116" i="10"/>
  <c r="L116" i="10"/>
  <c r="AI116" i="10"/>
  <c r="I4375" i="7"/>
  <c r="I4659" i="7"/>
  <c r="J4716" i="7"/>
  <c r="J4719" i="7"/>
  <c r="I4764" i="7"/>
  <c r="J133" i="8"/>
  <c r="C14" i="9"/>
  <c r="C108" i="9"/>
  <c r="D187" i="9"/>
  <c r="C187" i="9"/>
  <c r="AJ15" i="10"/>
  <c r="AB22" i="10"/>
  <c r="Q22" i="10"/>
  <c r="P22" i="10"/>
  <c r="L22" i="10"/>
  <c r="I22" i="10"/>
  <c r="Z37" i="10"/>
  <c r="X37" i="10"/>
  <c r="Q37" i="10"/>
  <c r="Y39" i="10"/>
  <c r="G81" i="10"/>
  <c r="C83" i="1" s="1"/>
  <c r="AF84" i="10"/>
  <c r="J4172" i="7"/>
  <c r="I4192" i="7"/>
  <c r="I4225" i="7"/>
  <c r="I4283" i="7"/>
  <c r="J4466" i="7"/>
  <c r="I4752" i="7"/>
  <c r="I4757" i="7"/>
  <c r="J4829" i="7"/>
  <c r="B5" i="9"/>
  <c r="D14" i="9"/>
  <c r="I4" i="11"/>
  <c r="AF3" i="10"/>
  <c r="V3" i="10"/>
  <c r="Q3" i="5" s="1"/>
  <c r="BB3" i="5" s="1"/>
  <c r="U3" i="10"/>
  <c r="M3" i="10"/>
  <c r="K3" i="10"/>
  <c r="H16" i="10"/>
  <c r="Y16" i="10"/>
  <c r="V16" i="10"/>
  <c r="Q16" i="10"/>
  <c r="K16" i="10"/>
  <c r="Z39" i="10"/>
  <c r="AJ52" i="10"/>
  <c r="AD52" i="10"/>
  <c r="X52" i="10"/>
  <c r="V52" i="10"/>
  <c r="AJ65" i="10"/>
  <c r="AA65" i="10"/>
  <c r="Z65" i="10"/>
  <c r="O65" i="10"/>
  <c r="H65" i="10"/>
  <c r="G65" i="10"/>
  <c r="B65" i="10"/>
  <c r="AE65" i="10"/>
  <c r="AB65" i="10"/>
  <c r="V65" i="10"/>
  <c r="K65" i="10"/>
  <c r="AJ73" i="10"/>
  <c r="AD73" i="10"/>
  <c r="L73" i="10"/>
  <c r="AB73" i="10"/>
  <c r="K73" i="10"/>
  <c r="X73" i="10"/>
  <c r="F73" i="10"/>
  <c r="W73" i="10"/>
  <c r="E73" i="10"/>
  <c r="AB73" i="5" s="1"/>
  <c r="P73" i="10"/>
  <c r="AL73" i="10"/>
  <c r="N73" i="10"/>
  <c r="O73" i="5" s="1"/>
  <c r="AI73" i="10"/>
  <c r="J73" i="10"/>
  <c r="AE73" i="10"/>
  <c r="C73" i="10"/>
  <c r="AA73" i="10"/>
  <c r="B73" i="10"/>
  <c r="U73" i="10"/>
  <c r="S73" i="10"/>
  <c r="L81" i="10"/>
  <c r="I4181" i="7"/>
  <c r="J4303" i="7"/>
  <c r="J4316" i="7"/>
  <c r="J4461" i="7"/>
  <c r="J4474" i="7"/>
  <c r="J4477" i="7"/>
  <c r="J4532" i="7"/>
  <c r="J4553" i="7"/>
  <c r="I4577" i="7"/>
  <c r="I4593" i="7"/>
  <c r="I4621" i="7"/>
  <c r="J4722" i="7"/>
  <c r="J4847" i="7"/>
  <c r="J4923" i="7"/>
  <c r="J4947" i="7"/>
  <c r="J24" i="8"/>
  <c r="J31" i="8"/>
  <c r="J62" i="8"/>
  <c r="J134" i="8"/>
  <c r="J183" i="8"/>
  <c r="J200" i="8"/>
  <c r="C5" i="9"/>
  <c r="F14" i="9"/>
  <c r="B23" i="9"/>
  <c r="C45" i="9"/>
  <c r="L45" i="9"/>
  <c r="F104" i="9"/>
  <c r="K110" i="9"/>
  <c r="D110" i="9"/>
  <c r="C110" i="9"/>
  <c r="B110" i="9"/>
  <c r="L120" i="9"/>
  <c r="B120" i="9"/>
  <c r="Q150" i="9"/>
  <c r="D173" i="9"/>
  <c r="N173" i="9" s="1"/>
  <c r="K173" i="9"/>
  <c r="F173" i="9"/>
  <c r="E173" i="9"/>
  <c r="E187" i="9"/>
  <c r="E3" i="10"/>
  <c r="AF11" i="10"/>
  <c r="U16" i="10"/>
  <c r="T22" i="10"/>
  <c r="AH25" i="10"/>
  <c r="AE27" i="10"/>
  <c r="AC37" i="10"/>
  <c r="AF39" i="10"/>
  <c r="Q52" i="10"/>
  <c r="I65" i="10"/>
  <c r="D73" i="10"/>
  <c r="O81" i="10"/>
  <c r="E83" i="1" s="1"/>
  <c r="AL92" i="10"/>
  <c r="AD92" i="10"/>
  <c r="U92" i="10"/>
  <c r="Q92" i="10"/>
  <c r="W92" i="10"/>
  <c r="M92" i="10"/>
  <c r="H92" i="10"/>
  <c r="D92" i="10"/>
  <c r="T97" i="10"/>
  <c r="AJ97" i="10"/>
  <c r="AI97" i="10"/>
  <c r="S97" i="10"/>
  <c r="R97" i="10"/>
  <c r="AA97" i="10"/>
  <c r="N97" i="10"/>
  <c r="H97" i="10"/>
  <c r="P108" i="10"/>
  <c r="L108" i="10"/>
  <c r="AI108" i="10"/>
  <c r="AB108" i="10"/>
  <c r="AI135" i="10"/>
  <c r="Z135" i="10"/>
  <c r="H135" i="10"/>
  <c r="Y135" i="10"/>
  <c r="E135" i="10"/>
  <c r="X135" i="10"/>
  <c r="V135" i="10"/>
  <c r="U135" i="10"/>
  <c r="AF135" i="10"/>
  <c r="AB135" i="10"/>
  <c r="AA135" i="10"/>
  <c r="M135" i="10"/>
  <c r="L135" i="10"/>
  <c r="J135" i="10"/>
  <c r="M135" i="5" s="1"/>
  <c r="AL135" i="10"/>
  <c r="I135" i="10"/>
  <c r="W61" i="12"/>
  <c r="T61" i="12"/>
  <c r="S61" i="12"/>
  <c r="V61" i="12"/>
  <c r="U61" i="12"/>
  <c r="B61" i="12"/>
  <c r="B62" i="11"/>
  <c r="J3767" i="7"/>
  <c r="I3823" i="7"/>
  <c r="J3915" i="7"/>
  <c r="J4153" i="7"/>
  <c r="I4177" i="7"/>
  <c r="J4265" i="7"/>
  <c r="J4332" i="7"/>
  <c r="I4345" i="7"/>
  <c r="I4415" i="7"/>
  <c r="J4428" i="7"/>
  <c r="J4556" i="7"/>
  <c r="I4639" i="7"/>
  <c r="I4867" i="7"/>
  <c r="I4911" i="7"/>
  <c r="I4927" i="7"/>
  <c r="K14" i="9"/>
  <c r="C23" i="9"/>
  <c r="B56" i="9"/>
  <c r="K56" i="9"/>
  <c r="K104" i="9"/>
  <c r="L137" i="9"/>
  <c r="K137" i="9"/>
  <c r="F3" i="10"/>
  <c r="AK16" i="10"/>
  <c r="AJ22" i="10"/>
  <c r="AG52" i="10"/>
  <c r="J65" i="10"/>
  <c r="AG71" i="10"/>
  <c r="AE71" i="10"/>
  <c r="AD71" i="10"/>
  <c r="P71" i="10"/>
  <c r="O71" i="10"/>
  <c r="S71" i="10"/>
  <c r="N71" i="10"/>
  <c r="O71" i="5" s="1"/>
  <c r="C71" i="10"/>
  <c r="I73" i="10"/>
  <c r="U81" i="10"/>
  <c r="AK109" i="10"/>
  <c r="AJ109" i="10"/>
  <c r="T109" i="10"/>
  <c r="S109" i="10"/>
  <c r="AF109" i="10"/>
  <c r="N109" i="10"/>
  <c r="E109" i="10"/>
  <c r="U119" i="10"/>
  <c r="T119" i="10"/>
  <c r="O119" i="10"/>
  <c r="G119" i="10"/>
  <c r="AC119" i="10"/>
  <c r="AB119" i="10"/>
  <c r="S119" i="10"/>
  <c r="P119" i="10"/>
  <c r="O156" i="10"/>
  <c r="K156" i="10"/>
  <c r="J156" i="10"/>
  <c r="AH156" i="10"/>
  <c r="G156" i="10"/>
  <c r="AC156" i="10"/>
  <c r="AI156" i="10"/>
  <c r="AD156" i="10"/>
  <c r="AA156" i="10"/>
  <c r="T156" i="10"/>
  <c r="P156" i="10"/>
  <c r="I156" i="10"/>
  <c r="H156" i="10"/>
  <c r="AL156" i="10"/>
  <c r="U156" i="10"/>
  <c r="AL188" i="10"/>
  <c r="AJ188" i="10"/>
  <c r="AC188" i="10"/>
  <c r="Z188" i="10"/>
  <c r="X188" i="10"/>
  <c r="R188" i="10"/>
  <c r="F188" i="10"/>
  <c r="Q188" i="10"/>
  <c r="W32" i="12"/>
  <c r="V32" i="12"/>
  <c r="U32" i="12"/>
  <c r="P32" i="12"/>
  <c r="O32" i="12"/>
  <c r="B33" i="11"/>
  <c r="N32" i="12"/>
  <c r="I4200" i="7"/>
  <c r="J4292" i="7"/>
  <c r="I4340" i="7"/>
  <c r="J4431" i="7"/>
  <c r="I4477" i="7"/>
  <c r="I4711" i="7"/>
  <c r="I4737" i="7"/>
  <c r="I4783" i="7"/>
  <c r="J4893" i="7"/>
  <c r="I4906" i="7"/>
  <c r="J4939" i="7"/>
  <c r="J42" i="8"/>
  <c r="J84" i="8"/>
  <c r="F5" i="9"/>
  <c r="L14" i="9"/>
  <c r="B20" i="9"/>
  <c r="D23" i="9"/>
  <c r="C35" i="9"/>
  <c r="F46" i="9"/>
  <c r="K46" i="9"/>
  <c r="Q46" i="9" s="1"/>
  <c r="C56" i="9"/>
  <c r="B63" i="9"/>
  <c r="D94" i="9"/>
  <c r="Q94" i="9" s="1"/>
  <c r="F110" i="9"/>
  <c r="C137" i="9"/>
  <c r="E161" i="9"/>
  <c r="L161" i="9"/>
  <c r="K161" i="9"/>
  <c r="G3" i="10"/>
  <c r="AI5" i="10"/>
  <c r="Y5" i="10"/>
  <c r="W5" i="10"/>
  <c r="Q5" i="10"/>
  <c r="J5" i="10"/>
  <c r="M5" i="5" s="1"/>
  <c r="I5" i="10"/>
  <c r="AJ12" i="10"/>
  <c r="M12" i="10"/>
  <c r="L12" i="10"/>
  <c r="AG12" i="10"/>
  <c r="H12" i="10"/>
  <c r="AC12" i="10"/>
  <c r="E12" i="10"/>
  <c r="AB12" i="10"/>
  <c r="C12" i="10"/>
  <c r="AL17" i="10"/>
  <c r="AI17" i="10"/>
  <c r="AH17" i="10"/>
  <c r="AH28" i="10"/>
  <c r="AK28" i="10"/>
  <c r="AD28" i="10"/>
  <c r="AE35" i="10"/>
  <c r="R35" i="10"/>
  <c r="P35" i="10"/>
  <c r="O35" i="10"/>
  <c r="C35" i="10"/>
  <c r="B35" i="10"/>
  <c r="AH35" i="10"/>
  <c r="AG35" i="10"/>
  <c r="J40" i="10"/>
  <c r="AD55" i="10"/>
  <c r="V55" i="10"/>
  <c r="D55" i="10"/>
  <c r="AI55" i="10"/>
  <c r="Q55" i="10"/>
  <c r="S55" i="10"/>
  <c r="R55" i="10"/>
  <c r="N55" i="10"/>
  <c r="AG55" i="10"/>
  <c r="J55" i="10"/>
  <c r="M55" i="5" s="1"/>
  <c r="AE55" i="10"/>
  <c r="G55" i="10"/>
  <c r="AA55" i="10"/>
  <c r="E55" i="10"/>
  <c r="AB55" i="5" s="1"/>
  <c r="Z55" i="10"/>
  <c r="C55" i="10"/>
  <c r="W65" i="10"/>
  <c r="B71" i="10"/>
  <c r="Q73" i="10"/>
  <c r="X81" i="10"/>
  <c r="Z92" i="10"/>
  <c r="U97" i="10"/>
  <c r="Q109" i="10"/>
  <c r="W119" i="10"/>
  <c r="H123" i="10"/>
  <c r="D123" i="10"/>
  <c r="Z123" i="10"/>
  <c r="K135" i="10"/>
  <c r="B32" i="12"/>
  <c r="AJ57" i="10"/>
  <c r="AL57" i="10"/>
  <c r="M57" i="10"/>
  <c r="AD57" i="10"/>
  <c r="G57" i="10"/>
  <c r="Z57" i="10"/>
  <c r="AK100" i="10"/>
  <c r="U100" i="10"/>
  <c r="T100" i="10"/>
  <c r="AL100" i="10"/>
  <c r="K100" i="10"/>
  <c r="AE100" i="10"/>
  <c r="J100" i="10"/>
  <c r="AB100" i="10"/>
  <c r="AB122" i="10"/>
  <c r="X122" i="10"/>
  <c r="V122" i="10"/>
  <c r="N122" i="10"/>
  <c r="M122" i="5" s="1"/>
  <c r="M122" i="10"/>
  <c r="Y186" i="11"/>
  <c r="X186" i="11"/>
  <c r="W186" i="11"/>
  <c r="E38" i="10"/>
  <c r="B57" i="10"/>
  <c r="AA57" i="10"/>
  <c r="AJ124" i="10"/>
  <c r="Y124" i="10"/>
  <c r="F124" i="10"/>
  <c r="X124" i="10"/>
  <c r="B124" i="10"/>
  <c r="U124" i="10"/>
  <c r="M124" i="10"/>
  <c r="AF124" i="10"/>
  <c r="Z165" i="10"/>
  <c r="X165" i="10"/>
  <c r="W165" i="10"/>
  <c r="J165" i="10"/>
  <c r="D165" i="10"/>
  <c r="AA165" i="10"/>
  <c r="V165" i="10"/>
  <c r="K165" i="10"/>
  <c r="M13" i="10"/>
  <c r="AC26" i="10"/>
  <c r="I38" i="10"/>
  <c r="R41" i="10"/>
  <c r="O41" i="5" s="1"/>
  <c r="AL44" i="10"/>
  <c r="AJ53" i="10"/>
  <c r="AE53" i="10"/>
  <c r="C53" i="10"/>
  <c r="W53" i="10"/>
  <c r="F57" i="10"/>
  <c r="AF57" i="10"/>
  <c r="AH62" i="10"/>
  <c r="V62" i="10"/>
  <c r="T62" i="10"/>
  <c r="J62" i="10"/>
  <c r="F100" i="10"/>
  <c r="AD112" i="10"/>
  <c r="O112" i="10"/>
  <c r="B112" i="10"/>
  <c r="L122" i="10"/>
  <c r="H124" i="10"/>
  <c r="AL124" i="10"/>
  <c r="AG149" i="10"/>
  <c r="J149" i="10"/>
  <c r="I149" i="10"/>
  <c r="AF149" i="10"/>
  <c r="AB149" i="10"/>
  <c r="V149" i="10"/>
  <c r="T149" i="10"/>
  <c r="P149" i="10"/>
  <c r="H149" i="10"/>
  <c r="E165" i="10"/>
  <c r="AB165" i="5" s="1"/>
  <c r="AC3" i="11"/>
  <c r="AB3" i="11"/>
  <c r="Z3" i="11"/>
  <c r="Y3" i="11"/>
  <c r="W3" i="11"/>
  <c r="V3" i="11"/>
  <c r="S3" i="11"/>
  <c r="B103" i="11"/>
  <c r="T102" i="12"/>
  <c r="W174" i="12"/>
  <c r="T174" i="12"/>
  <c r="O174" i="12"/>
  <c r="N174" i="12"/>
  <c r="B174" i="12"/>
  <c r="C105" i="9"/>
  <c r="C143" i="9"/>
  <c r="B7" i="10"/>
  <c r="F9" i="1" s="1"/>
  <c r="Q13" i="10"/>
  <c r="G14" i="10"/>
  <c r="K20" i="10"/>
  <c r="AH26" i="10"/>
  <c r="Q30" i="10"/>
  <c r="M38" i="10"/>
  <c r="S41" i="10"/>
  <c r="F43" i="1" s="1"/>
  <c r="B44" i="10"/>
  <c r="B53" i="10"/>
  <c r="E54" i="10"/>
  <c r="H57" i="10"/>
  <c r="AI57" i="10"/>
  <c r="B62" i="10"/>
  <c r="AJ72" i="10"/>
  <c r="AF72" i="10"/>
  <c r="AE72" i="10"/>
  <c r="T72" i="10"/>
  <c r="N72" i="10"/>
  <c r="AL88" i="10"/>
  <c r="P88" i="10"/>
  <c r="AK88" i="10"/>
  <c r="O88" i="10"/>
  <c r="E90" i="1" s="1"/>
  <c r="AE88" i="10"/>
  <c r="J88" i="10"/>
  <c r="AD88" i="10"/>
  <c r="E88" i="10"/>
  <c r="AH88" i="10"/>
  <c r="X98" i="10"/>
  <c r="W98" i="10"/>
  <c r="G100" i="1" s="1"/>
  <c r="G100" i="10"/>
  <c r="S112" i="10"/>
  <c r="Y113" i="10"/>
  <c r="O122" i="10"/>
  <c r="I124" i="10"/>
  <c r="P140" i="10"/>
  <c r="F140" i="10"/>
  <c r="E140" i="10"/>
  <c r="AH140" i="10"/>
  <c r="AE140" i="10"/>
  <c r="G149" i="10"/>
  <c r="B152" i="10"/>
  <c r="AL177" i="10"/>
  <c r="O177" i="10"/>
  <c r="AI177" i="10"/>
  <c r="N177" i="10"/>
  <c r="AH177" i="10"/>
  <c r="L177" i="10"/>
  <c r="AF177" i="10"/>
  <c r="K177" i="10"/>
  <c r="AC177" i="10"/>
  <c r="J177" i="10"/>
  <c r="AB177" i="10"/>
  <c r="H177" i="10"/>
  <c r="Z177" i="10"/>
  <c r="D177" i="10"/>
  <c r="AA177" i="10"/>
  <c r="X177" i="10"/>
  <c r="W177" i="10"/>
  <c r="V177" i="10"/>
  <c r="AJ191" i="10"/>
  <c r="AF191" i="10"/>
  <c r="AE191" i="10"/>
  <c r="X191" i="10"/>
  <c r="T43" i="11"/>
  <c r="W51" i="12"/>
  <c r="V51" i="12"/>
  <c r="N51" i="12"/>
  <c r="B52" i="11"/>
  <c r="N75" i="12"/>
  <c r="B76" i="11"/>
  <c r="O75" i="12"/>
  <c r="R95" i="12"/>
  <c r="B95" i="12"/>
  <c r="W95" i="12"/>
  <c r="V95" i="12"/>
  <c r="T95" i="12"/>
  <c r="N95" i="12"/>
  <c r="S95" i="12"/>
  <c r="B172" i="11"/>
  <c r="T171" i="12"/>
  <c r="N171" i="12"/>
  <c r="O171" i="12"/>
  <c r="K121" i="9"/>
  <c r="F143" i="9"/>
  <c r="E167" i="9"/>
  <c r="E192" i="9"/>
  <c r="AK7" i="10"/>
  <c r="W13" i="10"/>
  <c r="W14" i="10"/>
  <c r="Q20" i="10"/>
  <c r="AB30" i="10"/>
  <c r="F34" i="10"/>
  <c r="AC38" i="10"/>
  <c r="AE41" i="10"/>
  <c r="M44" i="10"/>
  <c r="O47" i="10"/>
  <c r="I53" i="10"/>
  <c r="U54" i="10"/>
  <c r="AG56" i="10"/>
  <c r="N56" i="10"/>
  <c r="N57" i="10"/>
  <c r="N62" i="10"/>
  <c r="AJ67" i="10"/>
  <c r="AA67" i="10"/>
  <c r="J67" i="10"/>
  <c r="Z67" i="10"/>
  <c r="I67" i="10"/>
  <c r="U67" i="10"/>
  <c r="D67" i="10"/>
  <c r="W67" i="10"/>
  <c r="I72" i="10"/>
  <c r="AD82" i="10"/>
  <c r="X82" i="10"/>
  <c r="V82" i="10"/>
  <c r="O82" i="10"/>
  <c r="AL82" i="10"/>
  <c r="L82" i="10"/>
  <c r="AF82" i="10"/>
  <c r="D88" i="10"/>
  <c r="Q98" i="10"/>
  <c r="N100" i="10"/>
  <c r="Y107" i="10"/>
  <c r="X107" i="10"/>
  <c r="AB112" i="10"/>
  <c r="AD122" i="10"/>
  <c r="L124" i="10"/>
  <c r="P128" i="10"/>
  <c r="AI149" i="10"/>
  <c r="P177" i="10"/>
  <c r="AD191" i="10"/>
  <c r="Z40" i="11"/>
  <c r="S40" i="11"/>
  <c r="Y107" i="11"/>
  <c r="Z107" i="11"/>
  <c r="Q107" i="11"/>
  <c r="AB151" i="11"/>
  <c r="S151" i="11"/>
  <c r="AC151" i="11"/>
  <c r="R151" i="11"/>
  <c r="U51" i="12"/>
  <c r="C50" i="9"/>
  <c r="D58" i="9"/>
  <c r="Q58" i="9" s="1"/>
  <c r="B98" i="9"/>
  <c r="B140" i="9"/>
  <c r="N143" i="9"/>
  <c r="D150" i="9"/>
  <c r="E158" i="9"/>
  <c r="F167" i="9"/>
  <c r="X13" i="10"/>
  <c r="X14" i="10"/>
  <c r="AA20" i="10"/>
  <c r="V23" i="10"/>
  <c r="B26" i="10"/>
  <c r="AF30" i="10"/>
  <c r="I34" i="10"/>
  <c r="AF38" i="10"/>
  <c r="AL41" i="10"/>
  <c r="N44" i="10"/>
  <c r="M44" i="5" s="1"/>
  <c r="J46" i="10"/>
  <c r="P47" i="10"/>
  <c r="J53" i="10"/>
  <c r="X54" i="10"/>
  <c r="M56" i="10"/>
  <c r="O57" i="10"/>
  <c r="AB62" i="10"/>
  <c r="B67" i="10"/>
  <c r="X67" i="10"/>
  <c r="L72" i="10"/>
  <c r="C82" i="10"/>
  <c r="AJ82" i="10"/>
  <c r="AJ86" i="10"/>
  <c r="W86" i="10"/>
  <c r="V86" i="10"/>
  <c r="L88" i="10"/>
  <c r="R98" i="10"/>
  <c r="W100" i="10"/>
  <c r="O107" i="10"/>
  <c r="S113" i="10"/>
  <c r="L113" i="10"/>
  <c r="AI113" i="10"/>
  <c r="K113" i="10"/>
  <c r="AB113" i="10"/>
  <c r="E113" i="10"/>
  <c r="AA113" i="10"/>
  <c r="D113" i="10"/>
  <c r="AE122" i="10"/>
  <c r="V124" i="10"/>
  <c r="Y128" i="10"/>
  <c r="AJ149" i="10"/>
  <c r="AL189" i="10"/>
  <c r="AJ189" i="10"/>
  <c r="R28" i="11"/>
  <c r="W28" i="11"/>
  <c r="U28" i="11"/>
  <c r="AB96" i="11"/>
  <c r="AC96" i="11"/>
  <c r="Q96" i="11"/>
  <c r="W107" i="11"/>
  <c r="C47" i="9"/>
  <c r="C84" i="9"/>
  <c r="B95" i="9"/>
  <c r="C119" i="9"/>
  <c r="C140" i="9"/>
  <c r="K192" i="9"/>
  <c r="Q192" i="9" s="1"/>
  <c r="D13" i="10"/>
  <c r="Z13" i="10"/>
  <c r="AI14" i="10"/>
  <c r="AB20" i="10"/>
  <c r="D26" i="10"/>
  <c r="T34" i="10"/>
  <c r="K43" i="10"/>
  <c r="O44" i="10"/>
  <c r="K46" i="10"/>
  <c r="R47" i="10"/>
  <c r="O47" i="5" s="1"/>
  <c r="K53" i="10"/>
  <c r="Y54" i="10"/>
  <c r="P56" i="10"/>
  <c r="T57" i="10"/>
  <c r="AF62" i="10"/>
  <c r="C67" i="10"/>
  <c r="AB67" i="10"/>
  <c r="M72" i="10"/>
  <c r="AE78" i="10"/>
  <c r="L78" i="10"/>
  <c r="I78" i="10"/>
  <c r="AL78" i="10"/>
  <c r="AJ78" i="10"/>
  <c r="D82" i="10"/>
  <c r="D86" i="10"/>
  <c r="M88" i="10"/>
  <c r="S98" i="10"/>
  <c r="F100" i="1" s="1"/>
  <c r="Y100" i="10"/>
  <c r="P102" i="10"/>
  <c r="M102" i="10"/>
  <c r="W107" i="10"/>
  <c r="AE111" i="10"/>
  <c r="AD111" i="10"/>
  <c r="C113" i="10"/>
  <c r="AH122" i="10"/>
  <c r="W124" i="10"/>
  <c r="AC128" i="10"/>
  <c r="T138" i="10"/>
  <c r="W138" i="10"/>
  <c r="V138" i="10"/>
  <c r="AK149" i="10"/>
  <c r="T189" i="10"/>
  <c r="B96" i="11"/>
  <c r="S151" i="10"/>
  <c r="AJ151" i="10"/>
  <c r="AG151" i="10"/>
  <c r="AF171" i="10"/>
  <c r="AJ171" i="10"/>
  <c r="Z171" i="10"/>
  <c r="X171" i="10"/>
  <c r="T171" i="10"/>
  <c r="B171" i="10"/>
  <c r="Y23" i="11"/>
  <c r="AA23" i="11"/>
  <c r="Z23" i="11"/>
  <c r="X23" i="11"/>
  <c r="V23" i="11"/>
  <c r="U23" i="11"/>
  <c r="T23" i="11"/>
  <c r="AC34" i="11"/>
  <c r="Z34" i="11"/>
  <c r="Y34" i="11"/>
  <c r="X34" i="11"/>
  <c r="V34" i="11"/>
  <c r="U34" i="11"/>
  <c r="S34" i="11"/>
  <c r="AA44" i="11"/>
  <c r="X44" i="11"/>
  <c r="W44" i="11"/>
  <c r="Q44" i="11"/>
  <c r="B142" i="11"/>
  <c r="Y148" i="11"/>
  <c r="V148" i="11"/>
  <c r="T148" i="11"/>
  <c r="T190" i="11"/>
  <c r="W190" i="11"/>
  <c r="X190" i="11"/>
  <c r="V190" i="11"/>
  <c r="U190" i="11"/>
  <c r="R190" i="11"/>
  <c r="Q198" i="11"/>
  <c r="X198" i="11"/>
  <c r="S198" i="11"/>
  <c r="B29" i="11"/>
  <c r="B28" i="12"/>
  <c r="S163" i="12"/>
  <c r="O163" i="12"/>
  <c r="N163" i="12"/>
  <c r="B164" i="11"/>
  <c r="AK196" i="10"/>
  <c r="AH196" i="10"/>
  <c r="AG196" i="10"/>
  <c r="B196" i="10"/>
  <c r="AC18" i="11"/>
  <c r="AB18" i="11"/>
  <c r="V18" i="11"/>
  <c r="W79" i="11"/>
  <c r="V79" i="11"/>
  <c r="R79" i="11"/>
  <c r="X79" i="11"/>
  <c r="Y83" i="11"/>
  <c r="AA83" i="11"/>
  <c r="Z83" i="11"/>
  <c r="V83" i="11"/>
  <c r="U83" i="11"/>
  <c r="T83" i="11"/>
  <c r="S83" i="11"/>
  <c r="T168" i="11"/>
  <c r="R168" i="11"/>
  <c r="S168" i="11"/>
  <c r="R12" i="12"/>
  <c r="B13" i="11"/>
  <c r="A77" i="14"/>
  <c r="W25" i="12"/>
  <c r="S25" i="12"/>
  <c r="Q25" i="12"/>
  <c r="S88" i="12"/>
  <c r="P88" i="12"/>
  <c r="B89" i="11"/>
  <c r="Y146" i="10"/>
  <c r="G146" i="10"/>
  <c r="F146" i="10"/>
  <c r="H151" i="10"/>
  <c r="P153" i="10"/>
  <c r="Y161" i="10"/>
  <c r="G161" i="12" s="1"/>
  <c r="T161" i="10"/>
  <c r="V171" i="10"/>
  <c r="AF196" i="10"/>
  <c r="Z4" i="11"/>
  <c r="S23" i="11"/>
  <c r="T34" i="11"/>
  <c r="AC48" i="11"/>
  <c r="X48" i="11"/>
  <c r="W48" i="11"/>
  <c r="AB66" i="11"/>
  <c r="V66" i="11"/>
  <c r="X93" i="11"/>
  <c r="S93" i="11"/>
  <c r="AC93" i="11"/>
  <c r="Q93" i="11"/>
  <c r="Y102" i="11"/>
  <c r="V102" i="11"/>
  <c r="U102" i="11"/>
  <c r="S102" i="11"/>
  <c r="AC102" i="11"/>
  <c r="AB102" i="11"/>
  <c r="AA102" i="11"/>
  <c r="W102" i="11"/>
  <c r="AA114" i="11"/>
  <c r="AC114" i="11"/>
  <c r="W114" i="11"/>
  <c r="V114" i="11"/>
  <c r="T140" i="11"/>
  <c r="X140" i="11"/>
  <c r="U140" i="11"/>
  <c r="S140" i="11"/>
  <c r="Z157" i="11"/>
  <c r="AA157" i="11"/>
  <c r="Y157" i="11"/>
  <c r="X169" i="11"/>
  <c r="T169" i="11"/>
  <c r="S169" i="11"/>
  <c r="R169" i="11"/>
  <c r="Q169" i="11"/>
  <c r="Q79" i="14"/>
  <c r="P79" i="14"/>
  <c r="O79" i="14"/>
  <c r="N79" i="14"/>
  <c r="M79" i="14"/>
  <c r="K79" i="14"/>
  <c r="AD59" i="10"/>
  <c r="U61" i="10"/>
  <c r="K75" i="10"/>
  <c r="Y83" i="10"/>
  <c r="T85" i="10"/>
  <c r="W87" i="10"/>
  <c r="I93" i="10"/>
  <c r="AC93" i="10"/>
  <c r="W104" i="10"/>
  <c r="G106" i="1" s="1"/>
  <c r="AA121" i="10"/>
  <c r="J125" i="10"/>
  <c r="G127" i="10"/>
  <c r="F136" i="10"/>
  <c r="D146" i="10"/>
  <c r="O151" i="10"/>
  <c r="Z153" i="10"/>
  <c r="AJ161" i="10"/>
  <c r="Z166" i="10"/>
  <c r="J166" i="10"/>
  <c r="W171" i="10"/>
  <c r="Z5" i="11"/>
  <c r="X5" i="11"/>
  <c r="W5" i="11"/>
  <c r="V5" i="11"/>
  <c r="U5" i="11"/>
  <c r="T5" i="11"/>
  <c r="S5" i="11"/>
  <c r="Q18" i="11"/>
  <c r="AB23" i="11"/>
  <c r="T66" i="11"/>
  <c r="Q79" i="11"/>
  <c r="AB83" i="11"/>
  <c r="W121" i="11"/>
  <c r="B5" i="11"/>
  <c r="Q12" i="12"/>
  <c r="P25" i="12"/>
  <c r="N88" i="12"/>
  <c r="L79" i="14"/>
  <c r="O104" i="14"/>
  <c r="Q104" i="14"/>
  <c r="P104" i="14"/>
  <c r="J162" i="10"/>
  <c r="I162" i="10"/>
  <c r="AH162" i="10"/>
  <c r="H162" i="10"/>
  <c r="AD162" i="10"/>
  <c r="R162" i="10"/>
  <c r="Q162" i="5" s="1"/>
  <c r="BB162" i="5" s="1"/>
  <c r="T24" i="11"/>
  <c r="AB24" i="11"/>
  <c r="AA24" i="11"/>
  <c r="Z24" i="11"/>
  <c r="X24" i="11"/>
  <c r="W24" i="11"/>
  <c r="U24" i="11"/>
  <c r="AB165" i="11"/>
  <c r="Z165" i="11"/>
  <c r="X165" i="11"/>
  <c r="AC165" i="11"/>
  <c r="V165" i="11"/>
  <c r="W173" i="11"/>
  <c r="X173" i="11"/>
  <c r="V173" i="11"/>
  <c r="W39" i="12"/>
  <c r="U39" i="12"/>
  <c r="S39" i="12"/>
  <c r="Q39" i="12"/>
  <c r="B39" i="12"/>
  <c r="Q151" i="10"/>
  <c r="AH153" i="10"/>
  <c r="K162" i="10"/>
  <c r="B172" i="10"/>
  <c r="AJ179" i="10"/>
  <c r="AE179" i="10"/>
  <c r="AH185" i="10"/>
  <c r="AD185" i="10"/>
  <c r="AB185" i="10"/>
  <c r="W185" i="10"/>
  <c r="R185" i="10"/>
  <c r="P185" i="10"/>
  <c r="L185" i="10"/>
  <c r="H185" i="10"/>
  <c r="Q24" i="11"/>
  <c r="AC46" i="11"/>
  <c r="Z46" i="11"/>
  <c r="Y46" i="11"/>
  <c r="T46" i="11"/>
  <c r="R165" i="11"/>
  <c r="AC183" i="11"/>
  <c r="Q183" i="11"/>
  <c r="W183" i="11"/>
  <c r="V183" i="11"/>
  <c r="S183" i="11"/>
  <c r="AA183" i="11"/>
  <c r="W21" i="12"/>
  <c r="R21" i="12"/>
  <c r="A86" i="14"/>
  <c r="U34" i="12"/>
  <c r="T34" i="12"/>
  <c r="S34" i="12"/>
  <c r="V34" i="12"/>
  <c r="W34" i="12"/>
  <c r="Q34" i="12"/>
  <c r="P34" i="12"/>
  <c r="N34" i="12"/>
  <c r="O86" i="12"/>
  <c r="S86" i="12"/>
  <c r="R86" i="12"/>
  <c r="N86" i="12"/>
  <c r="B87" i="11"/>
  <c r="Q86" i="12"/>
  <c r="B100" i="12"/>
  <c r="B101" i="11"/>
  <c r="S116" i="12"/>
  <c r="T116" i="12"/>
  <c r="Q116" i="12"/>
  <c r="P116" i="12"/>
  <c r="B117" i="11"/>
  <c r="O116" i="12"/>
  <c r="P251" i="14"/>
  <c r="O251" i="14"/>
  <c r="Z61" i="10"/>
  <c r="N75" i="10"/>
  <c r="AC125" i="10"/>
  <c r="Y127" i="10"/>
  <c r="M136" i="10"/>
  <c r="S139" i="10"/>
  <c r="AL142" i="10"/>
  <c r="AK142" i="10"/>
  <c r="M146" i="10"/>
  <c r="R151" i="10"/>
  <c r="N162" i="10"/>
  <c r="O162" i="5" s="1"/>
  <c r="AX162" i="5" s="1"/>
  <c r="AZ162" i="5" s="1"/>
  <c r="F172" i="10"/>
  <c r="D179" i="10"/>
  <c r="AJ181" i="10"/>
  <c r="O181" i="10"/>
  <c r="N181" i="10"/>
  <c r="L181" i="10"/>
  <c r="AF181" i="10"/>
  <c r="I181" i="10"/>
  <c r="AE181" i="10"/>
  <c r="F181" i="10"/>
  <c r="AD181" i="10"/>
  <c r="E181" i="10"/>
  <c r="AB181" i="10"/>
  <c r="C181" i="10"/>
  <c r="D185" i="10"/>
  <c r="AB6" i="11"/>
  <c r="AA6" i="11"/>
  <c r="W6" i="11"/>
  <c r="S6" i="11"/>
  <c r="S24" i="11"/>
  <c r="Q50" i="11"/>
  <c r="Y50" i="11"/>
  <c r="Q62" i="11"/>
  <c r="X62" i="11"/>
  <c r="Y62" i="11"/>
  <c r="U62" i="11"/>
  <c r="AA85" i="11"/>
  <c r="Z102" i="11"/>
  <c r="S165" i="11"/>
  <c r="Y193" i="11"/>
  <c r="AC193" i="11"/>
  <c r="AA193" i="11"/>
  <c r="S193" i="11"/>
  <c r="P108" i="12"/>
  <c r="B109" i="11"/>
  <c r="O108" i="12"/>
  <c r="B136" i="11"/>
  <c r="R135" i="12"/>
  <c r="S142" i="12"/>
  <c r="O142" i="12"/>
  <c r="N142" i="12"/>
  <c r="V142" i="12"/>
  <c r="B142" i="12"/>
  <c r="U142" i="12"/>
  <c r="T142" i="12"/>
  <c r="M61" i="14"/>
  <c r="Q161" i="14"/>
  <c r="L161" i="14"/>
  <c r="M161" i="14"/>
  <c r="I59" i="10"/>
  <c r="D61" i="10"/>
  <c r="AG61" i="10"/>
  <c r="AK69" i="10"/>
  <c r="O75" i="10"/>
  <c r="AJ83" i="10"/>
  <c r="AH85" i="10"/>
  <c r="AB87" i="10"/>
  <c r="Q93" i="10"/>
  <c r="AG93" i="10"/>
  <c r="F104" i="10"/>
  <c r="AF104" i="10"/>
  <c r="I121" i="10"/>
  <c r="AG121" i="10"/>
  <c r="X136" i="10"/>
  <c r="N142" i="10"/>
  <c r="S146" i="10"/>
  <c r="Z151" i="10"/>
  <c r="O162" i="10"/>
  <c r="R179" i="10"/>
  <c r="B181" i="10"/>
  <c r="F185" i="10"/>
  <c r="T198" i="10"/>
  <c r="S198" i="10"/>
  <c r="R198" i="10"/>
  <c r="Q198" i="10"/>
  <c r="H198" i="10"/>
  <c r="E198" i="10"/>
  <c r="AK198" i="10"/>
  <c r="B198" i="10"/>
  <c r="V24" i="11"/>
  <c r="Q46" i="11"/>
  <c r="Z73" i="11"/>
  <c r="W73" i="11"/>
  <c r="V73" i="11"/>
  <c r="T73" i="11"/>
  <c r="AB73" i="11"/>
  <c r="AA73" i="11"/>
  <c r="X73" i="11"/>
  <c r="U73" i="11"/>
  <c r="S73" i="11"/>
  <c r="R73" i="11"/>
  <c r="T165" i="11"/>
  <c r="T183" i="11"/>
  <c r="O34" i="12"/>
  <c r="P86" i="12"/>
  <c r="S101" i="12"/>
  <c r="V101" i="12"/>
  <c r="T101" i="12"/>
  <c r="N101" i="12"/>
  <c r="M55" i="14"/>
  <c r="Q55" i="14"/>
  <c r="O55" i="14"/>
  <c r="N55" i="14"/>
  <c r="L55" i="14"/>
  <c r="K55" i="14"/>
  <c r="L93" i="14"/>
  <c r="P93" i="14"/>
  <c r="Q93" i="14"/>
  <c r="M93" i="14"/>
  <c r="K153" i="14"/>
  <c r="K161" i="14"/>
  <c r="AC157" i="10"/>
  <c r="N160" i="10"/>
  <c r="M160" i="5" s="1"/>
  <c r="AL160" i="10"/>
  <c r="AC174" i="10"/>
  <c r="N175" i="10"/>
  <c r="AG175" i="10"/>
  <c r="P180" i="10"/>
  <c r="R182" i="10"/>
  <c r="T183" i="10"/>
  <c r="AB186" i="10"/>
  <c r="L199" i="10"/>
  <c r="AB199" i="10"/>
  <c r="AC11" i="11"/>
  <c r="T25" i="11"/>
  <c r="W37" i="11"/>
  <c r="AA59" i="11"/>
  <c r="Y61" i="11"/>
  <c r="S61" i="11"/>
  <c r="AA69" i="11"/>
  <c r="S69" i="11"/>
  <c r="T100" i="11"/>
  <c r="S100" i="11"/>
  <c r="AC123" i="11"/>
  <c r="T130" i="11"/>
  <c r="AA130" i="11"/>
  <c r="S130" i="11"/>
  <c r="Q181" i="11"/>
  <c r="X181" i="11"/>
  <c r="T181" i="11"/>
  <c r="W17" i="12"/>
  <c r="S17" i="12"/>
  <c r="W36" i="12"/>
  <c r="U36" i="12"/>
  <c r="T36" i="12"/>
  <c r="Q36" i="12"/>
  <c r="S125" i="12"/>
  <c r="V125" i="12"/>
  <c r="L99" i="14"/>
  <c r="P99" i="14"/>
  <c r="AL157" i="10"/>
  <c r="V160" i="10"/>
  <c r="J164" i="10"/>
  <c r="AH174" i="10"/>
  <c r="R175" i="10"/>
  <c r="AL175" i="10"/>
  <c r="W180" i="10"/>
  <c r="W183" i="10"/>
  <c r="P199" i="10"/>
  <c r="AE199" i="10"/>
  <c r="T60" i="11"/>
  <c r="Q60" i="11"/>
  <c r="T72" i="11"/>
  <c r="Z72" i="11"/>
  <c r="X72" i="11"/>
  <c r="V72" i="11"/>
  <c r="R104" i="11"/>
  <c r="Z104" i="11"/>
  <c r="Y104" i="11"/>
  <c r="U104" i="11"/>
  <c r="AB122" i="11"/>
  <c r="X122" i="11"/>
  <c r="W122" i="11"/>
  <c r="S122" i="11"/>
  <c r="Y139" i="11"/>
  <c r="T139" i="11"/>
  <c r="S139" i="11"/>
  <c r="Q139" i="11"/>
  <c r="AA153" i="11"/>
  <c r="U153" i="11"/>
  <c r="X161" i="11"/>
  <c r="AC161" i="11"/>
  <c r="Z178" i="11"/>
  <c r="R178" i="11"/>
  <c r="U178" i="11"/>
  <c r="T178" i="11"/>
  <c r="W56" i="12"/>
  <c r="U56" i="12"/>
  <c r="S56" i="12"/>
  <c r="B168" i="11"/>
  <c r="T167" i="12"/>
  <c r="N172" i="12"/>
  <c r="T172" i="12"/>
  <c r="S172" i="12"/>
  <c r="N216" i="14"/>
  <c r="K216" i="14"/>
  <c r="S175" i="10"/>
  <c r="Z180" i="10"/>
  <c r="AC183" i="10"/>
  <c r="AC91" i="11"/>
  <c r="R91" i="11"/>
  <c r="X132" i="11"/>
  <c r="AB132" i="11"/>
  <c r="W132" i="11"/>
  <c r="S166" i="11"/>
  <c r="T166" i="11"/>
  <c r="R202" i="11"/>
  <c r="T90" i="12"/>
  <c r="R90" i="12"/>
  <c r="S93" i="12"/>
  <c r="B94" i="11"/>
  <c r="T93" i="12"/>
  <c r="S136" i="12"/>
  <c r="B137" i="11"/>
  <c r="P252" i="14"/>
  <c r="M252" i="14"/>
  <c r="L252" i="14"/>
  <c r="C175" i="10"/>
  <c r="T175" i="10"/>
  <c r="F176" i="10"/>
  <c r="F180" i="10"/>
  <c r="AA180" i="10"/>
  <c r="AH183" i="10"/>
  <c r="R32" i="11"/>
  <c r="AB68" i="11"/>
  <c r="X68" i="11"/>
  <c r="U166" i="11"/>
  <c r="T196" i="11"/>
  <c r="W196" i="11"/>
  <c r="Q196" i="11"/>
  <c r="T202" i="11"/>
  <c r="R11" i="12"/>
  <c r="S11" i="12"/>
  <c r="Q11" i="12"/>
  <c r="U182" i="12"/>
  <c r="S182" i="12"/>
  <c r="R182" i="12"/>
  <c r="V182" i="12"/>
  <c r="W186" i="12"/>
  <c r="O186" i="12"/>
  <c r="Q144" i="14"/>
  <c r="M235" i="14"/>
  <c r="Q235" i="14"/>
  <c r="L235" i="14"/>
  <c r="F160" i="10"/>
  <c r="Y160" i="10"/>
  <c r="S164" i="10"/>
  <c r="N174" i="10"/>
  <c r="O174" i="5" s="1"/>
  <c r="AX174" i="5" s="1"/>
  <c r="D175" i="10"/>
  <c r="U175" i="10"/>
  <c r="Q176" i="10"/>
  <c r="G180" i="10"/>
  <c r="AB180" i="10"/>
  <c r="B183" i="10"/>
  <c r="G185" i="1" s="1"/>
  <c r="K186" i="10"/>
  <c r="AL186" i="10"/>
  <c r="AD190" i="10"/>
  <c r="AF193" i="10"/>
  <c r="D199" i="10"/>
  <c r="S199" i="10"/>
  <c r="F201" i="1" s="1"/>
  <c r="AI199" i="10"/>
  <c r="R13" i="11"/>
  <c r="R15" i="11"/>
  <c r="Y16" i="11"/>
  <c r="Z25" i="11"/>
  <c r="W32" i="11"/>
  <c r="Q59" i="11"/>
  <c r="U60" i="11"/>
  <c r="V61" i="11"/>
  <c r="Y71" i="11"/>
  <c r="Z71" i="11"/>
  <c r="X71" i="11"/>
  <c r="U71" i="11"/>
  <c r="S72" i="11"/>
  <c r="AC81" i="11"/>
  <c r="X81" i="11"/>
  <c r="R87" i="11"/>
  <c r="S91" i="11"/>
  <c r="T103" i="11"/>
  <c r="V103" i="11"/>
  <c r="U103" i="11"/>
  <c r="R103" i="11"/>
  <c r="X104" i="11"/>
  <c r="U120" i="11"/>
  <c r="T120" i="11"/>
  <c r="Q120" i="11"/>
  <c r="Q132" i="11"/>
  <c r="U139" i="11"/>
  <c r="T153" i="11"/>
  <c r="V166" i="11"/>
  <c r="AC181" i="11"/>
  <c r="R196" i="11"/>
  <c r="U202" i="11"/>
  <c r="A58" i="14"/>
  <c r="T6" i="12"/>
  <c r="S6" i="12"/>
  <c r="W6" i="12"/>
  <c r="R6" i="12"/>
  <c r="B19" i="11"/>
  <c r="Q37" i="12"/>
  <c r="P37" i="12"/>
  <c r="S40" i="12"/>
  <c r="N56" i="12"/>
  <c r="W62" i="12"/>
  <c r="V62" i="12"/>
  <c r="B62" i="12"/>
  <c r="P90" i="12"/>
  <c r="N93" i="12"/>
  <c r="O118" i="12"/>
  <c r="T118" i="12"/>
  <c r="S118" i="12"/>
  <c r="R118" i="12"/>
  <c r="P118" i="12"/>
  <c r="U146" i="12"/>
  <c r="U157" i="12"/>
  <c r="S157" i="12"/>
  <c r="W193" i="12"/>
  <c r="L115" i="14"/>
  <c r="L122" i="14"/>
  <c r="P188" i="14"/>
  <c r="Q188" i="14"/>
  <c r="O188" i="14"/>
  <c r="N188" i="14"/>
  <c r="M188" i="14"/>
  <c r="K188" i="14"/>
  <c r="K235" i="14"/>
  <c r="R144" i="10"/>
  <c r="Q144" i="5" s="1"/>
  <c r="AI144" i="10"/>
  <c r="AC150" i="10"/>
  <c r="Y155" i="10"/>
  <c r="G155" i="12" s="1"/>
  <c r="C157" i="10"/>
  <c r="H160" i="10"/>
  <c r="Z160" i="10"/>
  <c r="AA163" i="10"/>
  <c r="V164" i="10"/>
  <c r="S168" i="10"/>
  <c r="AL168" i="10"/>
  <c r="AF169" i="10"/>
  <c r="O174" i="10"/>
  <c r="E176" i="1" s="1"/>
  <c r="E175" i="10"/>
  <c r="X175" i="10"/>
  <c r="R176" i="10"/>
  <c r="Q176" i="5" s="1"/>
  <c r="H180" i="10"/>
  <c r="AC180" i="10"/>
  <c r="F182" i="10"/>
  <c r="C183" i="10"/>
  <c r="H184" i="10"/>
  <c r="N186" i="10"/>
  <c r="M186" i="5" s="1"/>
  <c r="AF190" i="10"/>
  <c r="K192" i="10"/>
  <c r="AH193" i="10"/>
  <c r="T197" i="10"/>
  <c r="E199" i="10"/>
  <c r="AB199" i="5" s="1"/>
  <c r="T199" i="10"/>
  <c r="AJ199" i="10"/>
  <c r="Q11" i="11"/>
  <c r="X13" i="11"/>
  <c r="S15" i="11"/>
  <c r="AC25" i="11"/>
  <c r="X32" i="11"/>
  <c r="Q37" i="11"/>
  <c r="S59" i="11"/>
  <c r="V60" i="11"/>
  <c r="W61" i="11"/>
  <c r="Q68" i="11"/>
  <c r="U72" i="11"/>
  <c r="X87" i="11"/>
  <c r="R132" i="11"/>
  <c r="V139" i="11"/>
  <c r="W153" i="11"/>
  <c r="AA166" i="11"/>
  <c r="U196" i="11"/>
  <c r="D202" i="11"/>
  <c r="V202" i="11"/>
  <c r="P11" i="12"/>
  <c r="W19" i="12"/>
  <c r="R19" i="12"/>
  <c r="Q19" i="12"/>
  <c r="T40" i="12"/>
  <c r="W43" i="12"/>
  <c r="V43" i="12"/>
  <c r="U43" i="12"/>
  <c r="W48" i="12"/>
  <c r="N48" i="12"/>
  <c r="B48" i="12"/>
  <c r="P56" i="12"/>
  <c r="Q59" i="12"/>
  <c r="P59" i="12"/>
  <c r="N59" i="12"/>
  <c r="U59" i="12"/>
  <c r="T59" i="12"/>
  <c r="Q90" i="12"/>
  <c r="V93" i="12"/>
  <c r="B118" i="12"/>
  <c r="V146" i="12"/>
  <c r="T176" i="12"/>
  <c r="V176" i="12"/>
  <c r="R180" i="12"/>
  <c r="B181" i="11"/>
  <c r="O182" i="12"/>
  <c r="N186" i="12"/>
  <c r="O83" i="14"/>
  <c r="Q83" i="14"/>
  <c r="P83" i="14"/>
  <c r="L83" i="14"/>
  <c r="Q115" i="14"/>
  <c r="L188" i="14"/>
  <c r="B144" i="10"/>
  <c r="S144" i="10"/>
  <c r="AL144" i="10"/>
  <c r="D150" i="10"/>
  <c r="AE150" i="10"/>
  <c r="AB155" i="10"/>
  <c r="N157" i="10"/>
  <c r="O157" i="5" s="1"/>
  <c r="I160" i="10"/>
  <c r="AA160" i="10"/>
  <c r="E163" i="10"/>
  <c r="AB163" i="10"/>
  <c r="F175" i="10"/>
  <c r="Z175" i="10"/>
  <c r="I180" i="10"/>
  <c r="J182" i="10"/>
  <c r="M182" i="5" s="1"/>
  <c r="D183" i="10"/>
  <c r="F199" i="10"/>
  <c r="V199" i="10"/>
  <c r="Q199" i="5" s="1"/>
  <c r="BB199" i="5" s="1"/>
  <c r="BD199" i="5" s="1"/>
  <c r="AL199" i="10"/>
  <c r="T15" i="11"/>
  <c r="Y32" i="11"/>
  <c r="R37" i="11"/>
  <c r="T59" i="11"/>
  <c r="W60" i="11"/>
  <c r="X61" i="11"/>
  <c r="R68" i="11"/>
  <c r="Q71" i="11"/>
  <c r="W72" i="11"/>
  <c r="Q81" i="11"/>
  <c r="Q98" i="11"/>
  <c r="Q103" i="11"/>
  <c r="R120" i="11"/>
  <c r="S132" i="11"/>
  <c r="Y135" i="11"/>
  <c r="Z135" i="11"/>
  <c r="W139" i="11"/>
  <c r="AB166" i="11"/>
  <c r="Y170" i="11"/>
  <c r="V170" i="11"/>
  <c r="U170" i="11"/>
  <c r="T170" i="11"/>
  <c r="W179" i="11"/>
  <c r="V196" i="11"/>
  <c r="W11" i="12"/>
  <c r="W23" i="12"/>
  <c r="B23" i="12"/>
  <c r="Q56" i="12"/>
  <c r="S90" i="12"/>
  <c r="W127" i="12"/>
  <c r="N127" i="12"/>
  <c r="S147" i="12"/>
  <c r="R147" i="12"/>
  <c r="R161" i="12"/>
  <c r="B161" i="12"/>
  <c r="Q182" i="12"/>
  <c r="Q229" i="14"/>
  <c r="L229" i="14"/>
  <c r="Z115" i="11"/>
  <c r="AC136" i="11"/>
  <c r="AA197" i="11"/>
  <c r="W197" i="11"/>
  <c r="T201" i="11"/>
  <c r="W201" i="11"/>
  <c r="V201" i="11"/>
  <c r="W49" i="12"/>
  <c r="V49" i="12"/>
  <c r="S54" i="12"/>
  <c r="Q54" i="12"/>
  <c r="S70" i="12"/>
  <c r="Q70" i="12"/>
  <c r="P70" i="12"/>
  <c r="N99" i="12"/>
  <c r="S99" i="12"/>
  <c r="R99" i="12"/>
  <c r="B122" i="12"/>
  <c r="O122" i="12"/>
  <c r="N122" i="12"/>
  <c r="T143" i="12"/>
  <c r="S164" i="12"/>
  <c r="C35" i="14"/>
  <c r="B35" i="14"/>
  <c r="P123" i="14"/>
  <c r="Q123" i="14"/>
  <c r="O123" i="14"/>
  <c r="N123" i="14"/>
  <c r="M123" i="14"/>
  <c r="L123" i="14"/>
  <c r="AB115" i="11"/>
  <c r="Y195" i="11"/>
  <c r="V195" i="11"/>
  <c r="A79" i="14"/>
  <c r="B27" i="12"/>
  <c r="A87" i="14"/>
  <c r="W35" i="12"/>
  <c r="V35" i="12"/>
  <c r="U35" i="12"/>
  <c r="T94" i="12"/>
  <c r="P94" i="12"/>
  <c r="N94" i="12"/>
  <c r="S109" i="12"/>
  <c r="V109" i="12"/>
  <c r="T109" i="12"/>
  <c r="N191" i="12"/>
  <c r="U191" i="12"/>
  <c r="S191" i="12"/>
  <c r="R191" i="12"/>
  <c r="O117" i="14"/>
  <c r="P117" i="14"/>
  <c r="Q145" i="14"/>
  <c r="K145" i="14"/>
  <c r="N263" i="14"/>
  <c r="Q172" i="11"/>
  <c r="P202" i="11"/>
  <c r="S13" i="12"/>
  <c r="W13" i="12"/>
  <c r="B24" i="11"/>
  <c r="W45" i="12"/>
  <c r="V45" i="12"/>
  <c r="P69" i="12"/>
  <c r="N69" i="12"/>
  <c r="B104" i="11"/>
  <c r="B109" i="12"/>
  <c r="S159" i="12"/>
  <c r="R159" i="12"/>
  <c r="P58" i="14"/>
  <c r="Q58" i="14"/>
  <c r="K89" i="14"/>
  <c r="L111" i="14"/>
  <c r="K117" i="14"/>
  <c r="P125" i="14"/>
  <c r="O140" i="14"/>
  <c r="P140" i="14"/>
  <c r="N140" i="14"/>
  <c r="P175" i="14"/>
  <c r="O111" i="14"/>
  <c r="Q125" i="14"/>
  <c r="L217" i="14"/>
  <c r="O58" i="14"/>
  <c r="M66" i="14"/>
  <c r="L75" i="14"/>
  <c r="K107" i="14"/>
  <c r="Q111" i="14"/>
  <c r="O133" i="14"/>
  <c r="Q133" i="14"/>
  <c r="P133" i="14"/>
  <c r="P157" i="14"/>
  <c r="M217" i="14"/>
  <c r="N232" i="14"/>
  <c r="L247" i="14"/>
  <c r="B85" i="11"/>
  <c r="W107" i="12"/>
  <c r="T107" i="12"/>
  <c r="S107" i="12"/>
  <c r="R138" i="12"/>
  <c r="O138" i="12"/>
  <c r="N138" i="12"/>
  <c r="U185" i="12"/>
  <c r="T185" i="12"/>
  <c r="S185" i="12"/>
  <c r="Q185" i="12"/>
  <c r="O66" i="14"/>
  <c r="N75" i="14"/>
  <c r="Q158" i="14"/>
  <c r="P158" i="14"/>
  <c r="O158" i="14"/>
  <c r="N158" i="14"/>
  <c r="P171" i="14"/>
  <c r="O171" i="14"/>
  <c r="M247" i="14"/>
  <c r="N66" i="12"/>
  <c r="B66" i="12"/>
  <c r="U71" i="12"/>
  <c r="T71" i="12"/>
  <c r="S71" i="12"/>
  <c r="S85" i="12"/>
  <c r="P85" i="12"/>
  <c r="N85" i="12"/>
  <c r="B107" i="12"/>
  <c r="B123" i="12"/>
  <c r="V123" i="12"/>
  <c r="T123" i="12"/>
  <c r="S123" i="12"/>
  <c r="N199" i="12"/>
  <c r="B200" i="11"/>
  <c r="W199" i="12"/>
  <c r="K171" i="14"/>
  <c r="K200" i="14"/>
  <c r="L64" i="14"/>
  <c r="M73" i="14"/>
  <c r="K76" i="14"/>
  <c r="K91" i="14"/>
  <c r="M96" i="14"/>
  <c r="L168" i="14"/>
  <c r="P195" i="14"/>
  <c r="M225" i="14"/>
  <c r="K249" i="14"/>
  <c r="B158" i="11"/>
  <c r="B197" i="11"/>
  <c r="K59" i="14"/>
  <c r="O64" i="14"/>
  <c r="P70" i="14"/>
  <c r="N73" i="14"/>
  <c r="N88" i="14"/>
  <c r="L91" i="14"/>
  <c r="N96" i="14"/>
  <c r="M106" i="14"/>
  <c r="K109" i="14"/>
  <c r="P113" i="14"/>
  <c r="K118" i="14"/>
  <c r="K155" i="14"/>
  <c r="O163" i="14"/>
  <c r="M168" i="14"/>
  <c r="K179" i="14"/>
  <c r="M230" i="14"/>
  <c r="M249" i="14"/>
  <c r="B9" i="12"/>
  <c r="B28" i="11"/>
  <c r="B33" i="12"/>
  <c r="B42" i="12"/>
  <c r="B129" i="11"/>
  <c r="L59" i="14"/>
  <c r="L77" i="14"/>
  <c r="L80" i="14"/>
  <c r="O88" i="14"/>
  <c r="M91" i="14"/>
  <c r="K102" i="14"/>
  <c r="N106" i="14"/>
  <c r="L109" i="14"/>
  <c r="Q113" i="14"/>
  <c r="N155" i="14"/>
  <c r="N168" i="14"/>
  <c r="M179" i="14"/>
  <c r="L202" i="14"/>
  <c r="K219" i="14"/>
  <c r="O230" i="14"/>
  <c r="N249" i="14"/>
  <c r="B32" i="11"/>
  <c r="B171" i="11"/>
  <c r="P88" i="14"/>
  <c r="M109" i="14"/>
  <c r="O155" i="14"/>
  <c r="P168" i="14"/>
  <c r="J411" i="7"/>
  <c r="I411" i="7"/>
  <c r="J606" i="7"/>
  <c r="I606" i="7"/>
  <c r="I306" i="7"/>
  <c r="J306" i="7"/>
  <c r="J165" i="7"/>
  <c r="I165" i="7"/>
  <c r="I104" i="7"/>
  <c r="J104" i="7"/>
  <c r="J180" i="7"/>
  <c r="I180" i="7"/>
  <c r="I608" i="7"/>
  <c r="J608" i="7"/>
  <c r="J706" i="7"/>
  <c r="I706" i="7"/>
  <c r="I916" i="7"/>
  <c r="J916" i="7"/>
  <c r="J1066" i="7"/>
  <c r="I1066" i="7"/>
  <c r="I1087" i="7"/>
  <c r="J1087" i="7"/>
  <c r="J1315" i="7"/>
  <c r="I1315" i="7"/>
  <c r="BB61" i="5"/>
  <c r="I228" i="7"/>
  <c r="J242" i="7"/>
  <c r="I242" i="7"/>
  <c r="J299" i="7"/>
  <c r="J370" i="7"/>
  <c r="J403" i="7"/>
  <c r="I403" i="7"/>
  <c r="I455" i="7"/>
  <c r="J455" i="7"/>
  <c r="J506" i="7"/>
  <c r="I506" i="7"/>
  <c r="I591" i="7"/>
  <c r="J591" i="7"/>
  <c r="I618" i="7"/>
  <c r="J618" i="7"/>
  <c r="J726" i="7"/>
  <c r="I726" i="7"/>
  <c r="J738" i="7"/>
  <c r="I738" i="7"/>
  <c r="J750" i="7"/>
  <c r="I750" i="7"/>
  <c r="J820" i="7"/>
  <c r="I820" i="7"/>
  <c r="I831" i="7"/>
  <c r="J831" i="7"/>
  <c r="I932" i="7"/>
  <c r="J932" i="7"/>
  <c r="I975" i="7"/>
  <c r="J975" i="7"/>
  <c r="J1061" i="7"/>
  <c r="I1061" i="7"/>
  <c r="J1267" i="7"/>
  <c r="I1267" i="7"/>
  <c r="I623" i="7"/>
  <c r="J623" i="7"/>
  <c r="J680" i="7"/>
  <c r="I680" i="7"/>
  <c r="J682" i="7"/>
  <c r="I682" i="7"/>
  <c r="I694" i="7"/>
  <c r="J694" i="7"/>
  <c r="J896" i="7"/>
  <c r="I896" i="7"/>
  <c r="R6" i="7"/>
  <c r="J41" i="7"/>
  <c r="J65" i="7"/>
  <c r="I132" i="7"/>
  <c r="I143" i="7"/>
  <c r="I155" i="7"/>
  <c r="J228" i="7"/>
  <c r="J239" i="7"/>
  <c r="I299" i="7"/>
  <c r="I370" i="7"/>
  <c r="I458" i="7"/>
  <c r="J458" i="7"/>
  <c r="J492" i="7"/>
  <c r="I492" i="7"/>
  <c r="I704" i="7"/>
  <c r="J704" i="7"/>
  <c r="J818" i="7"/>
  <c r="I818" i="7"/>
  <c r="I930" i="7"/>
  <c r="J930" i="7"/>
  <c r="I968" i="7"/>
  <c r="J968" i="7"/>
  <c r="I1265" i="7"/>
  <c r="J1265" i="7"/>
  <c r="J1321" i="7"/>
  <c r="I1321" i="7"/>
  <c r="I117" i="7"/>
  <c r="I156" i="7"/>
  <c r="I200" i="7"/>
  <c r="J200" i="7"/>
  <c r="I408" i="7"/>
  <c r="I530" i="7"/>
  <c r="J530" i="7"/>
  <c r="I643" i="7"/>
  <c r="J643" i="7"/>
  <c r="J658" i="7"/>
  <c r="I658" i="7"/>
  <c r="J666" i="7"/>
  <c r="I666" i="7"/>
  <c r="I746" i="7"/>
  <c r="J746" i="7"/>
  <c r="J892" i="7"/>
  <c r="I892" i="7"/>
  <c r="J908" i="7"/>
  <c r="I908" i="7"/>
  <c r="I928" i="7"/>
  <c r="J928" i="7"/>
  <c r="J1043" i="7"/>
  <c r="J213" i="7"/>
  <c r="I213" i="7"/>
  <c r="J261" i="7"/>
  <c r="I261" i="7"/>
  <c r="I272" i="7"/>
  <c r="J272" i="7"/>
  <c r="I280" i="7"/>
  <c r="J280" i="7"/>
  <c r="J472" i="7"/>
  <c r="I472" i="7"/>
  <c r="I551" i="7"/>
  <c r="J551" i="7"/>
  <c r="I626" i="7"/>
  <c r="J626" i="7"/>
  <c r="I690" i="7"/>
  <c r="J690" i="7"/>
  <c r="I739" i="7"/>
  <c r="J739" i="7"/>
  <c r="I780" i="7"/>
  <c r="J780" i="7"/>
  <c r="J816" i="7"/>
  <c r="I816" i="7"/>
  <c r="J924" i="7"/>
  <c r="I924" i="7"/>
  <c r="I926" i="7"/>
  <c r="J926" i="7"/>
  <c r="I964" i="7"/>
  <c r="J964" i="7"/>
  <c r="J1273" i="7"/>
  <c r="I1273" i="7"/>
  <c r="J1313" i="7"/>
  <c r="I1313" i="7"/>
  <c r="J1379" i="7"/>
  <c r="I1379" i="7"/>
  <c r="J2231" i="7"/>
  <c r="I2231" i="7"/>
  <c r="AP93" i="5"/>
  <c r="I128" i="7"/>
  <c r="J128" i="7"/>
  <c r="J131" i="7"/>
  <c r="I176" i="7"/>
  <c r="J176" i="7"/>
  <c r="I216" i="7"/>
  <c r="I264" i="7"/>
  <c r="J582" i="7"/>
  <c r="I582" i="7"/>
  <c r="J604" i="7"/>
  <c r="I604" i="7"/>
  <c r="J646" i="7"/>
  <c r="I646" i="7"/>
  <c r="J702" i="7"/>
  <c r="I702" i="7"/>
  <c r="I756" i="7"/>
  <c r="J756" i="7"/>
  <c r="J1022" i="7"/>
  <c r="I1022" i="7"/>
  <c r="J1039" i="7"/>
  <c r="I1039" i="7"/>
  <c r="I1122" i="7"/>
  <c r="J1122" i="7"/>
  <c r="I462" i="7"/>
  <c r="J462" i="7"/>
  <c r="J554" i="7"/>
  <c r="I554" i="7"/>
  <c r="J616" i="7"/>
  <c r="I616" i="7"/>
  <c r="J688" i="7"/>
  <c r="I688" i="7"/>
  <c r="J722" i="7"/>
  <c r="I722" i="7"/>
  <c r="J802" i="7"/>
  <c r="I802" i="7"/>
  <c r="J956" i="7"/>
  <c r="I956" i="7"/>
  <c r="I958" i="7"/>
  <c r="J958" i="7"/>
  <c r="I960" i="7"/>
  <c r="J960" i="7"/>
  <c r="J1050" i="7"/>
  <c r="I1050" i="7"/>
  <c r="J1483" i="7"/>
  <c r="I1483" i="7"/>
  <c r="AP81" i="5"/>
  <c r="J235" i="7"/>
  <c r="J376" i="7"/>
  <c r="I382" i="7"/>
  <c r="J382" i="7"/>
  <c r="J486" i="7"/>
  <c r="I486" i="7"/>
  <c r="J644" i="7"/>
  <c r="I644" i="7"/>
  <c r="J679" i="7"/>
  <c r="I679" i="7"/>
  <c r="J732" i="7"/>
  <c r="I732" i="7"/>
  <c r="I790" i="7"/>
  <c r="J790" i="7"/>
  <c r="J904" i="7"/>
  <c r="I904" i="7"/>
  <c r="J1076" i="7"/>
  <c r="J1291" i="7"/>
  <c r="I1291" i="7"/>
  <c r="J19" i="7"/>
  <c r="I296" i="7"/>
  <c r="I354" i="7"/>
  <c r="J424" i="7"/>
  <c r="I562" i="7"/>
  <c r="J562" i="7"/>
  <c r="J602" i="7"/>
  <c r="I602" i="7"/>
  <c r="I654" i="7"/>
  <c r="J654" i="7"/>
  <c r="J754" i="7"/>
  <c r="I754" i="7"/>
  <c r="J940" i="7"/>
  <c r="I940" i="7"/>
  <c r="I1015" i="7"/>
  <c r="J1015" i="7"/>
  <c r="J1201" i="7"/>
  <c r="I1201" i="7"/>
  <c r="I1317" i="7"/>
  <c r="J1317" i="7"/>
  <c r="C15" i="3"/>
  <c r="D15" i="3" s="1"/>
  <c r="I262" i="14" s="1"/>
  <c r="BH28" i="5" s="1"/>
  <c r="AX71" i="5"/>
  <c r="AZ71" i="5" s="1"/>
  <c r="AX73" i="5"/>
  <c r="J11" i="7"/>
  <c r="J43" i="7"/>
  <c r="J67" i="7"/>
  <c r="I98" i="7"/>
  <c r="J152" i="7"/>
  <c r="I203" i="7"/>
  <c r="I276" i="7"/>
  <c r="J315" i="7"/>
  <c r="I315" i="7"/>
  <c r="J348" i="7"/>
  <c r="J367" i="7"/>
  <c r="I367" i="7"/>
  <c r="I444" i="7"/>
  <c r="J444" i="7"/>
  <c r="I452" i="7"/>
  <c r="J452" i="7"/>
  <c r="I534" i="7"/>
  <c r="J534" i="7"/>
  <c r="J572" i="7"/>
  <c r="I698" i="7"/>
  <c r="J698" i="7"/>
  <c r="I920" i="7"/>
  <c r="J920" i="7"/>
  <c r="J1146" i="7"/>
  <c r="I1146" i="7"/>
  <c r="I1276" i="7"/>
  <c r="J1276" i="7"/>
  <c r="I1325" i="7"/>
  <c r="J1325" i="7"/>
  <c r="BB144" i="5"/>
  <c r="U5" i="6"/>
  <c r="Z5" i="5"/>
  <c r="BH36" i="5"/>
  <c r="AX41" i="5"/>
  <c r="BB93" i="5"/>
  <c r="BB150" i="5"/>
  <c r="J75" i="7"/>
  <c r="J392" i="7"/>
  <c r="J400" i="7"/>
  <c r="I400" i="7"/>
  <c r="I570" i="7"/>
  <c r="J570" i="7"/>
  <c r="J642" i="7"/>
  <c r="I642" i="7"/>
  <c r="J900" i="7"/>
  <c r="I900" i="7"/>
  <c r="I952" i="7"/>
  <c r="J952" i="7"/>
  <c r="I1035" i="7"/>
  <c r="J1035" i="7"/>
  <c r="I1157" i="7"/>
  <c r="J1157" i="7"/>
  <c r="J764" i="7"/>
  <c r="I764" i="7"/>
  <c r="I943" i="7"/>
  <c r="J943" i="7"/>
  <c r="I984" i="7"/>
  <c r="J984" i="7"/>
  <c r="I1041" i="7"/>
  <c r="J1041" i="7"/>
  <c r="J1101" i="7"/>
  <c r="I1101" i="7"/>
  <c r="J1174" i="7"/>
  <c r="I1174" i="7"/>
  <c r="J1287" i="7"/>
  <c r="I1287" i="7"/>
  <c r="J2083" i="7"/>
  <c r="J290" i="7"/>
  <c r="J496" i="7"/>
  <c r="I624" i="7"/>
  <c r="J660" i="7"/>
  <c r="I879" i="7"/>
  <c r="J1019" i="7"/>
  <c r="I1019" i="7"/>
  <c r="I1030" i="7"/>
  <c r="J1063" i="7"/>
  <c r="I1063" i="7"/>
  <c r="J1083" i="7"/>
  <c r="I1083" i="7"/>
  <c r="I1095" i="7"/>
  <c r="J1095" i="7"/>
  <c r="I1227" i="7"/>
  <c r="J1227" i="7"/>
  <c r="J1269" i="7"/>
  <c r="I1269" i="7"/>
  <c r="J1284" i="7"/>
  <c r="J1309" i="7"/>
  <c r="I1309" i="7"/>
  <c r="I1329" i="7"/>
  <c r="J1329" i="7"/>
  <c r="J1389" i="7"/>
  <c r="I1389" i="7"/>
  <c r="I2109" i="7"/>
  <c r="J2109" i="7"/>
  <c r="J3695" i="7"/>
  <c r="I3695" i="7"/>
  <c r="J130" i="7"/>
  <c r="J191" i="7"/>
  <c r="J275" i="7"/>
  <c r="I325" i="7"/>
  <c r="J328" i="7"/>
  <c r="I357" i="7"/>
  <c r="J418" i="7"/>
  <c r="J548" i="7"/>
  <c r="J620" i="7"/>
  <c r="I622" i="7"/>
  <c r="J656" i="7"/>
  <c r="I656" i="7"/>
  <c r="I708" i="7"/>
  <c r="J708" i="7"/>
  <c r="I743" i="7"/>
  <c r="J755" i="7"/>
  <c r="I799" i="7"/>
  <c r="I868" i="7"/>
  <c r="J972" i="7"/>
  <c r="I972" i="7"/>
  <c r="I1043" i="7"/>
  <c r="I1067" i="7"/>
  <c r="I1106" i="7"/>
  <c r="J1106" i="7"/>
  <c r="J1126" i="7"/>
  <c r="I1131" i="7"/>
  <c r="I1148" i="7"/>
  <c r="J1148" i="7"/>
  <c r="J1413" i="7"/>
  <c r="I1413" i="7"/>
  <c r="J2569" i="7"/>
  <c r="I2569" i="7"/>
  <c r="I2613" i="7"/>
  <c r="J3311" i="7"/>
  <c r="I3311" i="7"/>
  <c r="J490" i="7"/>
  <c r="I490" i="7"/>
  <c r="I520" i="7"/>
  <c r="I847" i="7"/>
  <c r="J847" i="7"/>
  <c r="I910" i="7"/>
  <c r="J910" i="7"/>
  <c r="J1002" i="7"/>
  <c r="I1002" i="7"/>
  <c r="J1303" i="7"/>
  <c r="I1303" i="7"/>
  <c r="J1526" i="7"/>
  <c r="I1526" i="7"/>
  <c r="J1750" i="7"/>
  <c r="I1750" i="7"/>
  <c r="I2025" i="7"/>
  <c r="J2025" i="7"/>
  <c r="I2078" i="7"/>
  <c r="J2078" i="7"/>
  <c r="J2464" i="7"/>
  <c r="I2464" i="7"/>
  <c r="J120" i="7"/>
  <c r="J332" i="7"/>
  <c r="I373" i="7"/>
  <c r="I384" i="7"/>
  <c r="I447" i="7"/>
  <c r="J499" i="7"/>
  <c r="I804" i="7"/>
  <c r="J804" i="7"/>
  <c r="J912" i="7"/>
  <c r="I912" i="7"/>
  <c r="J1327" i="7"/>
  <c r="I1327" i="7"/>
  <c r="I2030" i="7"/>
  <c r="J2030" i="7"/>
  <c r="J2353" i="7"/>
  <c r="I2353" i="7"/>
  <c r="J2473" i="7"/>
  <c r="I2473" i="7"/>
  <c r="J2956" i="7"/>
  <c r="I2956" i="7"/>
  <c r="J3166" i="7"/>
  <c r="I3166" i="7"/>
  <c r="I3172" i="7"/>
  <c r="J3172" i="7"/>
  <c r="J2348" i="7"/>
  <c r="I2348" i="7"/>
  <c r="J2394" i="7"/>
  <c r="I2394" i="7"/>
  <c r="I251" i="7"/>
  <c r="J360" i="7"/>
  <c r="J386" i="7"/>
  <c r="I544" i="7"/>
  <c r="I640" i="7"/>
  <c r="J676" i="7"/>
  <c r="I736" i="7"/>
  <c r="I752" i="7"/>
  <c r="I830" i="7"/>
  <c r="J863" i="7"/>
  <c r="I898" i="7"/>
  <c r="I914" i="7"/>
  <c r="J934" i="7"/>
  <c r="I942" i="7"/>
  <c r="J942" i="7"/>
  <c r="J962" i="7"/>
  <c r="J1009" i="7"/>
  <c r="I1009" i="7"/>
  <c r="J1068" i="7"/>
  <c r="I1091" i="7"/>
  <c r="J1142" i="7"/>
  <c r="I1301" i="7"/>
  <c r="J1301" i="7"/>
  <c r="J1411" i="7"/>
  <c r="I1411" i="7"/>
  <c r="J1507" i="7"/>
  <c r="I1507" i="7"/>
  <c r="J1763" i="7"/>
  <c r="I1763" i="7"/>
  <c r="I1786" i="7"/>
  <c r="J1786" i="7"/>
  <c r="J1818" i="7"/>
  <c r="J168" i="7"/>
  <c r="J303" i="7"/>
  <c r="I395" i="7"/>
  <c r="I594" i="7"/>
  <c r="J776" i="7"/>
  <c r="I800" i="7"/>
  <c r="I946" i="7"/>
  <c r="J948" i="7"/>
  <c r="I948" i="7"/>
  <c r="J950" i="7"/>
  <c r="I1038" i="7"/>
  <c r="J1098" i="7"/>
  <c r="I1098" i="7"/>
  <c r="J1109" i="7"/>
  <c r="I1109" i="7"/>
  <c r="J1125" i="7"/>
  <c r="J1205" i="7"/>
  <c r="I1205" i="7"/>
  <c r="J1299" i="7"/>
  <c r="I1299" i="7"/>
  <c r="J1619" i="7"/>
  <c r="I1619" i="7"/>
  <c r="I1654" i="7"/>
  <c r="J1654" i="7"/>
  <c r="I2436" i="7"/>
  <c r="J2436" i="7"/>
  <c r="E12" i="3"/>
  <c r="E13" i="3" s="1"/>
  <c r="E14" i="3" s="1"/>
  <c r="AT150" i="5"/>
  <c r="AT160" i="5"/>
  <c r="J95" i="7"/>
  <c r="J162" i="7"/>
  <c r="I178" i="7"/>
  <c r="J226" i="7"/>
  <c r="J284" i="7"/>
  <c r="I437" i="7"/>
  <c r="I480" i="7"/>
  <c r="I512" i="7"/>
  <c r="J526" i="7"/>
  <c r="I558" i="7"/>
  <c r="J655" i="7"/>
  <c r="J664" i="7"/>
  <c r="I672" i="7"/>
  <c r="I742" i="7"/>
  <c r="I787" i="7"/>
  <c r="J787" i="7"/>
  <c r="J798" i="7"/>
  <c r="J888" i="7"/>
  <c r="I888" i="7"/>
  <c r="I936" i="7"/>
  <c r="I944" i="7"/>
  <c r="J1089" i="7"/>
  <c r="I1089" i="7"/>
  <c r="J1107" i="7"/>
  <c r="I1107" i="7"/>
  <c r="J1151" i="7"/>
  <c r="I1151" i="7"/>
  <c r="J1155" i="7"/>
  <c r="J1323" i="7"/>
  <c r="I1323" i="7"/>
  <c r="J1339" i="7"/>
  <c r="I1339" i="7"/>
  <c r="J1475" i="7"/>
  <c r="I1475" i="7"/>
  <c r="I1606" i="7"/>
  <c r="J1606" i="7"/>
  <c r="I1978" i="7"/>
  <c r="J1978" i="7"/>
  <c r="I107" i="7"/>
  <c r="J136" i="7"/>
  <c r="I248" i="7"/>
  <c r="J274" i="7"/>
  <c r="J402" i="7"/>
  <c r="J404" i="7"/>
  <c r="J460" i="7"/>
  <c r="J504" i="7"/>
  <c r="J542" i="7"/>
  <c r="J574" i="7"/>
  <c r="I599" i="7"/>
  <c r="I619" i="7"/>
  <c r="J634" i="7"/>
  <c r="I651" i="7"/>
  <c r="J668" i="7"/>
  <c r="I668" i="7"/>
  <c r="I684" i="7"/>
  <c r="J687" i="7"/>
  <c r="I707" i="7"/>
  <c r="J716" i="7"/>
  <c r="J740" i="7"/>
  <c r="J828" i="7"/>
  <c r="I828" i="7"/>
  <c r="I846" i="7"/>
  <c r="I878" i="7"/>
  <c r="I1183" i="7"/>
  <c r="J1183" i="7"/>
  <c r="I1257" i="7"/>
  <c r="J1257" i="7"/>
  <c r="J1297" i="7"/>
  <c r="I1297" i="7"/>
  <c r="I1766" i="7"/>
  <c r="I2129" i="7"/>
  <c r="J2129" i="7"/>
  <c r="J850" i="7"/>
  <c r="I850" i="7"/>
  <c r="I1021" i="7"/>
  <c r="I1060" i="7"/>
  <c r="J1060" i="7"/>
  <c r="I1188" i="7"/>
  <c r="J1188" i="7"/>
  <c r="I1253" i="7"/>
  <c r="J1253" i="7"/>
  <c r="I1430" i="7"/>
  <c r="J1430" i="7"/>
  <c r="J1566" i="7"/>
  <c r="I1917" i="7"/>
  <c r="J1917" i="7"/>
  <c r="I1965" i="7"/>
  <c r="J1965" i="7"/>
  <c r="J2149" i="7"/>
  <c r="I2168" i="7"/>
  <c r="J2168" i="7"/>
  <c r="I2524" i="7"/>
  <c r="J2524" i="7"/>
  <c r="I670" i="7"/>
  <c r="I675" i="7"/>
  <c r="I687" i="7"/>
  <c r="J720" i="7"/>
  <c r="I803" i="7"/>
  <c r="J872" i="7"/>
  <c r="I872" i="7"/>
  <c r="I927" i="7"/>
  <c r="J927" i="7"/>
  <c r="I959" i="7"/>
  <c r="J959" i="7"/>
  <c r="I976" i="7"/>
  <c r="J997" i="7"/>
  <c r="I997" i="7"/>
  <c r="J1451" i="7"/>
  <c r="I1451" i="7"/>
  <c r="J1462" i="7"/>
  <c r="I1462" i="7"/>
  <c r="J1513" i="7"/>
  <c r="I1513" i="7"/>
  <c r="I1661" i="7"/>
  <c r="J1667" i="7"/>
  <c r="I1667" i="7"/>
  <c r="I1894" i="7"/>
  <c r="J1894" i="7"/>
  <c r="I2061" i="7"/>
  <c r="J2061" i="7"/>
  <c r="I4051" i="7"/>
  <c r="J4051" i="7"/>
  <c r="I4075" i="7"/>
  <c r="J4075" i="7"/>
  <c r="J3570" i="7"/>
  <c r="I3570" i="7"/>
  <c r="I648" i="7"/>
  <c r="I1006" i="7"/>
  <c r="J1028" i="7"/>
  <c r="J1363" i="7"/>
  <c r="I1363" i="7"/>
  <c r="J1435" i="7"/>
  <c r="I1435" i="7"/>
  <c r="I1744" i="7"/>
  <c r="J1744" i="7"/>
  <c r="J1811" i="7"/>
  <c r="I1811" i="7"/>
  <c r="I2142" i="7"/>
  <c r="J2142" i="7"/>
  <c r="J2444" i="7"/>
  <c r="I2444" i="7"/>
  <c r="I3060" i="7"/>
  <c r="J3060" i="7"/>
  <c r="J3188" i="7"/>
  <c r="I3188" i="7"/>
  <c r="I3196" i="7"/>
  <c r="J3196" i="7"/>
  <c r="I3290" i="7"/>
  <c r="J3290" i="7"/>
  <c r="J338" i="7"/>
  <c r="I351" i="7"/>
  <c r="J464" i="7"/>
  <c r="J475" i="7"/>
  <c r="J488" i="7"/>
  <c r="J560" i="7"/>
  <c r="I576" i="7"/>
  <c r="I1214" i="7"/>
  <c r="J1308" i="7"/>
  <c r="I1353" i="7"/>
  <c r="I1440" i="7"/>
  <c r="J1552" i="7"/>
  <c r="I1601" i="7"/>
  <c r="I1625" i="7"/>
  <c r="J1757" i="7"/>
  <c r="J1827" i="7"/>
  <c r="I1827" i="7"/>
  <c r="I1859" i="7"/>
  <c r="I1862" i="7"/>
  <c r="J1897" i="7"/>
  <c r="J1999" i="7"/>
  <c r="J2038" i="7"/>
  <c r="J2977" i="7"/>
  <c r="I2977" i="7"/>
  <c r="J1115" i="7"/>
  <c r="J1333" i="7"/>
  <c r="I1333" i="7"/>
  <c r="J1486" i="7"/>
  <c r="I1486" i="7"/>
  <c r="I1670" i="7"/>
  <c r="J1670" i="7"/>
  <c r="I1696" i="7"/>
  <c r="J1696" i="7"/>
  <c r="I1882" i="7"/>
  <c r="J1882" i="7"/>
  <c r="I2214" i="7"/>
  <c r="J2214" i="7"/>
  <c r="J986" i="7"/>
  <c r="J1220" i="7"/>
  <c r="J1342" i="7"/>
  <c r="I1342" i="7"/>
  <c r="I1425" i="7"/>
  <c r="I1929" i="7"/>
  <c r="J1929" i="7"/>
  <c r="J2295" i="7"/>
  <c r="I2295" i="7"/>
  <c r="I2408" i="7"/>
  <c r="J2408" i="7"/>
  <c r="I2628" i="7"/>
  <c r="J2628" i="7"/>
  <c r="J1123" i="7"/>
  <c r="J1145" i="7"/>
  <c r="I1150" i="7"/>
  <c r="I1153" i="7"/>
  <c r="J1187" i="7"/>
  <c r="I1194" i="7"/>
  <c r="I1213" i="7"/>
  <c r="J1230" i="7"/>
  <c r="I1255" i="7"/>
  <c r="I1275" i="7"/>
  <c r="I1277" i="7"/>
  <c r="I1438" i="7"/>
  <c r="I1459" i="7"/>
  <c r="I1523" i="7"/>
  <c r="J1574" i="7"/>
  <c r="J1843" i="7"/>
  <c r="I1843" i="7"/>
  <c r="I2120" i="7"/>
  <c r="J2120" i="7"/>
  <c r="I2532" i="7"/>
  <c r="J2532" i="7"/>
  <c r="J1170" i="7"/>
  <c r="I1211" i="7"/>
  <c r="I1225" i="7"/>
  <c r="J1272" i="7"/>
  <c r="J1279" i="7"/>
  <c r="I1387" i="7"/>
  <c r="J1390" i="7"/>
  <c r="I1390" i="7"/>
  <c r="J1472" i="7"/>
  <c r="J1614" i="7"/>
  <c r="I1638" i="7"/>
  <c r="J1702" i="7"/>
  <c r="I1702" i="7"/>
  <c r="J1760" i="7"/>
  <c r="I1830" i="7"/>
  <c r="J1987" i="7"/>
  <c r="J1994" i="7"/>
  <c r="J2212" i="7"/>
  <c r="I2212" i="7"/>
  <c r="J322" i="7"/>
  <c r="I552" i="7"/>
  <c r="I592" i="7"/>
  <c r="J812" i="7"/>
  <c r="J982" i="7"/>
  <c r="I1097" i="7"/>
  <c r="J1111" i="7"/>
  <c r="J1133" i="7"/>
  <c r="J1161" i="7"/>
  <c r="I1189" i="7"/>
  <c r="J1198" i="7"/>
  <c r="I1198" i="7"/>
  <c r="J1213" i="7"/>
  <c r="I1252" i="7"/>
  <c r="J1261" i="7"/>
  <c r="I1322" i="7"/>
  <c r="J1345" i="7"/>
  <c r="J1369" i="7"/>
  <c r="I1369" i="7"/>
  <c r="I1448" i="7"/>
  <c r="J1494" i="7"/>
  <c r="J1622" i="7"/>
  <c r="I1648" i="7"/>
  <c r="J1648" i="7"/>
  <c r="J1783" i="7"/>
  <c r="J2156" i="7"/>
  <c r="J2185" i="7"/>
  <c r="I1231" i="7"/>
  <c r="I1233" i="7"/>
  <c r="J1311" i="7"/>
  <c r="J1355" i="7"/>
  <c r="I1355" i="7"/>
  <c r="I1400" i="7"/>
  <c r="J1400" i="7"/>
  <c r="J1405" i="7"/>
  <c r="J1465" i="7"/>
  <c r="I1465" i="7"/>
  <c r="J1517" i="7"/>
  <c r="I1536" i="7"/>
  <c r="J1536" i="7"/>
  <c r="J1561" i="7"/>
  <c r="I1561" i="7"/>
  <c r="J1891" i="7"/>
  <c r="I1982" i="7"/>
  <c r="J1982" i="7"/>
  <c r="I2249" i="7"/>
  <c r="J2249" i="7"/>
  <c r="J2321" i="7"/>
  <c r="I2321" i="7"/>
  <c r="I2337" i="7"/>
  <c r="J2337" i="7"/>
  <c r="I2377" i="7"/>
  <c r="J2377" i="7"/>
  <c r="J2708" i="7"/>
  <c r="I2708" i="7"/>
  <c r="I1344" i="7"/>
  <c r="I1505" i="7"/>
  <c r="I1610" i="7"/>
  <c r="J1798" i="7"/>
  <c r="I1798" i="7"/>
  <c r="J1914" i="7"/>
  <c r="J1931" i="7"/>
  <c r="I2074" i="7"/>
  <c r="J2198" i="7"/>
  <c r="J2421" i="7"/>
  <c r="I2421" i="7"/>
  <c r="J2497" i="7"/>
  <c r="I2497" i="7"/>
  <c r="I2549" i="7"/>
  <c r="J2549" i="7"/>
  <c r="J2840" i="7"/>
  <c r="I2840" i="7"/>
  <c r="J3288" i="7"/>
  <c r="I3288" i="7"/>
  <c r="J3610" i="7"/>
  <c r="I3610" i="7"/>
  <c r="J4091" i="7"/>
  <c r="I4091" i="7"/>
  <c r="I1449" i="7"/>
  <c r="J1578" i="7"/>
  <c r="I1664" i="7"/>
  <c r="J1715" i="7"/>
  <c r="I1715" i="7"/>
  <c r="I1948" i="7"/>
  <c r="J2047" i="7"/>
  <c r="J2103" i="7"/>
  <c r="J2125" i="7"/>
  <c r="J2203" i="7"/>
  <c r="I2222" i="7"/>
  <c r="J2270" i="7"/>
  <c r="I2270" i="7"/>
  <c r="I2476" i="7"/>
  <c r="J3132" i="7"/>
  <c r="I3132" i="7"/>
  <c r="J1222" i="7"/>
  <c r="I1424" i="7"/>
  <c r="I1558" i="7"/>
  <c r="I1690" i="7"/>
  <c r="I1878" i="7"/>
  <c r="I2042" i="7"/>
  <c r="J2201" i="7"/>
  <c r="J2273" i="7"/>
  <c r="J2416" i="7"/>
  <c r="I2416" i="7"/>
  <c r="I2693" i="7"/>
  <c r="J2800" i="7"/>
  <c r="I2800" i="7"/>
  <c r="J3400" i="7"/>
  <c r="I3400" i="7"/>
  <c r="I3673" i="7"/>
  <c r="J3673" i="7"/>
  <c r="I1236" i="7"/>
  <c r="I1376" i="7"/>
  <c r="I1473" i="7"/>
  <c r="I1504" i="7"/>
  <c r="J1506" i="7"/>
  <c r="J1510" i="7"/>
  <c r="J1514" i="7"/>
  <c r="J1518" i="7"/>
  <c r="J1542" i="7"/>
  <c r="I1571" i="7"/>
  <c r="J1597" i="7"/>
  <c r="I1662" i="7"/>
  <c r="J1662" i="7"/>
  <c r="I1718" i="7"/>
  <c r="J1773" i="7"/>
  <c r="I1934" i="7"/>
  <c r="J1934" i="7"/>
  <c r="J1946" i="7"/>
  <c r="J1966" i="7"/>
  <c r="I2013" i="7"/>
  <c r="J2035" i="7"/>
  <c r="J2146" i="7"/>
  <c r="I2177" i="7"/>
  <c r="J2230" i="7"/>
  <c r="J2334" i="7"/>
  <c r="I2453" i="7"/>
  <c r="J2453" i="7"/>
  <c r="I2492" i="7"/>
  <c r="I2514" i="7"/>
  <c r="J2517" i="7"/>
  <c r="I2517" i="7"/>
  <c r="J2552" i="7"/>
  <c r="I3377" i="7"/>
  <c r="J3377" i="7"/>
  <c r="J3390" i="7"/>
  <c r="I3390" i="7"/>
  <c r="J4036" i="7"/>
  <c r="I4036" i="7"/>
  <c r="J2661" i="7"/>
  <c r="I2661" i="7"/>
  <c r="J3352" i="7"/>
  <c r="I3352" i="7"/>
  <c r="J3372" i="7"/>
  <c r="I3372" i="7"/>
  <c r="J3686" i="7"/>
  <c r="I3686" i="7"/>
  <c r="I3790" i="7"/>
  <c r="J3790" i="7"/>
  <c r="J1236" i="7"/>
  <c r="J1376" i="7"/>
  <c r="J1504" i="7"/>
  <c r="I1538" i="7"/>
  <c r="I1553" i="7"/>
  <c r="I1597" i="7"/>
  <c r="I1602" i="7"/>
  <c r="J1709" i="7"/>
  <c r="J1718" i="7"/>
  <c r="I1734" i="7"/>
  <c r="I1762" i="7"/>
  <c r="J1942" i="7"/>
  <c r="J2013" i="7"/>
  <c r="J2114" i="7"/>
  <c r="I2130" i="7"/>
  <c r="J2208" i="7"/>
  <c r="I2294" i="7"/>
  <c r="J2294" i="7"/>
  <c r="I2366" i="7"/>
  <c r="J2501" i="7"/>
  <c r="I2650" i="7"/>
  <c r="J2790" i="7"/>
  <c r="J2944" i="7"/>
  <c r="I2944" i="7"/>
  <c r="J3078" i="7"/>
  <c r="I3078" i="7"/>
  <c r="J3094" i="7"/>
  <c r="I3094" i="7"/>
  <c r="I3344" i="7"/>
  <c r="J3344" i="7"/>
  <c r="J3464" i="7"/>
  <c r="I3464" i="7"/>
  <c r="J3472" i="7"/>
  <c r="I3472" i="7"/>
  <c r="I3550" i="7"/>
  <c r="J3550" i="7"/>
  <c r="I3694" i="7"/>
  <c r="J3694" i="7"/>
  <c r="J3707" i="7"/>
  <c r="I3707" i="7"/>
  <c r="J3815" i="7"/>
  <c r="I3815" i="7"/>
  <c r="I1714" i="7"/>
  <c r="J1741" i="7"/>
  <c r="I1778" i="7"/>
  <c r="J1846" i="7"/>
  <c r="J1881" i="7"/>
  <c r="I1881" i="7"/>
  <c r="I1900" i="7"/>
  <c r="I1930" i="7"/>
  <c r="I1977" i="7"/>
  <c r="J1977" i="7"/>
  <c r="I2073" i="7"/>
  <c r="J2107" i="7"/>
  <c r="J2183" i="7"/>
  <c r="J2195" i="7"/>
  <c r="J2228" i="7"/>
  <c r="J2284" i="7"/>
  <c r="J2305" i="7"/>
  <c r="I2305" i="7"/>
  <c r="J2313" i="7"/>
  <c r="J2397" i="7"/>
  <c r="I2397" i="7"/>
  <c r="J2766" i="7"/>
  <c r="I2825" i="7"/>
  <c r="J2825" i="7"/>
  <c r="J2989" i="7"/>
  <c r="I2989" i="7"/>
  <c r="J3100" i="7"/>
  <c r="I3100" i="7"/>
  <c r="I2233" i="7"/>
  <c r="J2233" i="7"/>
  <c r="J2469" i="7"/>
  <c r="I2469" i="7"/>
  <c r="I2496" i="7"/>
  <c r="J2512" i="7"/>
  <c r="I2512" i="7"/>
  <c r="J2645" i="7"/>
  <c r="I2645" i="7"/>
  <c r="I2673" i="7"/>
  <c r="J2673" i="7"/>
  <c r="J2901" i="7"/>
  <c r="I2901" i="7"/>
  <c r="I2936" i="7"/>
  <c r="J2936" i="7"/>
  <c r="I2939" i="7"/>
  <c r="J2939" i="7"/>
  <c r="J3284" i="7"/>
  <c r="I3284" i="7"/>
  <c r="I3561" i="7"/>
  <c r="J3561" i="7"/>
  <c r="J3692" i="7"/>
  <c r="I1730" i="7"/>
  <c r="J1730" i="7"/>
  <c r="I1792" i="7"/>
  <c r="J1792" i="7"/>
  <c r="J2300" i="7"/>
  <c r="I2300" i="7"/>
  <c r="J2545" i="7"/>
  <c r="I2758" i="7"/>
  <c r="J2942" i="7"/>
  <c r="I2942" i="7"/>
  <c r="I2969" i="7"/>
  <c r="I2974" i="7"/>
  <c r="J3000" i="7"/>
  <c r="I3000" i="7"/>
  <c r="I3449" i="7"/>
  <c r="J3449" i="7"/>
  <c r="J3684" i="7"/>
  <c r="I3684" i="7"/>
  <c r="J3781" i="7"/>
  <c r="I3781" i="7"/>
  <c r="J4308" i="7"/>
  <c r="I4308" i="7"/>
  <c r="J2434" i="7"/>
  <c r="J2441" i="7"/>
  <c r="I2572" i="7"/>
  <c r="J2572" i="7"/>
  <c r="J3142" i="7"/>
  <c r="I3142" i="7"/>
  <c r="J3228" i="7"/>
  <c r="I3228" i="7"/>
  <c r="J3234" i="7"/>
  <c r="I3234" i="7"/>
  <c r="J3486" i="7"/>
  <c r="I3486" i="7"/>
  <c r="J3631" i="7"/>
  <c r="I3631" i="7"/>
  <c r="J3762" i="7"/>
  <c r="I3762" i="7"/>
  <c r="J3836" i="7"/>
  <c r="I3836" i="7"/>
  <c r="J3855" i="7"/>
  <c r="I3855" i="7"/>
  <c r="J4113" i="7"/>
  <c r="I4113" i="7"/>
  <c r="J4798" i="7"/>
  <c r="I4798" i="7"/>
  <c r="L65" i="9"/>
  <c r="E65" i="9"/>
  <c r="D65" i="9"/>
  <c r="B65" i="9"/>
  <c r="C65" i="9"/>
  <c r="I2442" i="7"/>
  <c r="I2865" i="7"/>
  <c r="J2865" i="7"/>
  <c r="J3058" i="7"/>
  <c r="I3058" i="7"/>
  <c r="J3066" i="7"/>
  <c r="I3066" i="7"/>
  <c r="J3176" i="7"/>
  <c r="I3293" i="7"/>
  <c r="J3293" i="7"/>
  <c r="J3306" i="7"/>
  <c r="I3306" i="7"/>
  <c r="I3361" i="7"/>
  <c r="J3361" i="7"/>
  <c r="I3396" i="7"/>
  <c r="J3396" i="7"/>
  <c r="I3401" i="7"/>
  <c r="J3401" i="7"/>
  <c r="I3414" i="7"/>
  <c r="J3414" i="7"/>
  <c r="J3698" i="7"/>
  <c r="I3698" i="7"/>
  <c r="I3713" i="7"/>
  <c r="J3713" i="7"/>
  <c r="J3732" i="7"/>
  <c r="I3732" i="7"/>
  <c r="J3813" i="7"/>
  <c r="I3826" i="7"/>
  <c r="J3826" i="7"/>
  <c r="I3974" i="7"/>
  <c r="J3974" i="7"/>
  <c r="J3996" i="7"/>
  <c r="I3996" i="7"/>
  <c r="J4069" i="7"/>
  <c r="I4069" i="7"/>
  <c r="J4809" i="7"/>
  <c r="I4809" i="7"/>
  <c r="J153" i="8"/>
  <c r="G153" i="8"/>
  <c r="C144" i="9"/>
  <c r="Z8" i="10"/>
  <c r="U8" i="10"/>
  <c r="C8" i="10"/>
  <c r="AH8" i="10"/>
  <c r="AG8" i="10"/>
  <c r="AE8" i="10"/>
  <c r="O8" i="10"/>
  <c r="P8" i="10"/>
  <c r="N8" i="10"/>
  <c r="H8" i="10"/>
  <c r="J2206" i="7"/>
  <c r="J2252" i="7"/>
  <c r="J2281" i="7"/>
  <c r="J2340" i="7"/>
  <c r="I2386" i="7"/>
  <c r="I2390" i="7"/>
  <c r="J2478" i="7"/>
  <c r="J2560" i="7"/>
  <c r="J2666" i="7"/>
  <c r="J2684" i="7"/>
  <c r="J2770" i="7"/>
  <c r="J2797" i="7"/>
  <c r="I2820" i="7"/>
  <c r="I2990" i="7"/>
  <c r="J3032" i="7"/>
  <c r="I3032" i="7"/>
  <c r="J3047" i="7"/>
  <c r="J3262" i="7"/>
  <c r="I3262" i="7"/>
  <c r="I3458" i="7"/>
  <c r="J3522" i="7"/>
  <c r="I3522" i="7"/>
  <c r="I3585" i="7"/>
  <c r="J3585" i="7"/>
  <c r="I3598" i="7"/>
  <c r="J3598" i="7"/>
  <c r="I3603" i="7"/>
  <c r="J3603" i="7"/>
  <c r="J3634" i="7"/>
  <c r="I3634" i="7"/>
  <c r="J3738" i="7"/>
  <c r="I3738" i="7"/>
  <c r="I3979" i="7"/>
  <c r="J3979" i="7"/>
  <c r="I3991" i="7"/>
  <c r="J3991" i="7"/>
  <c r="J4057" i="7"/>
  <c r="I4057" i="7"/>
  <c r="J4777" i="7"/>
  <c r="I4777" i="7"/>
  <c r="J1754" i="7"/>
  <c r="J1850" i="7"/>
  <c r="J2153" i="7"/>
  <c r="I2297" i="7"/>
  <c r="J2326" i="7"/>
  <c r="J2342" i="7"/>
  <c r="J2430" i="7"/>
  <c r="J2509" i="7"/>
  <c r="J2714" i="7"/>
  <c r="J2757" i="7"/>
  <c r="J2784" i="7"/>
  <c r="I2868" i="7"/>
  <c r="J2868" i="7"/>
  <c r="I2874" i="7"/>
  <c r="J2885" i="7"/>
  <c r="I2885" i="7"/>
  <c r="J3140" i="7"/>
  <c r="J3212" i="7"/>
  <c r="I3212" i="7"/>
  <c r="J3330" i="7"/>
  <c r="I3330" i="7"/>
  <c r="I3453" i="7"/>
  <c r="J3453" i="7"/>
  <c r="J3554" i="7"/>
  <c r="I3554" i="7"/>
  <c r="I3789" i="7"/>
  <c r="J3789" i="7"/>
  <c r="J3796" i="7"/>
  <c r="I3796" i="7"/>
  <c r="I3870" i="7"/>
  <c r="J4044" i="7"/>
  <c r="I4044" i="7"/>
  <c r="J4341" i="7"/>
  <c r="I4341" i="7"/>
  <c r="J2234" i="7"/>
  <c r="J2238" i="7"/>
  <c r="I2340" i="7"/>
  <c r="J2537" i="7"/>
  <c r="I2560" i="7"/>
  <c r="J2565" i="7"/>
  <c r="I2625" i="7"/>
  <c r="J2664" i="7"/>
  <c r="J2805" i="7"/>
  <c r="J2973" i="7"/>
  <c r="I2973" i="7"/>
  <c r="J3030" i="7"/>
  <c r="I3030" i="7"/>
  <c r="J3118" i="7"/>
  <c r="I3118" i="7"/>
  <c r="J3218" i="7"/>
  <c r="I3218" i="7"/>
  <c r="J3232" i="7"/>
  <c r="I3232" i="7"/>
  <c r="J3304" i="7"/>
  <c r="I3304" i="7"/>
  <c r="I3425" i="7"/>
  <c r="J3425" i="7"/>
  <c r="J3588" i="7"/>
  <c r="I3588" i="7"/>
  <c r="I3649" i="7"/>
  <c r="J3649" i="7"/>
  <c r="I3758" i="7"/>
  <c r="J3758" i="7"/>
  <c r="J3782" i="7"/>
  <c r="I3782" i="7"/>
  <c r="J4495" i="7"/>
  <c r="I4495" i="7"/>
  <c r="J2290" i="7"/>
  <c r="I2329" i="7"/>
  <c r="I2361" i="7"/>
  <c r="I2363" i="7"/>
  <c r="J2406" i="7"/>
  <c r="J2458" i="7"/>
  <c r="J2481" i="7"/>
  <c r="I2554" i="7"/>
  <c r="I2612" i="7"/>
  <c r="I2717" i="7"/>
  <c r="I2730" i="7"/>
  <c r="I2757" i="7"/>
  <c r="I2842" i="7"/>
  <c r="I2850" i="7"/>
  <c r="I2932" i="7"/>
  <c r="J3045" i="7"/>
  <c r="J3048" i="7"/>
  <c r="J3322" i="7"/>
  <c r="I3322" i="7"/>
  <c r="J3325" i="7"/>
  <c r="I3325" i="7"/>
  <c r="I3333" i="7"/>
  <c r="J3341" i="7"/>
  <c r="I3341" i="7"/>
  <c r="J3362" i="7"/>
  <c r="I3362" i="7"/>
  <c r="J3490" i="7"/>
  <c r="I3490" i="7"/>
  <c r="I3509" i="7"/>
  <c r="I3514" i="7"/>
  <c r="J3596" i="7"/>
  <c r="I3596" i="7"/>
  <c r="J4065" i="7"/>
  <c r="I4065" i="7"/>
  <c r="J4080" i="7"/>
  <c r="I4080" i="7"/>
  <c r="J2196" i="7"/>
  <c r="I2248" i="7"/>
  <c r="I2265" i="7"/>
  <c r="I2308" i="7"/>
  <c r="J2312" i="7"/>
  <c r="J2329" i="7"/>
  <c r="J2332" i="7"/>
  <c r="J2361" i="7"/>
  <c r="J2400" i="7"/>
  <c r="I2424" i="7"/>
  <c r="J2426" i="7"/>
  <c r="I2429" i="7"/>
  <c r="J2608" i="7"/>
  <c r="I2608" i="7"/>
  <c r="J2722" i="7"/>
  <c r="I2785" i="7"/>
  <c r="J2818" i="7"/>
  <c r="J2853" i="7"/>
  <c r="I2853" i="7"/>
  <c r="I2958" i="7"/>
  <c r="J2958" i="7"/>
  <c r="J3152" i="7"/>
  <c r="I3152" i="7"/>
  <c r="I3357" i="7"/>
  <c r="J3357" i="7"/>
  <c r="I3420" i="7"/>
  <c r="J3420" i="7"/>
  <c r="I3444" i="7"/>
  <c r="J3444" i="7"/>
  <c r="J3526" i="7"/>
  <c r="I3526" i="7"/>
  <c r="I3583" i="7"/>
  <c r="J3652" i="7"/>
  <c r="I3652" i="7"/>
  <c r="I3743" i="7"/>
  <c r="J3756" i="7"/>
  <c r="I3975" i="7"/>
  <c r="J4453" i="7"/>
  <c r="I4453" i="7"/>
  <c r="J3620" i="7"/>
  <c r="I3620" i="7"/>
  <c r="J3643" i="7"/>
  <c r="I3643" i="7"/>
  <c r="J3778" i="7"/>
  <c r="I3778" i="7"/>
  <c r="J3787" i="7"/>
  <c r="J3845" i="7"/>
  <c r="I3845" i="7"/>
  <c r="J3929" i="7"/>
  <c r="I3929" i="7"/>
  <c r="J3955" i="7"/>
  <c r="I3955" i="7"/>
  <c r="J4681" i="7"/>
  <c r="I4681" i="7"/>
  <c r="I1682" i="7"/>
  <c r="J1701" i="7"/>
  <c r="J1802" i="7"/>
  <c r="I1824" i="7"/>
  <c r="J1834" i="7"/>
  <c r="J2199" i="7"/>
  <c r="J2316" i="7"/>
  <c r="I2490" i="7"/>
  <c r="I2506" i="7"/>
  <c r="I2529" i="7"/>
  <c r="J2701" i="7"/>
  <c r="J2741" i="7"/>
  <c r="I2902" i="7"/>
  <c r="I3136" i="7"/>
  <c r="J3136" i="7"/>
  <c r="I3398" i="7"/>
  <c r="J3398" i="7"/>
  <c r="J3877" i="7"/>
  <c r="I3877" i="7"/>
  <c r="J3914" i="7"/>
  <c r="I3914" i="7"/>
  <c r="I4401" i="7"/>
  <c r="J4401" i="7"/>
  <c r="J4418" i="7"/>
  <c r="I4418" i="7"/>
  <c r="I3575" i="7"/>
  <c r="J3575" i="7"/>
  <c r="J3739" i="7"/>
  <c r="I3739" i="7"/>
  <c r="J3849" i="7"/>
  <c r="I3849" i="7"/>
  <c r="J3922" i="7"/>
  <c r="I3922" i="7"/>
  <c r="I4015" i="7"/>
  <c r="J4015" i="7"/>
  <c r="J4580" i="7"/>
  <c r="I4580" i="7"/>
  <c r="I4749" i="7"/>
  <c r="J4749" i="7"/>
  <c r="I4771" i="7"/>
  <c r="J4771" i="7"/>
  <c r="J4801" i="7"/>
  <c r="I4801" i="7"/>
  <c r="J4950" i="7"/>
  <c r="I4950" i="7"/>
  <c r="J3056" i="7"/>
  <c r="I3216" i="7"/>
  <c r="J3376" i="7"/>
  <c r="I3406" i="7"/>
  <c r="I3525" i="7"/>
  <c r="I3679" i="7"/>
  <c r="I3737" i="7"/>
  <c r="J3829" i="7"/>
  <c r="I3829" i="7"/>
  <c r="I3927" i="7"/>
  <c r="I3962" i="7"/>
  <c r="J3962" i="7"/>
  <c r="J3993" i="7"/>
  <c r="I3993" i="7"/>
  <c r="J4203" i="7"/>
  <c r="I4203" i="7"/>
  <c r="I4232" i="7"/>
  <c r="I4367" i="7"/>
  <c r="J4367" i="7"/>
  <c r="J4471" i="7"/>
  <c r="I4471" i="7"/>
  <c r="J85" i="8"/>
  <c r="J3025" i="7"/>
  <c r="J3081" i="7"/>
  <c r="I3358" i="7"/>
  <c r="J3358" i="7"/>
  <c r="J3406" i="7"/>
  <c r="J3578" i="7"/>
  <c r="J3871" i="7"/>
  <c r="I3871" i="7"/>
  <c r="J3888" i="7"/>
  <c r="I3888" i="7"/>
  <c r="J3903" i="7"/>
  <c r="I3903" i="7"/>
  <c r="I3984" i="7"/>
  <c r="J4108" i="7"/>
  <c r="I4108" i="7"/>
  <c r="J4124" i="7"/>
  <c r="I4124" i="7"/>
  <c r="J4169" i="7"/>
  <c r="J4221" i="7"/>
  <c r="I4324" i="7"/>
  <c r="J4324" i="7"/>
  <c r="I4504" i="7"/>
  <c r="J4886" i="7"/>
  <c r="I4886" i="7"/>
  <c r="J2752" i="7"/>
  <c r="J2896" i="7"/>
  <c r="I2960" i="7"/>
  <c r="J3013" i="7"/>
  <c r="J3716" i="7"/>
  <c r="I3716" i="7"/>
  <c r="J3943" i="7"/>
  <c r="I3943" i="7"/>
  <c r="J3960" i="7"/>
  <c r="I3960" i="7"/>
  <c r="I4027" i="7"/>
  <c r="J4027" i="7"/>
  <c r="J4121" i="7"/>
  <c r="J4386" i="7"/>
  <c r="I4386" i="7"/>
  <c r="J4678" i="7"/>
  <c r="I4678" i="7"/>
  <c r="J4683" i="7"/>
  <c r="I4683" i="7"/>
  <c r="I2577" i="7"/>
  <c r="J2626" i="7"/>
  <c r="I2698" i="7"/>
  <c r="I2752" i="7"/>
  <c r="I2904" i="7"/>
  <c r="I3080" i="7"/>
  <c r="J3098" i="7"/>
  <c r="I3102" i="7"/>
  <c r="J3148" i="7"/>
  <c r="I3164" i="7"/>
  <c r="J3182" i="7"/>
  <c r="J3202" i="7"/>
  <c r="I3214" i="7"/>
  <c r="J3250" i="7"/>
  <c r="I3260" i="7"/>
  <c r="I3280" i="7"/>
  <c r="I3282" i="7"/>
  <c r="J3382" i="7"/>
  <c r="I3430" i="7"/>
  <c r="J3448" i="7"/>
  <c r="I3448" i="7"/>
  <c r="I3478" i="7"/>
  <c r="J3518" i="7"/>
  <c r="J3590" i="7"/>
  <c r="I3590" i="7"/>
  <c r="I3609" i="7"/>
  <c r="I3622" i="7"/>
  <c r="I3667" i="7"/>
  <c r="J3667" i="7"/>
  <c r="J3674" i="7"/>
  <c r="I3674" i="7"/>
  <c r="I3687" i="7"/>
  <c r="I3719" i="7"/>
  <c r="I3801" i="7"/>
  <c r="J3883" i="7"/>
  <c r="I3935" i="7"/>
  <c r="I4041" i="7"/>
  <c r="J4099" i="7"/>
  <c r="I2976" i="7"/>
  <c r="I2980" i="7"/>
  <c r="J2982" i="7"/>
  <c r="I3052" i="7"/>
  <c r="J3116" i="7"/>
  <c r="J3146" i="7"/>
  <c r="I3268" i="7"/>
  <c r="J3546" i="7"/>
  <c r="I3558" i="7"/>
  <c r="I3653" i="7"/>
  <c r="J3797" i="7"/>
  <c r="I3835" i="7"/>
  <c r="J3835" i="7"/>
  <c r="J3916" i="7"/>
  <c r="J3941" i="7"/>
  <c r="I3941" i="7"/>
  <c r="I3966" i="7"/>
  <c r="J3966" i="7"/>
  <c r="J4023" i="7"/>
  <c r="I4023" i="7"/>
  <c r="I4211" i="7"/>
  <c r="I4319" i="7"/>
  <c r="J4319" i="7"/>
  <c r="J4483" i="7"/>
  <c r="J4645" i="7"/>
  <c r="I4645" i="7"/>
  <c r="I4653" i="7"/>
  <c r="J4653" i="7"/>
  <c r="I2856" i="7"/>
  <c r="J2858" i="7"/>
  <c r="J2914" i="7"/>
  <c r="I2922" i="7"/>
  <c r="I2950" i="7"/>
  <c r="J3080" i="7"/>
  <c r="I3098" i="7"/>
  <c r="I3124" i="7"/>
  <c r="J3180" i="7"/>
  <c r="I3182" i="7"/>
  <c r="J3200" i="7"/>
  <c r="I3202" i="7"/>
  <c r="I3220" i="7"/>
  <c r="J3248" i="7"/>
  <c r="I3250" i="7"/>
  <c r="J3312" i="7"/>
  <c r="I3317" i="7"/>
  <c r="I3324" i="7"/>
  <c r="I3380" i="7"/>
  <c r="I3433" i="7"/>
  <c r="J3440" i="7"/>
  <c r="I3440" i="7"/>
  <c r="J3446" i="7"/>
  <c r="J3478" i="7"/>
  <c r="I3506" i="7"/>
  <c r="J3602" i="7"/>
  <c r="J3724" i="7"/>
  <c r="I3731" i="7"/>
  <c r="J3736" i="7"/>
  <c r="I3763" i="7"/>
  <c r="J3799" i="7"/>
  <c r="J3809" i="7"/>
  <c r="J3828" i="7"/>
  <c r="I3887" i="7"/>
  <c r="J3894" i="7"/>
  <c r="I3894" i="7"/>
  <c r="J3926" i="7"/>
  <c r="I3926" i="7"/>
  <c r="I3961" i="7"/>
  <c r="I4161" i="7"/>
  <c r="J4161" i="7"/>
  <c r="J4195" i="7"/>
  <c r="I4195" i="7"/>
  <c r="J4560" i="7"/>
  <c r="I4560" i="7"/>
  <c r="J4674" i="7"/>
  <c r="I4674" i="7"/>
  <c r="I4805" i="7"/>
  <c r="J4805" i="7"/>
  <c r="J4855" i="7"/>
  <c r="I4855" i="7"/>
  <c r="I2573" i="7"/>
  <c r="I2592" i="7"/>
  <c r="I2746" i="7"/>
  <c r="I2813" i="7"/>
  <c r="I2890" i="7"/>
  <c r="I2948" i="7"/>
  <c r="J2976" i="7"/>
  <c r="J2980" i="7"/>
  <c r="I2982" i="7"/>
  <c r="I3037" i="7"/>
  <c r="J3046" i="7"/>
  <c r="J3050" i="7"/>
  <c r="J3061" i="7"/>
  <c r="J3073" i="7"/>
  <c r="J3134" i="7"/>
  <c r="J3230" i="7"/>
  <c r="I3405" i="7"/>
  <c r="J3405" i="7"/>
  <c r="I3501" i="7"/>
  <c r="J3642" i="7"/>
  <c r="I3795" i="7"/>
  <c r="J3795" i="7"/>
  <c r="J3882" i="7"/>
  <c r="I3882" i="7"/>
  <c r="I4037" i="7"/>
  <c r="J4263" i="7"/>
  <c r="I4263" i="7"/>
  <c r="J4296" i="7"/>
  <c r="I4296" i="7"/>
  <c r="J4605" i="7"/>
  <c r="I4605" i="7"/>
  <c r="J4845" i="7"/>
  <c r="I4845" i="7"/>
  <c r="I3842" i="7"/>
  <c r="I3879" i="7"/>
  <c r="J3973" i="7"/>
  <c r="J4002" i="7"/>
  <c r="I4020" i="7"/>
  <c r="I4097" i="7"/>
  <c r="I4205" i="7"/>
  <c r="I4277" i="7"/>
  <c r="I4281" i="7"/>
  <c r="I4569" i="7"/>
  <c r="J4677" i="7"/>
  <c r="I4677" i="7"/>
  <c r="J4843" i="7"/>
  <c r="I4843" i="7"/>
  <c r="J29" i="8"/>
  <c r="J4026" i="7"/>
  <c r="I4201" i="7"/>
  <c r="I4213" i="7"/>
  <c r="I4273" i="7"/>
  <c r="J4608" i="7"/>
  <c r="I4608" i="7"/>
  <c r="I4644" i="7"/>
  <c r="J4644" i="7"/>
  <c r="I4744" i="7"/>
  <c r="J4833" i="7"/>
  <c r="I4833" i="7"/>
  <c r="I3892" i="7"/>
  <c r="I3905" i="7"/>
  <c r="I3985" i="7"/>
  <c r="J4007" i="7"/>
  <c r="J4083" i="7"/>
  <c r="I4083" i="7"/>
  <c r="J4093" i="7"/>
  <c r="I4139" i="7"/>
  <c r="J4141" i="7"/>
  <c r="J4247" i="7"/>
  <c r="I4247" i="7"/>
  <c r="I4253" i="7"/>
  <c r="I4259" i="7"/>
  <c r="I4265" i="7"/>
  <c r="I4389" i="7"/>
  <c r="I4396" i="7"/>
  <c r="J4641" i="7"/>
  <c r="I4641" i="7"/>
  <c r="J4652" i="7"/>
  <c r="I4652" i="7"/>
  <c r="J4725" i="7"/>
  <c r="I4725" i="7"/>
  <c r="J3951" i="7"/>
  <c r="J4089" i="7"/>
  <c r="I4107" i="7"/>
  <c r="J4107" i="7"/>
  <c r="I4183" i="7"/>
  <c r="J4183" i="7"/>
  <c r="I4193" i="7"/>
  <c r="J4243" i="7"/>
  <c r="I4288" i="7"/>
  <c r="J4313" i="7"/>
  <c r="I4348" i="7"/>
  <c r="I4421" i="7"/>
  <c r="I4431" i="7"/>
  <c r="I4469" i="7"/>
  <c r="J4480" i="7"/>
  <c r="I4480" i="7"/>
  <c r="I4672" i="7"/>
  <c r="I4893" i="7"/>
  <c r="J4957" i="7"/>
  <c r="I4957" i="7"/>
  <c r="AL79" i="10"/>
  <c r="W79" i="10"/>
  <c r="I79" i="10"/>
  <c r="AJ79" i="10"/>
  <c r="V79" i="10"/>
  <c r="G79" i="10"/>
  <c r="AI79" i="10"/>
  <c r="U79" i="10"/>
  <c r="F79" i="10"/>
  <c r="AH79" i="10"/>
  <c r="S79" i="10"/>
  <c r="E79" i="10"/>
  <c r="AB79" i="5" s="1"/>
  <c r="AG79" i="10"/>
  <c r="R79" i="10"/>
  <c r="D79" i="10"/>
  <c r="AE79" i="10"/>
  <c r="Q79" i="10"/>
  <c r="C79" i="10"/>
  <c r="AD79" i="10"/>
  <c r="P79" i="10"/>
  <c r="B79" i="10"/>
  <c r="AC79" i="10"/>
  <c r="AB79" i="10"/>
  <c r="AA79" i="10"/>
  <c r="Z79" i="10"/>
  <c r="X79" i="10"/>
  <c r="N79" i="10"/>
  <c r="O79" i="10"/>
  <c r="L79" i="10"/>
  <c r="K79" i="10"/>
  <c r="I3300" i="7"/>
  <c r="I3454" i="7"/>
  <c r="J3493" i="7"/>
  <c r="J3517" i="7"/>
  <c r="I3553" i="7"/>
  <c r="I3625" i="7"/>
  <c r="J3819" i="7"/>
  <c r="J3851" i="7"/>
  <c r="I3999" i="7"/>
  <c r="I4120" i="7"/>
  <c r="I4224" i="7"/>
  <c r="I4257" i="7"/>
  <c r="I4303" i="7"/>
  <c r="J4325" i="7"/>
  <c r="I4325" i="7"/>
  <c r="I4399" i="7"/>
  <c r="J4402" i="7"/>
  <c r="I4402" i="7"/>
  <c r="J4455" i="7"/>
  <c r="I4455" i="7"/>
  <c r="J4472" i="7"/>
  <c r="I4472" i="7"/>
  <c r="J4529" i="7"/>
  <c r="I4529" i="7"/>
  <c r="J4573" i="7"/>
  <c r="I4573" i="7"/>
  <c r="I4670" i="7"/>
  <c r="J4670" i="7"/>
  <c r="J4689" i="7"/>
  <c r="I4689" i="7"/>
  <c r="J4765" i="7"/>
  <c r="I4765" i="7"/>
  <c r="J4861" i="7"/>
  <c r="J4911" i="7"/>
  <c r="I3827" i="7"/>
  <c r="J3861" i="7"/>
  <c r="J3893" i="7"/>
  <c r="J3970" i="7"/>
  <c r="J4050" i="7"/>
  <c r="J4079" i="7"/>
  <c r="J4085" i="7"/>
  <c r="J4105" i="7"/>
  <c r="I4129" i="7"/>
  <c r="J4181" i="7"/>
  <c r="J4227" i="7"/>
  <c r="I4227" i="7"/>
  <c r="I4241" i="7"/>
  <c r="I4276" i="7"/>
  <c r="I4280" i="7"/>
  <c r="J4351" i="7"/>
  <c r="I4356" i="7"/>
  <c r="I4532" i="7"/>
  <c r="J4789" i="7"/>
  <c r="I4789" i="7"/>
  <c r="J4834" i="7"/>
  <c r="I4834" i="7"/>
  <c r="J4901" i="7"/>
  <c r="I4901" i="7"/>
  <c r="J4985" i="7"/>
  <c r="I4985" i="7"/>
  <c r="I3350" i="7"/>
  <c r="I3356" i="7"/>
  <c r="J3450" i="7"/>
  <c r="J3454" i="7"/>
  <c r="I3537" i="7"/>
  <c r="J3625" i="7"/>
  <c r="I3639" i="7"/>
  <c r="J3791" i="7"/>
  <c r="J3867" i="7"/>
  <c r="I4039" i="7"/>
  <c r="J4039" i="7"/>
  <c r="J4171" i="7"/>
  <c r="I4185" i="7"/>
  <c r="I4189" i="7"/>
  <c r="I4216" i="7"/>
  <c r="I4223" i="7"/>
  <c r="J4225" i="7"/>
  <c r="I4233" i="7"/>
  <c r="I4291" i="7"/>
  <c r="J4291" i="7"/>
  <c r="J4328" i="7"/>
  <c r="I4332" i="7"/>
  <c r="I4335" i="7"/>
  <c r="J4377" i="7"/>
  <c r="I4392" i="7"/>
  <c r="I4440" i="7"/>
  <c r="J4826" i="7"/>
  <c r="J4849" i="7"/>
  <c r="I4849" i="7"/>
  <c r="J4857" i="7"/>
  <c r="I4857" i="7"/>
  <c r="J4909" i="7"/>
  <c r="J4993" i="7"/>
  <c r="I4993" i="7"/>
  <c r="J3354" i="7"/>
  <c r="I3549" i="7"/>
  <c r="J3567" i="7"/>
  <c r="I3571" i="7"/>
  <c r="I3630" i="7"/>
  <c r="I3647" i="7"/>
  <c r="I3689" i="7"/>
  <c r="I3726" i="7"/>
  <c r="J3770" i="7"/>
  <c r="I3803" i="7"/>
  <c r="J3814" i="7"/>
  <c r="I3893" i="7"/>
  <c r="J3925" i="7"/>
  <c r="J3967" i="7"/>
  <c r="J4012" i="7"/>
  <c r="J4047" i="7"/>
  <c r="I4063" i="7"/>
  <c r="I4079" i="7"/>
  <c r="J4123" i="7"/>
  <c r="I4123" i="7"/>
  <c r="J4125" i="7"/>
  <c r="J4147" i="7"/>
  <c r="I4164" i="7"/>
  <c r="J4219" i="7"/>
  <c r="I4219" i="7"/>
  <c r="I4229" i="7"/>
  <c r="J4248" i="7"/>
  <c r="I4248" i="7"/>
  <c r="I4305" i="7"/>
  <c r="I4309" i="7"/>
  <c r="J4356" i="7"/>
  <c r="J4405" i="7"/>
  <c r="I4468" i="7"/>
  <c r="J4497" i="7"/>
  <c r="I4497" i="7"/>
  <c r="J4545" i="7"/>
  <c r="I4545" i="7"/>
  <c r="J4663" i="7"/>
  <c r="I4663" i="7"/>
  <c r="I4697" i="7"/>
  <c r="L177" i="9"/>
  <c r="K177" i="9"/>
  <c r="D177" i="9"/>
  <c r="I4095" i="7"/>
  <c r="I4117" i="7"/>
  <c r="I4157" i="7"/>
  <c r="I4184" i="7"/>
  <c r="I4391" i="7"/>
  <c r="J4460" i="7"/>
  <c r="J4555" i="7"/>
  <c r="I4617" i="7"/>
  <c r="J4617" i="7"/>
  <c r="I4933" i="7"/>
  <c r="J79" i="8"/>
  <c r="L15" i="9"/>
  <c r="K15" i="9"/>
  <c r="D15" i="9"/>
  <c r="L62" i="9"/>
  <c r="K62" i="9"/>
  <c r="E62" i="9"/>
  <c r="F62" i="9"/>
  <c r="D62" i="9"/>
  <c r="C62" i="9"/>
  <c r="B62" i="9"/>
  <c r="C99" i="9"/>
  <c r="F99" i="9"/>
  <c r="AK66" i="10"/>
  <c r="AF66" i="10"/>
  <c r="AJ66" i="10"/>
  <c r="Z66" i="10"/>
  <c r="J4810" i="7"/>
  <c r="J4998" i="7"/>
  <c r="I4998" i="7"/>
  <c r="J14" i="8"/>
  <c r="L31" i="9"/>
  <c r="E31" i="9"/>
  <c r="I4949" i="7"/>
  <c r="J4949" i="7"/>
  <c r="AJ6" i="10"/>
  <c r="W6" i="10"/>
  <c r="U6" i="10"/>
  <c r="AD6" i="10"/>
  <c r="I6" i="10"/>
  <c r="N6" i="10"/>
  <c r="M6" i="10"/>
  <c r="L6" i="10"/>
  <c r="K6" i="10"/>
  <c r="H6" i="10"/>
  <c r="AL6" i="10"/>
  <c r="E6" i="10"/>
  <c r="AB6" i="10"/>
  <c r="B6" i="10"/>
  <c r="AE6" i="10"/>
  <c r="AA6" i="10"/>
  <c r="Z6" i="10"/>
  <c r="Y6" i="10"/>
  <c r="V19" i="11"/>
  <c r="T19" i="11"/>
  <c r="R19" i="11"/>
  <c r="Q19" i="11"/>
  <c r="Y19" i="11"/>
  <c r="AC19" i="11"/>
  <c r="AB19" i="11"/>
  <c r="X19" i="11"/>
  <c r="R126" i="11"/>
  <c r="U126" i="11"/>
  <c r="T126" i="11"/>
  <c r="S126" i="11"/>
  <c r="Q126" i="11"/>
  <c r="AA126" i="11"/>
  <c r="Z126" i="11"/>
  <c r="X126" i="11"/>
  <c r="W126" i="11"/>
  <c r="V126" i="11"/>
  <c r="AC126" i="11"/>
  <c r="AB126" i="11"/>
  <c r="B115" i="12"/>
  <c r="W115" i="12"/>
  <c r="V115" i="12"/>
  <c r="B116" i="11"/>
  <c r="T115" i="12"/>
  <c r="S115" i="12"/>
  <c r="R115" i="12"/>
  <c r="N115" i="12"/>
  <c r="I4145" i="7"/>
  <c r="I4165" i="7"/>
  <c r="I4235" i="7"/>
  <c r="I4275" i="7"/>
  <c r="J4311" i="7"/>
  <c r="I4372" i="7"/>
  <c r="I4420" i="7"/>
  <c r="I4452" i="7"/>
  <c r="J4452" i="7"/>
  <c r="J4686" i="7"/>
  <c r="I4686" i="7"/>
  <c r="J4727" i="7"/>
  <c r="I4727" i="7"/>
  <c r="I4954" i="7"/>
  <c r="I4959" i="7"/>
  <c r="J4959" i="7"/>
  <c r="J107" i="8"/>
  <c r="J186" i="8"/>
  <c r="D6" i="10"/>
  <c r="W19" i="11"/>
  <c r="I4902" i="7"/>
  <c r="I4979" i="7"/>
  <c r="X6" i="10"/>
  <c r="J4813" i="7"/>
  <c r="J4167" i="7"/>
  <c r="I4209" i="7"/>
  <c r="I4289" i="7"/>
  <c r="J4345" i="7"/>
  <c r="J4357" i="7"/>
  <c r="I4361" i="7"/>
  <c r="J4407" i="7"/>
  <c r="J4515" i="7"/>
  <c r="I4515" i="7"/>
  <c r="J4563" i="7"/>
  <c r="J4738" i="7"/>
  <c r="I4738" i="7"/>
  <c r="J4773" i="7"/>
  <c r="I4773" i="7"/>
  <c r="J4825" i="7"/>
  <c r="I4825" i="7"/>
  <c r="J6" i="8"/>
  <c r="J61" i="8"/>
  <c r="F42" i="9"/>
  <c r="L42" i="9"/>
  <c r="K42" i="9"/>
  <c r="C42" i="9"/>
  <c r="B42" i="9"/>
  <c r="F60" i="9"/>
  <c r="L60" i="9"/>
  <c r="K60" i="9"/>
  <c r="C60" i="9"/>
  <c r="B60" i="9"/>
  <c r="K141" i="9"/>
  <c r="D141" i="9"/>
  <c r="C141" i="9"/>
  <c r="C145" i="9"/>
  <c r="F145" i="9"/>
  <c r="AL49" i="10"/>
  <c r="W49" i="10"/>
  <c r="I49" i="10"/>
  <c r="AJ49" i="10"/>
  <c r="V49" i="10"/>
  <c r="G49" i="10"/>
  <c r="AI49" i="10"/>
  <c r="U49" i="10"/>
  <c r="F49" i="10"/>
  <c r="AH49" i="10"/>
  <c r="S49" i="10"/>
  <c r="E49" i="10"/>
  <c r="AG49" i="10"/>
  <c r="R49" i="10"/>
  <c r="D49" i="10"/>
  <c r="AE49" i="10"/>
  <c r="Q49" i="10"/>
  <c r="C49" i="10"/>
  <c r="AD49" i="10"/>
  <c r="P49" i="10"/>
  <c r="B49" i="10"/>
  <c r="AC49" i="10"/>
  <c r="AB49" i="10"/>
  <c r="AA49" i="10"/>
  <c r="Z49" i="10"/>
  <c r="X49" i="10"/>
  <c r="O49" i="10"/>
  <c r="L49" i="10"/>
  <c r="N49" i="10"/>
  <c r="K49" i="10"/>
  <c r="J49" i="10"/>
  <c r="L44" i="9"/>
  <c r="K44" i="9"/>
  <c r="E44" i="9"/>
  <c r="L89" i="9"/>
  <c r="C89" i="9"/>
  <c r="E89" i="9"/>
  <c r="K159" i="9"/>
  <c r="B159" i="9"/>
  <c r="L163" i="9"/>
  <c r="B163" i="9"/>
  <c r="K163" i="9"/>
  <c r="E163" i="9"/>
  <c r="D163" i="9"/>
  <c r="C163" i="9"/>
  <c r="P18" i="10"/>
  <c r="AK18" i="10"/>
  <c r="O18" i="10"/>
  <c r="AD18" i="10"/>
  <c r="D18" i="10"/>
  <c r="U18" i="10"/>
  <c r="R18" i="10"/>
  <c r="Q18" i="10"/>
  <c r="I18" i="10"/>
  <c r="G18" i="10"/>
  <c r="F18" i="10"/>
  <c r="AG18" i="10"/>
  <c r="C18" i="10"/>
  <c r="I4531" i="7"/>
  <c r="J4803" i="7"/>
  <c r="J4806" i="7"/>
  <c r="I4806" i="7"/>
  <c r="I4946" i="7"/>
  <c r="J86" i="8"/>
  <c r="J140" i="8"/>
  <c r="L4" i="9"/>
  <c r="C4" i="9"/>
  <c r="L13" i="9"/>
  <c r="E13" i="9"/>
  <c r="B44" i="9"/>
  <c r="L71" i="9"/>
  <c r="E71" i="9"/>
  <c r="C71" i="9"/>
  <c r="L80" i="9"/>
  <c r="K80" i="9"/>
  <c r="F80" i="9"/>
  <c r="E80" i="9"/>
  <c r="D80" i="9"/>
  <c r="B80" i="9"/>
  <c r="B89" i="9"/>
  <c r="K126" i="9"/>
  <c r="C126" i="9"/>
  <c r="L126" i="9"/>
  <c r="K142" i="9"/>
  <c r="F142" i="9"/>
  <c r="B142" i="9"/>
  <c r="E18" i="10"/>
  <c r="C44" i="9"/>
  <c r="F54" i="9"/>
  <c r="L54" i="9"/>
  <c r="K54" i="9"/>
  <c r="B54" i="9"/>
  <c r="D89" i="9"/>
  <c r="B138" i="9"/>
  <c r="E138" i="9"/>
  <c r="AJ17" i="10"/>
  <c r="AG17" i="10"/>
  <c r="S17" i="10"/>
  <c r="E17" i="10"/>
  <c r="AF17" i="10"/>
  <c r="R17" i="10"/>
  <c r="D17" i="10"/>
  <c r="AA17" i="10"/>
  <c r="K17" i="10"/>
  <c r="AE17" i="10"/>
  <c r="N17" i="10"/>
  <c r="O17" i="5" s="1"/>
  <c r="AD17" i="10"/>
  <c r="J17" i="10"/>
  <c r="AC17" i="10"/>
  <c r="I17" i="10"/>
  <c r="AB17" i="10"/>
  <c r="H17" i="10"/>
  <c r="Z17" i="10"/>
  <c r="G17" i="10"/>
  <c r="W17" i="10"/>
  <c r="F17" i="10"/>
  <c r="U17" i="10"/>
  <c r="B17" i="10"/>
  <c r="Y18" i="10"/>
  <c r="T60" i="10"/>
  <c r="R60" i="10"/>
  <c r="Q60" i="10"/>
  <c r="AL60" i="10"/>
  <c r="N60" i="10"/>
  <c r="AJ60" i="10"/>
  <c r="M60" i="10"/>
  <c r="AG60" i="10"/>
  <c r="L60" i="10"/>
  <c r="AF60" i="10"/>
  <c r="I60" i="10"/>
  <c r="AC60" i="10"/>
  <c r="Z60" i="10"/>
  <c r="U60" i="10"/>
  <c r="H60" i="10"/>
  <c r="E60" i="10"/>
  <c r="B60" i="10"/>
  <c r="I4068" i="7"/>
  <c r="I4159" i="7"/>
  <c r="I4285" i="7"/>
  <c r="J4359" i="7"/>
  <c r="J4393" i="7"/>
  <c r="I4501" i="7"/>
  <c r="I4549" i="7"/>
  <c r="I4576" i="7"/>
  <c r="I4625" i="7"/>
  <c r="J4818" i="7"/>
  <c r="J4874" i="7"/>
  <c r="I4898" i="7"/>
  <c r="J4907" i="7"/>
  <c r="I4986" i="7"/>
  <c r="J37" i="8"/>
  <c r="J43" i="8"/>
  <c r="J73" i="8"/>
  <c r="J98" i="8"/>
  <c r="J164" i="8"/>
  <c r="L21" i="9"/>
  <c r="D21" i="9"/>
  <c r="D44" i="9"/>
  <c r="Q44" i="9" s="1"/>
  <c r="C54" i="9"/>
  <c r="D71" i="9"/>
  <c r="F90" i="9"/>
  <c r="K90" i="9"/>
  <c r="C90" i="9"/>
  <c r="L90" i="9"/>
  <c r="B90" i="9"/>
  <c r="C115" i="9"/>
  <c r="B115" i="9"/>
  <c r="L127" i="9"/>
  <c r="K127" i="9"/>
  <c r="C127" i="9"/>
  <c r="B127" i="9"/>
  <c r="D133" i="9"/>
  <c r="C138" i="9"/>
  <c r="D179" i="9"/>
  <c r="Q179" i="9" s="1"/>
  <c r="L179" i="9"/>
  <c r="K179" i="9"/>
  <c r="F179" i="9"/>
  <c r="E179" i="9"/>
  <c r="C179" i="9"/>
  <c r="B179" i="9"/>
  <c r="AG10" i="10"/>
  <c r="J10" i="10"/>
  <c r="I10" i="10"/>
  <c r="AC10" i="10"/>
  <c r="AF10" i="10"/>
  <c r="AB10" i="10"/>
  <c r="AA10" i="10"/>
  <c r="P10" i="10"/>
  <c r="C17" i="10"/>
  <c r="AC18" i="10"/>
  <c r="AJ23" i="10"/>
  <c r="AA23" i="10"/>
  <c r="J23" i="10"/>
  <c r="Z23" i="10"/>
  <c r="I23" i="10"/>
  <c r="AH23" i="10"/>
  <c r="S23" i="10"/>
  <c r="C23" i="10"/>
  <c r="R23" i="10"/>
  <c r="Q23" i="5" s="1"/>
  <c r="BC23" i="5" s="1"/>
  <c r="AL23" i="10"/>
  <c r="P23" i="10"/>
  <c r="AI23" i="10"/>
  <c r="O23" i="10"/>
  <c r="AG23" i="10"/>
  <c r="N23" i="10"/>
  <c r="O23" i="5" s="1"/>
  <c r="AY23" i="5" s="1"/>
  <c r="AF23" i="10"/>
  <c r="K23" i="10"/>
  <c r="AE23" i="10"/>
  <c r="H23" i="10"/>
  <c r="AB23" i="10"/>
  <c r="F23" i="10"/>
  <c r="AG50" i="10"/>
  <c r="AL50" i="10"/>
  <c r="AH50" i="10"/>
  <c r="AB50" i="10"/>
  <c r="Z50" i="10"/>
  <c r="U50" i="10"/>
  <c r="T50" i="10"/>
  <c r="P50" i="10"/>
  <c r="J50" i="10"/>
  <c r="AD60" i="10"/>
  <c r="AG74" i="10"/>
  <c r="Y74" i="10"/>
  <c r="V74" i="10"/>
  <c r="P74" i="10"/>
  <c r="N74" i="10"/>
  <c r="M74" i="10"/>
  <c r="J74" i="10"/>
  <c r="AH74" i="10"/>
  <c r="I74" i="10"/>
  <c r="AF74" i="10"/>
  <c r="AC74" i="10"/>
  <c r="AB74" i="10"/>
  <c r="AA74" i="10"/>
  <c r="Z74" i="10"/>
  <c r="E74" i="10"/>
  <c r="J4524" i="7"/>
  <c r="J4692" i="7"/>
  <c r="J4715" i="7"/>
  <c r="I4786" i="7"/>
  <c r="J4794" i="7"/>
  <c r="I4794" i="7"/>
  <c r="I4811" i="7"/>
  <c r="I4823" i="7"/>
  <c r="J4853" i="7"/>
  <c r="J4891" i="7"/>
  <c r="J4918" i="7"/>
  <c r="I4918" i="7"/>
  <c r="J4978" i="7"/>
  <c r="J127" i="8"/>
  <c r="F44" i="9"/>
  <c r="D115" i="9"/>
  <c r="L123" i="9"/>
  <c r="D138" i="9"/>
  <c r="L184" i="9"/>
  <c r="C10" i="10"/>
  <c r="O17" i="10"/>
  <c r="AE18" i="10"/>
  <c r="B23" i="10"/>
  <c r="U36" i="10"/>
  <c r="Q36" i="10"/>
  <c r="I36" i="10"/>
  <c r="H36" i="10"/>
  <c r="F36" i="10"/>
  <c r="AL36" i="10"/>
  <c r="B50" i="10"/>
  <c r="AE60" i="10"/>
  <c r="D74" i="10"/>
  <c r="J4511" i="7"/>
  <c r="I4572" i="7"/>
  <c r="I4597" i="7"/>
  <c r="I4611" i="7"/>
  <c r="J4723" i="7"/>
  <c r="J4971" i="7"/>
  <c r="J4991" i="7"/>
  <c r="L9" i="9"/>
  <c r="K9" i="9"/>
  <c r="F9" i="9"/>
  <c r="E9" i="9"/>
  <c r="D9" i="9"/>
  <c r="B9" i="9"/>
  <c r="L59" i="9"/>
  <c r="E59" i="9"/>
  <c r="F102" i="9"/>
  <c r="L102" i="9"/>
  <c r="E115" i="9"/>
  <c r="C139" i="9"/>
  <c r="B139" i="9"/>
  <c r="E139" i="9"/>
  <c r="D139" i="9"/>
  <c r="K181" i="9"/>
  <c r="L181" i="9"/>
  <c r="D181" i="9"/>
  <c r="G10" i="10"/>
  <c r="P17" i="10"/>
  <c r="AF18" i="10"/>
  <c r="D23" i="10"/>
  <c r="Y36" i="10"/>
  <c r="C50" i="10"/>
  <c r="H74" i="10"/>
  <c r="N83" i="11"/>
  <c r="T82" i="5"/>
  <c r="I4153" i="7"/>
  <c r="J4177" i="7"/>
  <c r="I4197" i="7"/>
  <c r="I4208" i="7"/>
  <c r="I4237" i="7"/>
  <c r="I4269" i="7"/>
  <c r="J4299" i="7"/>
  <c r="I4316" i="7"/>
  <c r="J4329" i="7"/>
  <c r="J4375" i="7"/>
  <c r="J4423" i="7"/>
  <c r="J4525" i="7"/>
  <c r="J4559" i="7"/>
  <c r="I4563" i="7"/>
  <c r="I4692" i="7"/>
  <c r="I4715" i="7"/>
  <c r="J4748" i="7"/>
  <c r="J4775" i="7"/>
  <c r="J4811" i="7"/>
  <c r="I4813" i="7"/>
  <c r="J4823" i="7"/>
  <c r="J4827" i="7"/>
  <c r="J4830" i="7"/>
  <c r="I4830" i="7"/>
  <c r="I4853" i="7"/>
  <c r="I4885" i="7"/>
  <c r="I4941" i="7"/>
  <c r="I4962" i="7"/>
  <c r="I4978" i="7"/>
  <c r="J188" i="8"/>
  <c r="C9" i="9"/>
  <c r="L41" i="9"/>
  <c r="E41" i="9"/>
  <c r="B51" i="9"/>
  <c r="B59" i="9"/>
  <c r="B102" i="9"/>
  <c r="Q106" i="9"/>
  <c r="K106" i="9"/>
  <c r="C129" i="9"/>
  <c r="B129" i="9"/>
  <c r="E148" i="9"/>
  <c r="E155" i="9"/>
  <c r="D155" i="9"/>
  <c r="L155" i="9"/>
  <c r="K155" i="9"/>
  <c r="F155" i="9"/>
  <c r="C155" i="9"/>
  <c r="M10" i="10"/>
  <c r="Q17" i="10"/>
  <c r="AJ18" i="10"/>
  <c r="G23" i="10"/>
  <c r="H50" i="10"/>
  <c r="AI64" i="10"/>
  <c r="X64" i="10"/>
  <c r="R64" i="10"/>
  <c r="P64" i="10"/>
  <c r="M64" i="10"/>
  <c r="L64" i="10"/>
  <c r="AJ64" i="10"/>
  <c r="K64" i="10"/>
  <c r="AH64" i="10"/>
  <c r="J64" i="10"/>
  <c r="AG64" i="10"/>
  <c r="AD64" i="10"/>
  <c r="AC64" i="10"/>
  <c r="AB64" i="10"/>
  <c r="Y64" i="10"/>
  <c r="F64" i="10"/>
  <c r="AJ77" i="10"/>
  <c r="AA77" i="10"/>
  <c r="J77" i="10"/>
  <c r="M77" i="5" s="1"/>
  <c r="Z77" i="10"/>
  <c r="I77" i="10"/>
  <c r="W77" i="10"/>
  <c r="H77" i="10"/>
  <c r="V77" i="10"/>
  <c r="G77" i="10"/>
  <c r="AL77" i="10"/>
  <c r="U77" i="10"/>
  <c r="F77" i="10"/>
  <c r="AI77" i="10"/>
  <c r="T77" i="10"/>
  <c r="D77" i="10"/>
  <c r="AH77" i="10"/>
  <c r="S77" i="10"/>
  <c r="C77" i="10"/>
  <c r="AF77" i="10"/>
  <c r="AE77" i="10"/>
  <c r="AD77" i="10"/>
  <c r="AB77" i="10"/>
  <c r="R77" i="10"/>
  <c r="P77" i="10"/>
  <c r="N77" i="10"/>
  <c r="I4484" i="7"/>
  <c r="J4509" i="7"/>
  <c r="I4511" i="7"/>
  <c r="J4572" i="7"/>
  <c r="J4639" i="7"/>
  <c r="J4671" i="7"/>
  <c r="I4671" i="7"/>
  <c r="J4708" i="7"/>
  <c r="I4708" i="7"/>
  <c r="I4835" i="7"/>
  <c r="J4858" i="7"/>
  <c r="J4862" i="7"/>
  <c r="J18" i="8"/>
  <c r="B41" i="9"/>
  <c r="F51" i="9"/>
  <c r="C59" i="9"/>
  <c r="C102" i="9"/>
  <c r="D106" i="9"/>
  <c r="S10" i="10"/>
  <c r="T17" i="10"/>
  <c r="T23" i="10"/>
  <c r="AI40" i="10"/>
  <c r="AB40" i="10"/>
  <c r="W40" i="10"/>
  <c r="V40" i="10"/>
  <c r="R40" i="10"/>
  <c r="L40" i="10"/>
  <c r="E40" i="10"/>
  <c r="AD40" i="10"/>
  <c r="T45" i="10"/>
  <c r="R45" i="10"/>
  <c r="O45" i="10"/>
  <c r="AL45" i="10"/>
  <c r="N45" i="10"/>
  <c r="AJ45" i="10"/>
  <c r="M45" i="10"/>
  <c r="AI45" i="10"/>
  <c r="L45" i="10"/>
  <c r="AF45" i="10"/>
  <c r="K45" i="10"/>
  <c r="AE45" i="10"/>
  <c r="AD45" i="10"/>
  <c r="AA45" i="10"/>
  <c r="Z45" i="10"/>
  <c r="H45" i="10"/>
  <c r="AK51" i="10"/>
  <c r="S51" i="10"/>
  <c r="R51" i="10"/>
  <c r="N51" i="10"/>
  <c r="H51" i="10"/>
  <c r="I64" i="10"/>
  <c r="B77" i="10"/>
  <c r="AH90" i="10"/>
  <c r="AK90" i="10"/>
  <c r="X90" i="10"/>
  <c r="R90" i="10"/>
  <c r="N90" i="10"/>
  <c r="O90" i="5" s="1"/>
  <c r="AY90" i="5" s="1"/>
  <c r="E90" i="10"/>
  <c r="J4557" i="7"/>
  <c r="J4591" i="7"/>
  <c r="J4624" i="7"/>
  <c r="J4635" i="7"/>
  <c r="J4648" i="7"/>
  <c r="J4704" i="7"/>
  <c r="I4704" i="7"/>
  <c r="J4795" i="7"/>
  <c r="J4934" i="7"/>
  <c r="I4934" i="7"/>
  <c r="J4965" i="7"/>
  <c r="I4965" i="7"/>
  <c r="J25" i="8"/>
  <c r="J162" i="8"/>
  <c r="K33" i="9"/>
  <c r="D33" i="9"/>
  <c r="D59" i="9"/>
  <c r="L68" i="9"/>
  <c r="K68" i="9"/>
  <c r="F68" i="9"/>
  <c r="E68" i="9"/>
  <c r="D68" i="9"/>
  <c r="B68" i="9"/>
  <c r="L86" i="9"/>
  <c r="K86" i="9"/>
  <c r="B86" i="9"/>
  <c r="F86" i="9"/>
  <c r="E86" i="9"/>
  <c r="D86" i="9"/>
  <c r="C86" i="9"/>
  <c r="K102" i="9"/>
  <c r="L149" i="9"/>
  <c r="C149" i="9"/>
  <c r="K149" i="9"/>
  <c r="F149" i="9"/>
  <c r="D149" i="9"/>
  <c r="N149" i="9" s="1"/>
  <c r="C162" i="9"/>
  <c r="B162" i="9"/>
  <c r="K162" i="9"/>
  <c r="E181" i="9"/>
  <c r="V17" i="10"/>
  <c r="U23" i="10"/>
  <c r="AL37" i="10"/>
  <c r="W37" i="10"/>
  <c r="I37" i="10"/>
  <c r="AJ37" i="10"/>
  <c r="V37" i="10"/>
  <c r="G37" i="10"/>
  <c r="AI37" i="10"/>
  <c r="U37" i="10"/>
  <c r="F37" i="10"/>
  <c r="AH37" i="10"/>
  <c r="S37" i="10"/>
  <c r="E37" i="10"/>
  <c r="AG37" i="10"/>
  <c r="R37" i="10"/>
  <c r="D37" i="10"/>
  <c r="AD37" i="10"/>
  <c r="P37" i="10"/>
  <c r="B37" i="10"/>
  <c r="O37" i="10"/>
  <c r="N37" i="10"/>
  <c r="L37" i="10"/>
  <c r="K37" i="10"/>
  <c r="J37" i="10"/>
  <c r="AE37" i="10"/>
  <c r="C37" i="10"/>
  <c r="AB37" i="10"/>
  <c r="D40" i="10"/>
  <c r="B45" i="10"/>
  <c r="K77" i="10"/>
  <c r="H90" i="10"/>
  <c r="J99" i="8"/>
  <c r="J176" i="8"/>
  <c r="K38" i="9"/>
  <c r="F117" i="9"/>
  <c r="C117" i="9"/>
  <c r="E185" i="9"/>
  <c r="D185" i="9"/>
  <c r="AF33" i="10"/>
  <c r="AD33" i="10"/>
  <c r="AA33" i="10"/>
  <c r="Y33" i="10"/>
  <c r="T33" i="10"/>
  <c r="M33" i="10"/>
  <c r="J33" i="10"/>
  <c r="AJ70" i="10"/>
  <c r="AD70" i="10"/>
  <c r="X70" i="10"/>
  <c r="V70" i="10"/>
  <c r="Q70" i="10"/>
  <c r="P70" i="10"/>
  <c r="L70" i="10"/>
  <c r="F70" i="10"/>
  <c r="W111" i="11"/>
  <c r="T111" i="11"/>
  <c r="Q111" i="11"/>
  <c r="V10" i="12"/>
  <c r="S10" i="12"/>
  <c r="B11" i="11"/>
  <c r="Q10" i="12"/>
  <c r="I4603" i="7"/>
  <c r="J4621" i="7"/>
  <c r="I4628" i="7"/>
  <c r="J4649" i="7"/>
  <c r="J4696" i="7"/>
  <c r="J4737" i="7"/>
  <c r="J4752" i="7"/>
  <c r="J4767" i="7"/>
  <c r="J4841" i="7"/>
  <c r="I4930" i="7"/>
  <c r="C6" i="9"/>
  <c r="C36" i="9"/>
  <c r="N47" i="9"/>
  <c r="Q50" i="9"/>
  <c r="C74" i="9"/>
  <c r="C77" i="9"/>
  <c r="N83" i="9"/>
  <c r="D104" i="9"/>
  <c r="C104" i="9"/>
  <c r="L117" i="9"/>
  <c r="F120" i="9"/>
  <c r="E131" i="9"/>
  <c r="E172" i="9"/>
  <c r="B172" i="9"/>
  <c r="C185" i="9"/>
  <c r="P11" i="10"/>
  <c r="AK11" i="10"/>
  <c r="P12" i="10"/>
  <c r="AI12" i="10"/>
  <c r="M15" i="10"/>
  <c r="AK15" i="10"/>
  <c r="AG20" i="10"/>
  <c r="X22" i="10"/>
  <c r="AE24" i="10"/>
  <c r="O25" i="10"/>
  <c r="AI25" i="10"/>
  <c r="AB29" i="10"/>
  <c r="AI31" i="10"/>
  <c r="U31" i="10"/>
  <c r="F31" i="10"/>
  <c r="AH31" i="10"/>
  <c r="S31" i="10"/>
  <c r="E31" i="10"/>
  <c r="AB31" i="5" s="1"/>
  <c r="AG31" i="10"/>
  <c r="R31" i="10"/>
  <c r="Q31" i="5" s="1"/>
  <c r="BC31" i="5" s="1"/>
  <c r="D31" i="10"/>
  <c r="AE31" i="10"/>
  <c r="Q31" i="10"/>
  <c r="C31" i="10"/>
  <c r="AD31" i="10"/>
  <c r="P31" i="10"/>
  <c r="B31" i="10"/>
  <c r="AB31" i="10"/>
  <c r="N31" i="10"/>
  <c r="AC31" i="10"/>
  <c r="L33" i="10"/>
  <c r="AB34" i="10"/>
  <c r="V35" i="10"/>
  <c r="Q35" i="5" s="1"/>
  <c r="AJ41" i="10"/>
  <c r="AB41" i="10"/>
  <c r="K41" i="10"/>
  <c r="D43" i="1" s="1"/>
  <c r="AA41" i="10"/>
  <c r="J41" i="10"/>
  <c r="M41" i="5" s="1"/>
  <c r="Z41" i="10"/>
  <c r="I41" i="10"/>
  <c r="W41" i="10"/>
  <c r="G43" i="1" s="1"/>
  <c r="H41" i="10"/>
  <c r="V41" i="10"/>
  <c r="Q41" i="5" s="1"/>
  <c r="G41" i="10"/>
  <c r="C43" i="1" s="1"/>
  <c r="AI41" i="10"/>
  <c r="T41" i="10"/>
  <c r="D41" i="10"/>
  <c r="AF41" i="10"/>
  <c r="Z43" i="10"/>
  <c r="AH70" i="10"/>
  <c r="AF71" i="10"/>
  <c r="AB96" i="10"/>
  <c r="AD96" i="10"/>
  <c r="AA96" i="10"/>
  <c r="W96" i="10"/>
  <c r="P96" i="10"/>
  <c r="M96" i="10"/>
  <c r="I96" i="10"/>
  <c r="AL96" i="10"/>
  <c r="AI96" i="10"/>
  <c r="U96" i="10"/>
  <c r="F96" i="10"/>
  <c r="B96" i="10"/>
  <c r="AL195" i="10"/>
  <c r="W195" i="10"/>
  <c r="G195" i="10"/>
  <c r="AJ195" i="10"/>
  <c r="T195" i="10"/>
  <c r="D195" i="10"/>
  <c r="AI195" i="10"/>
  <c r="S195" i="10"/>
  <c r="C195" i="10"/>
  <c r="AK195" i="10"/>
  <c r="N195" i="10"/>
  <c r="AH195" i="10"/>
  <c r="M195" i="10"/>
  <c r="AF195" i="10"/>
  <c r="L195" i="10"/>
  <c r="Z195" i="10"/>
  <c r="Y195" i="10"/>
  <c r="X195" i="10"/>
  <c r="P195" i="10"/>
  <c r="H195" i="10"/>
  <c r="F195" i="10"/>
  <c r="B195" i="10"/>
  <c r="AE195" i="10"/>
  <c r="AB195" i="10"/>
  <c r="AA195" i="10"/>
  <c r="V195" i="10"/>
  <c r="R195" i="10"/>
  <c r="K195" i="10"/>
  <c r="J4667" i="7"/>
  <c r="I4733" i="7"/>
  <c r="J4735" i="7"/>
  <c r="J4759" i="7"/>
  <c r="J4770" i="7"/>
  <c r="I4914" i="7"/>
  <c r="I4943" i="7"/>
  <c r="J114" i="8"/>
  <c r="D6" i="9"/>
  <c r="Q6" i="9" s="1"/>
  <c r="K36" i="9"/>
  <c r="B47" i="9"/>
  <c r="B50" i="9"/>
  <c r="D74" i="9"/>
  <c r="D77" i="9"/>
  <c r="N77" i="9" s="1"/>
  <c r="B104" i="9"/>
  <c r="D118" i="9"/>
  <c r="L118" i="9"/>
  <c r="K120" i="9"/>
  <c r="F131" i="9"/>
  <c r="E137" i="9"/>
  <c r="D137" i="9"/>
  <c r="N137" i="9" s="1"/>
  <c r="C161" i="9"/>
  <c r="F172" i="9"/>
  <c r="F185" i="9"/>
  <c r="L197" i="9"/>
  <c r="C197" i="9"/>
  <c r="R7" i="10"/>
  <c r="P7" i="10"/>
  <c r="Q11" i="10"/>
  <c r="AL11" i="10"/>
  <c r="Q12" i="10"/>
  <c r="Q15" i="10"/>
  <c r="AL15" i="10"/>
  <c r="Y22" i="10"/>
  <c r="AJ24" i="10"/>
  <c r="R25" i="10"/>
  <c r="AJ25" i="10"/>
  <c r="Y27" i="10"/>
  <c r="H27" i="10"/>
  <c r="X27" i="10"/>
  <c r="G27" i="10"/>
  <c r="AI27" i="10"/>
  <c r="O27" i="10"/>
  <c r="W27" i="10"/>
  <c r="AJ31" i="10"/>
  <c r="AJ33" i="10"/>
  <c r="AG38" i="10"/>
  <c r="Z38" i="10"/>
  <c r="Y38" i="10"/>
  <c r="V38" i="10"/>
  <c r="P38" i="10"/>
  <c r="N38" i="10"/>
  <c r="J38" i="10"/>
  <c r="AG41" i="10"/>
  <c r="AA43" i="10"/>
  <c r="AJ47" i="10"/>
  <c r="AB47" i="10"/>
  <c r="K47" i="10"/>
  <c r="AA47" i="10"/>
  <c r="J47" i="10"/>
  <c r="M47" i="5" s="1"/>
  <c r="Z47" i="10"/>
  <c r="I47" i="10"/>
  <c r="W47" i="10"/>
  <c r="H47" i="10"/>
  <c r="V47" i="10"/>
  <c r="Q47" i="5" s="1"/>
  <c r="G47" i="10"/>
  <c r="AL47" i="10"/>
  <c r="U47" i="10"/>
  <c r="F47" i="10"/>
  <c r="AI47" i="10"/>
  <c r="T47" i="10"/>
  <c r="D47" i="10"/>
  <c r="AH47" i="10"/>
  <c r="AJ54" i="10"/>
  <c r="T54" i="10"/>
  <c r="Q54" i="10"/>
  <c r="AL54" i="10"/>
  <c r="N54" i="10"/>
  <c r="AG54" i="10"/>
  <c r="M54" i="10"/>
  <c r="AF54" i="10"/>
  <c r="L54" i="10"/>
  <c r="AE54" i="10"/>
  <c r="I54" i="10"/>
  <c r="AD54" i="10"/>
  <c r="H54" i="10"/>
  <c r="AI70" i="10"/>
  <c r="AH173" i="10"/>
  <c r="W173" i="10"/>
  <c r="T173" i="10"/>
  <c r="S173" i="10"/>
  <c r="X173" i="10"/>
  <c r="R173" i="10"/>
  <c r="P173" i="10"/>
  <c r="H173" i="10"/>
  <c r="AJ173" i="10"/>
  <c r="AI173" i="10"/>
  <c r="AF173" i="10"/>
  <c r="AD173" i="10"/>
  <c r="AB173" i="10"/>
  <c r="L173" i="10"/>
  <c r="K173" i="10"/>
  <c r="AE173" i="10"/>
  <c r="G173" i="10"/>
  <c r="J195" i="10"/>
  <c r="J4601" i="7"/>
  <c r="J4694" i="7"/>
  <c r="I4696" i="7"/>
  <c r="I4779" i="7"/>
  <c r="I4841" i="7"/>
  <c r="J4955" i="7"/>
  <c r="J87" i="8"/>
  <c r="J177" i="8"/>
  <c r="F6" i="9"/>
  <c r="L36" i="9"/>
  <c r="E74" i="9"/>
  <c r="E77" i="9"/>
  <c r="K131" i="9"/>
  <c r="E182" i="9"/>
  <c r="C182" i="9"/>
  <c r="K185" i="9"/>
  <c r="Y12" i="10"/>
  <c r="K12" i="10"/>
  <c r="D14" i="1" s="1"/>
  <c r="AL12" i="10"/>
  <c r="X12" i="10"/>
  <c r="I12" i="10"/>
  <c r="AF12" i="10"/>
  <c r="R12" i="10"/>
  <c r="D12" i="10"/>
  <c r="S12" i="10"/>
  <c r="F14" i="1" s="1"/>
  <c r="AK12" i="10"/>
  <c r="T15" i="10"/>
  <c r="S25" i="10"/>
  <c r="B27" i="10"/>
  <c r="Z27" i="10"/>
  <c r="AJ29" i="10"/>
  <c r="AA29" i="10"/>
  <c r="J29" i="10"/>
  <c r="M29" i="5" s="1"/>
  <c r="Z29" i="10"/>
  <c r="I29" i="10"/>
  <c r="W29" i="10"/>
  <c r="G31" i="1" s="1"/>
  <c r="H29" i="10"/>
  <c r="V29" i="10"/>
  <c r="Q29" i="5" s="1"/>
  <c r="AL29" i="10"/>
  <c r="U29" i="10"/>
  <c r="F29" i="10"/>
  <c r="AH29" i="10"/>
  <c r="S29" i="10"/>
  <c r="F31" i="1" s="1"/>
  <c r="C29" i="10"/>
  <c r="AE29" i="10"/>
  <c r="AL31" i="10"/>
  <c r="AG34" i="10"/>
  <c r="AJ34" i="10"/>
  <c r="P34" i="10"/>
  <c r="AI34" i="10"/>
  <c r="M34" i="10"/>
  <c r="AF34" i="10"/>
  <c r="L34" i="10"/>
  <c r="AD34" i="10"/>
  <c r="K34" i="10"/>
  <c r="AC34" i="10"/>
  <c r="J34" i="10"/>
  <c r="AB34" i="5" s="1"/>
  <c r="Y34" i="10"/>
  <c r="H34" i="10"/>
  <c r="AJ35" i="10"/>
  <c r="AD35" i="10"/>
  <c r="N35" i="10"/>
  <c r="O35" i="5" s="1"/>
  <c r="AB35" i="10"/>
  <c r="K35" i="10"/>
  <c r="D37" i="1" s="1"/>
  <c r="AA35" i="10"/>
  <c r="J35" i="10"/>
  <c r="Z35" i="10"/>
  <c r="I35" i="10"/>
  <c r="W35" i="10"/>
  <c r="G37" i="1" s="1"/>
  <c r="H35" i="10"/>
  <c r="AL35" i="10"/>
  <c r="U35" i="10"/>
  <c r="F35" i="10"/>
  <c r="AF35" i="10"/>
  <c r="D38" i="10"/>
  <c r="AH41" i="10"/>
  <c r="B47" i="10"/>
  <c r="B54" i="10"/>
  <c r="C56" i="1" s="1"/>
  <c r="AJ71" i="10"/>
  <c r="AB71" i="10"/>
  <c r="K71" i="10"/>
  <c r="D73" i="1" s="1"/>
  <c r="AA71" i="10"/>
  <c r="J71" i="10"/>
  <c r="M71" i="5" s="1"/>
  <c r="AT71" i="5" s="1"/>
  <c r="Z71" i="10"/>
  <c r="I71" i="10"/>
  <c r="W71" i="10"/>
  <c r="G73" i="1" s="1"/>
  <c r="H71" i="10"/>
  <c r="V71" i="10"/>
  <c r="Q71" i="5" s="1"/>
  <c r="G71" i="10"/>
  <c r="C73" i="1" s="1"/>
  <c r="AL71" i="10"/>
  <c r="U71" i="10"/>
  <c r="F71" i="10"/>
  <c r="AI71" i="10"/>
  <c r="T71" i="10"/>
  <c r="D71" i="10"/>
  <c r="AH71" i="10"/>
  <c r="AJ126" i="10"/>
  <c r="AI126" i="10"/>
  <c r="U126" i="10"/>
  <c r="G126" i="10"/>
  <c r="AH126" i="10"/>
  <c r="T126" i="10"/>
  <c r="F126" i="10"/>
  <c r="AG126" i="10"/>
  <c r="S126" i="10"/>
  <c r="E126" i="10"/>
  <c r="AD126" i="10"/>
  <c r="P126" i="10"/>
  <c r="B126" i="10"/>
  <c r="AB126" i="10"/>
  <c r="H126" i="10"/>
  <c r="AA126" i="10"/>
  <c r="D126" i="10"/>
  <c r="Z126" i="10"/>
  <c r="C126" i="10"/>
  <c r="V126" i="10"/>
  <c r="R126" i="10"/>
  <c r="Q126" i="10"/>
  <c r="O126" i="10"/>
  <c r="AE126" i="10"/>
  <c r="AC126" i="10"/>
  <c r="W126" i="10"/>
  <c r="N126" i="10"/>
  <c r="O126" i="5" s="1"/>
  <c r="AY126" i="5" s="1"/>
  <c r="K126" i="10"/>
  <c r="J126" i="10"/>
  <c r="I126" i="10"/>
  <c r="D173" i="10"/>
  <c r="F74" i="9"/>
  <c r="L101" i="9"/>
  <c r="D101" i="9"/>
  <c r="C101" i="9"/>
  <c r="L131" i="9"/>
  <c r="N131" i="9" s="1"/>
  <c r="L185" i="9"/>
  <c r="AI9" i="10"/>
  <c r="R9" i="10"/>
  <c r="Q9" i="5" s="1"/>
  <c r="BB9" i="5" s="1"/>
  <c r="BD9" i="5" s="1"/>
  <c r="Z11" i="10"/>
  <c r="AI11" i="10"/>
  <c r="T11" i="10"/>
  <c r="E11" i="10"/>
  <c r="AB11" i="5" s="1"/>
  <c r="AH11" i="10"/>
  <c r="S11" i="10"/>
  <c r="D11" i="10"/>
  <c r="AC11" i="10"/>
  <c r="K11" i="10"/>
  <c r="U11" i="10"/>
  <c r="U15" i="10"/>
  <c r="AF22" i="10"/>
  <c r="K22" i="10"/>
  <c r="AD22" i="10"/>
  <c r="J22" i="10"/>
  <c r="U22" i="10"/>
  <c r="AC22" i="10"/>
  <c r="AE25" i="10"/>
  <c r="Q25" i="10"/>
  <c r="C25" i="10"/>
  <c r="AD25" i="10"/>
  <c r="P25" i="10"/>
  <c r="B25" i="10"/>
  <c r="X25" i="10"/>
  <c r="J25" i="10"/>
  <c r="M25" i="5" s="1"/>
  <c r="U25" i="10"/>
  <c r="AC32" i="10"/>
  <c r="Z32" i="10"/>
  <c r="X32" i="10"/>
  <c r="T32" i="10"/>
  <c r="Q32" i="10"/>
  <c r="O32" i="10"/>
  <c r="H32" i="10"/>
  <c r="X43" i="10"/>
  <c r="J43" i="10"/>
  <c r="M43" i="5" s="1"/>
  <c r="AL43" i="10"/>
  <c r="W43" i="10"/>
  <c r="I43" i="10"/>
  <c r="AJ43" i="10"/>
  <c r="V43" i="10"/>
  <c r="Q43" i="5" s="1"/>
  <c r="BC43" i="5" s="1"/>
  <c r="G43" i="10"/>
  <c r="AI43" i="10"/>
  <c r="U43" i="10"/>
  <c r="F43" i="10"/>
  <c r="AH43" i="10"/>
  <c r="S43" i="10"/>
  <c r="E43" i="10"/>
  <c r="AB43" i="5" s="1"/>
  <c r="AQ43" i="5" s="1"/>
  <c r="AE43" i="10"/>
  <c r="Q43" i="10"/>
  <c r="C43" i="10"/>
  <c r="AC43" i="10"/>
  <c r="AG68" i="10"/>
  <c r="AH68" i="10"/>
  <c r="AB68" i="10"/>
  <c r="Z68" i="10"/>
  <c r="U68" i="10"/>
  <c r="T68" i="10"/>
  <c r="P68" i="10"/>
  <c r="J68" i="10"/>
  <c r="AI76" i="10"/>
  <c r="W76" i="10"/>
  <c r="V76" i="10"/>
  <c r="R76" i="10"/>
  <c r="Q76" i="5" s="1"/>
  <c r="BC76" i="5" s="1"/>
  <c r="L76" i="10"/>
  <c r="J76" i="10"/>
  <c r="E76" i="10"/>
  <c r="D76" i="10"/>
  <c r="T133" i="10"/>
  <c r="R133" i="10"/>
  <c r="O133" i="10"/>
  <c r="AL133" i="10"/>
  <c r="H133" i="10"/>
  <c r="AK133" i="10"/>
  <c r="AC133" i="10"/>
  <c r="Z133" i="10"/>
  <c r="Y133" i="10"/>
  <c r="U133" i="10"/>
  <c r="L133" i="10"/>
  <c r="AB133" i="10"/>
  <c r="I133" i="10"/>
  <c r="AL147" i="10"/>
  <c r="AJ147" i="10"/>
  <c r="X147" i="10"/>
  <c r="P147" i="10"/>
  <c r="C147" i="10"/>
  <c r="N17" i="9"/>
  <c r="B45" i="9"/>
  <c r="B53" i="9"/>
  <c r="K74" i="9"/>
  <c r="B78" i="9"/>
  <c r="B101" i="9"/>
  <c r="N119" i="9"/>
  <c r="C168" i="9"/>
  <c r="L9" i="10"/>
  <c r="B11" i="10"/>
  <c r="V11" i="10"/>
  <c r="Q11" i="5" s="1"/>
  <c r="BC11" i="5" s="1"/>
  <c r="Y20" i="10"/>
  <c r="E20" i="12" s="1"/>
  <c r="H21" i="11" s="1"/>
  <c r="U20" i="10"/>
  <c r="E20" i="10"/>
  <c r="D22" i="10"/>
  <c r="AG22" i="10"/>
  <c r="D25" i="10"/>
  <c r="V25" i="10"/>
  <c r="B32" i="10"/>
  <c r="B43" i="10"/>
  <c r="AD43" i="10"/>
  <c r="B68" i="10"/>
  <c r="AB76" i="10"/>
  <c r="B147" i="10"/>
  <c r="J78" i="8"/>
  <c r="J106" i="8"/>
  <c r="J121" i="8"/>
  <c r="J139" i="8"/>
  <c r="J152" i="8"/>
  <c r="J157" i="8"/>
  <c r="J163" i="8"/>
  <c r="B17" i="9"/>
  <c r="B35" i="9"/>
  <c r="C53" i="9"/>
  <c r="C78" i="9"/>
  <c r="L92" i="9"/>
  <c r="K92" i="9"/>
  <c r="B92" i="9"/>
  <c r="E101" i="9"/>
  <c r="C173" i="9"/>
  <c r="V9" i="10"/>
  <c r="C11" i="10"/>
  <c r="W11" i="10"/>
  <c r="X15" i="10"/>
  <c r="H15" i="10"/>
  <c r="W15" i="10"/>
  <c r="G17" i="1" s="1"/>
  <c r="G15" i="10"/>
  <c r="C17" i="1" s="1"/>
  <c r="AH15" i="10"/>
  <c r="O15" i="10"/>
  <c r="E17" i="1" s="1"/>
  <c r="Y15" i="10"/>
  <c r="C20" i="10"/>
  <c r="E22" i="10"/>
  <c r="AI22" i="10"/>
  <c r="L24" i="10"/>
  <c r="F24" i="10"/>
  <c r="AD24" i="10"/>
  <c r="E25" i="10"/>
  <c r="W25" i="10"/>
  <c r="C32" i="10"/>
  <c r="D43" i="10"/>
  <c r="AG43" i="10"/>
  <c r="C68" i="10"/>
  <c r="AD76" i="10"/>
  <c r="AJ80" i="10"/>
  <c r="AI80" i="10"/>
  <c r="AH80" i="10"/>
  <c r="AD80" i="10"/>
  <c r="W80" i="10"/>
  <c r="G82" i="1" s="1"/>
  <c r="U80" i="10"/>
  <c r="P80" i="10"/>
  <c r="G133" i="10"/>
  <c r="N3" i="10"/>
  <c r="O3" i="5" s="1"/>
  <c r="Z5" i="10"/>
  <c r="J13" i="10"/>
  <c r="AB13" i="5" s="1"/>
  <c r="AE13" i="10"/>
  <c r="AF14" i="10"/>
  <c r="AD16" i="10"/>
  <c r="AK26" i="10"/>
  <c r="AJ30" i="10"/>
  <c r="W39" i="10"/>
  <c r="G41" i="1" s="1"/>
  <c r="T42" i="10"/>
  <c r="R46" i="10"/>
  <c r="AH52" i="10"/>
  <c r="N53" i="10"/>
  <c r="AD53" i="10"/>
  <c r="I55" i="10"/>
  <c r="W55" i="10"/>
  <c r="AL55" i="10"/>
  <c r="Z56" i="10"/>
  <c r="AB58" i="10"/>
  <c r="K59" i="10"/>
  <c r="AB59" i="10"/>
  <c r="J61" i="10"/>
  <c r="X61" i="10"/>
  <c r="AL62" i="10"/>
  <c r="W63" i="10"/>
  <c r="N65" i="10"/>
  <c r="AD65" i="10"/>
  <c r="O67" i="10"/>
  <c r="E69" i="1" s="1"/>
  <c r="AC67" i="10"/>
  <c r="Q72" i="10"/>
  <c r="O73" i="10"/>
  <c r="E75" i="1" s="1"/>
  <c r="AC73" i="10"/>
  <c r="T75" i="10"/>
  <c r="R78" i="10"/>
  <c r="O78" i="5" s="1"/>
  <c r="J82" i="10"/>
  <c r="AB82" i="5" s="1"/>
  <c r="J83" i="10"/>
  <c r="AB83" i="5" s="1"/>
  <c r="L87" i="10"/>
  <c r="AC87" i="10"/>
  <c r="Z108" i="10"/>
  <c r="X108" i="10"/>
  <c r="U108" i="10"/>
  <c r="I108" i="10"/>
  <c r="G108" i="10"/>
  <c r="B108" i="10"/>
  <c r="AK108" i="10"/>
  <c r="AF123" i="10"/>
  <c r="N123" i="10"/>
  <c r="AL123" i="10"/>
  <c r="L123" i="10"/>
  <c r="AK123" i="10"/>
  <c r="J123" i="10"/>
  <c r="AC123" i="10"/>
  <c r="C123" i="10"/>
  <c r="AJ123" i="10"/>
  <c r="AI123" i="10"/>
  <c r="AB123" i="10"/>
  <c r="X123" i="10"/>
  <c r="U123" i="10"/>
  <c r="T123" i="10"/>
  <c r="Q123" i="10"/>
  <c r="AD158" i="10"/>
  <c r="AL158" i="10"/>
  <c r="E158" i="10"/>
  <c r="AK158" i="10"/>
  <c r="D158" i="10"/>
  <c r="AJ158" i="10"/>
  <c r="C158" i="10"/>
  <c r="X158" i="10"/>
  <c r="AB158" i="10"/>
  <c r="Y158" i="10"/>
  <c r="S158" i="10"/>
  <c r="R158" i="10"/>
  <c r="Q158" i="5" s="1"/>
  <c r="M158" i="10"/>
  <c r="G158" i="10"/>
  <c r="AK200" i="10"/>
  <c r="AI200" i="10"/>
  <c r="AE200" i="10"/>
  <c r="AD200" i="10"/>
  <c r="B200" i="10"/>
  <c r="Y49" i="11"/>
  <c r="T49" i="11"/>
  <c r="S49" i="11"/>
  <c r="R49" i="11"/>
  <c r="Q49" i="11"/>
  <c r="V49" i="11"/>
  <c r="AC49" i="11"/>
  <c r="AB49" i="11"/>
  <c r="AA49" i="11"/>
  <c r="Z49" i="11"/>
  <c r="X49" i="11"/>
  <c r="W49" i="11"/>
  <c r="U49" i="11"/>
  <c r="AI52" i="10"/>
  <c r="AA56" i="10"/>
  <c r="Z63" i="10"/>
  <c r="W75" i="10"/>
  <c r="N95" i="11"/>
  <c r="T94" i="5"/>
  <c r="N115" i="10"/>
  <c r="H115" i="10"/>
  <c r="B115" i="10"/>
  <c r="AI115" i="10"/>
  <c r="AJ138" i="10"/>
  <c r="AB138" i="10"/>
  <c r="N138" i="10"/>
  <c r="AA138" i="10"/>
  <c r="K138" i="10"/>
  <c r="Z138" i="10"/>
  <c r="J138" i="10"/>
  <c r="AI138" i="10"/>
  <c r="U138" i="10"/>
  <c r="G138" i="10"/>
  <c r="R138" i="10"/>
  <c r="Q138" i="5" s="1"/>
  <c r="AL138" i="10"/>
  <c r="Q138" i="10"/>
  <c r="AH138" i="10"/>
  <c r="P138" i="10"/>
  <c r="AF138" i="10"/>
  <c r="I138" i="10"/>
  <c r="AE138" i="10"/>
  <c r="H138" i="10"/>
  <c r="AD138" i="10"/>
  <c r="F138" i="10"/>
  <c r="AC138" i="10"/>
  <c r="E138" i="10"/>
  <c r="W141" i="10"/>
  <c r="Z141" i="10"/>
  <c r="Q141" i="10"/>
  <c r="P141" i="10"/>
  <c r="K141" i="10"/>
  <c r="AL141" i="10"/>
  <c r="AF141" i="10"/>
  <c r="AB141" i="10"/>
  <c r="O141" i="10"/>
  <c r="Z154" i="10"/>
  <c r="AJ154" i="10"/>
  <c r="AH154" i="10"/>
  <c r="K154" i="10"/>
  <c r="Q21" i="11"/>
  <c r="AC21" i="11"/>
  <c r="Z21" i="11"/>
  <c r="R21" i="11"/>
  <c r="T84" i="11"/>
  <c r="V84" i="11"/>
  <c r="U84" i="11"/>
  <c r="Q84" i="11"/>
  <c r="AA84" i="11"/>
  <c r="W84" i="11"/>
  <c r="AC84" i="11"/>
  <c r="AB84" i="11"/>
  <c r="Z84" i="11"/>
  <c r="Z97" i="11"/>
  <c r="AA97" i="11"/>
  <c r="X97" i="11"/>
  <c r="W97" i="11"/>
  <c r="V97" i="11"/>
  <c r="AC97" i="11"/>
  <c r="AB97" i="11"/>
  <c r="U97" i="11"/>
  <c r="T97" i="11"/>
  <c r="R97" i="11"/>
  <c r="Q97" i="11"/>
  <c r="Z42" i="10"/>
  <c r="Y46" i="10"/>
  <c r="D52" i="10"/>
  <c r="P53" i="10"/>
  <c r="AF53" i="10"/>
  <c r="D56" i="10"/>
  <c r="AB56" i="10"/>
  <c r="AJ58" i="10"/>
  <c r="O59" i="10"/>
  <c r="AE59" i="10"/>
  <c r="L61" i="10"/>
  <c r="AA61" i="10"/>
  <c r="B63" i="10"/>
  <c r="AA63" i="10"/>
  <c r="P65" i="10"/>
  <c r="AF65" i="10"/>
  <c r="U72" i="10"/>
  <c r="B75" i="10"/>
  <c r="X75" i="10"/>
  <c r="U78" i="10"/>
  <c r="O87" i="10"/>
  <c r="U115" i="10"/>
  <c r="AJ132" i="10"/>
  <c r="AG132" i="10"/>
  <c r="S132" i="10"/>
  <c r="E132" i="10"/>
  <c r="AF132" i="10"/>
  <c r="R132" i="10"/>
  <c r="Q132" i="5" s="1"/>
  <c r="D132" i="10"/>
  <c r="AE132" i="10"/>
  <c r="Q132" i="10"/>
  <c r="C132" i="10"/>
  <c r="AB132" i="10"/>
  <c r="N132" i="10"/>
  <c r="AL132" i="10"/>
  <c r="O132" i="10"/>
  <c r="AI132" i="10"/>
  <c r="K132" i="10"/>
  <c r="AH132" i="10"/>
  <c r="J132" i="10"/>
  <c r="AC132" i="10"/>
  <c r="H132" i="10"/>
  <c r="AA132" i="10"/>
  <c r="G132" i="10"/>
  <c r="Z132" i="10"/>
  <c r="F132" i="10"/>
  <c r="W132" i="10"/>
  <c r="B132" i="10"/>
  <c r="B138" i="10"/>
  <c r="B141" i="10"/>
  <c r="U154" i="10"/>
  <c r="AK167" i="10"/>
  <c r="AE167" i="10"/>
  <c r="X167" i="10"/>
  <c r="W167" i="10"/>
  <c r="G167" i="10"/>
  <c r="D167" i="10"/>
  <c r="B42" i="10"/>
  <c r="AC42" i="10"/>
  <c r="AB46" i="10"/>
  <c r="H48" i="10"/>
  <c r="F52" i="10"/>
  <c r="R53" i="10"/>
  <c r="Q53" i="5" s="1"/>
  <c r="BC53" i="5" s="1"/>
  <c r="AG53" i="10"/>
  <c r="E56" i="10"/>
  <c r="AC56" i="10"/>
  <c r="P59" i="10"/>
  <c r="AF59" i="10"/>
  <c r="N61" i="10"/>
  <c r="O61" i="5" s="1"/>
  <c r="AB61" i="10"/>
  <c r="C63" i="10"/>
  <c r="AD63" i="10"/>
  <c r="R65" i="10"/>
  <c r="Q65" i="5" s="1"/>
  <c r="AG65" i="10"/>
  <c r="C75" i="10"/>
  <c r="Y75" i="10"/>
  <c r="F75" i="12" s="1"/>
  <c r="K76" i="11" s="1"/>
  <c r="Z78" i="10"/>
  <c r="AE99" i="10"/>
  <c r="AJ99" i="10"/>
  <c r="AB99" i="10"/>
  <c r="Y99" i="10"/>
  <c r="T99" i="10"/>
  <c r="AF110" i="10"/>
  <c r="R110" i="10"/>
  <c r="Q110" i="10"/>
  <c r="K110" i="10"/>
  <c r="AK110" i="10"/>
  <c r="AH110" i="10"/>
  <c r="AC110" i="10"/>
  <c r="Y110" i="10"/>
  <c r="G110" i="12" s="1"/>
  <c r="T110" i="10"/>
  <c r="I110" i="10"/>
  <c r="X115" i="10"/>
  <c r="C138" i="10"/>
  <c r="N141" i="10"/>
  <c r="V154" i="10"/>
  <c r="N156" i="11"/>
  <c r="T155" i="5"/>
  <c r="AA64" i="11"/>
  <c r="Z64" i="11"/>
  <c r="S64" i="11"/>
  <c r="D30" i="10"/>
  <c r="AD42" i="10"/>
  <c r="AC46" i="10"/>
  <c r="N48" i="10"/>
  <c r="L52" i="10"/>
  <c r="S53" i="10"/>
  <c r="F55" i="1" s="1"/>
  <c r="AH53" i="10"/>
  <c r="H56" i="10"/>
  <c r="AF56" i="10"/>
  <c r="B59" i="10"/>
  <c r="R59" i="10"/>
  <c r="AG59" i="10"/>
  <c r="O61" i="10"/>
  <c r="AC61" i="10"/>
  <c r="H63" i="10"/>
  <c r="AE63" i="10"/>
  <c r="C65" i="10"/>
  <c r="S65" i="10"/>
  <c r="F67" i="1" s="1"/>
  <c r="AH65" i="10"/>
  <c r="E72" i="10"/>
  <c r="Y72" i="10"/>
  <c r="F75" i="10"/>
  <c r="Z75" i="10"/>
  <c r="B78" i="10"/>
  <c r="AC78" i="10"/>
  <c r="AG87" i="10"/>
  <c r="T87" i="10"/>
  <c r="G87" i="10"/>
  <c r="AF87" i="10"/>
  <c r="S87" i="10"/>
  <c r="F87" i="10"/>
  <c r="AE87" i="10"/>
  <c r="R87" i="10"/>
  <c r="E87" i="10"/>
  <c r="AB87" i="5" s="1"/>
  <c r="AQ87" i="5" s="1"/>
  <c r="Q87" i="10"/>
  <c r="AJ87" i="10"/>
  <c r="E99" i="10"/>
  <c r="AE102" i="10"/>
  <c r="AB102" i="10"/>
  <c r="X102" i="10"/>
  <c r="V102" i="10"/>
  <c r="AE107" i="10"/>
  <c r="M107" i="10"/>
  <c r="AD107" i="10"/>
  <c r="L107" i="10"/>
  <c r="AC107" i="10"/>
  <c r="K107" i="10"/>
  <c r="U107" i="10"/>
  <c r="R107" i="10"/>
  <c r="P107" i="10"/>
  <c r="AL107" i="10"/>
  <c r="I107" i="10"/>
  <c r="AK107" i="10"/>
  <c r="G107" i="10"/>
  <c r="AG107" i="10"/>
  <c r="F107" i="10"/>
  <c r="AA107" i="10"/>
  <c r="D107" i="10"/>
  <c r="C110" i="10"/>
  <c r="AC115" i="10"/>
  <c r="D138" i="10"/>
  <c r="AD142" i="10"/>
  <c r="L142" i="10"/>
  <c r="AA142" i="10"/>
  <c r="K142" i="10"/>
  <c r="F142" i="5" s="1"/>
  <c r="Z142" i="10"/>
  <c r="J142" i="10"/>
  <c r="M142" i="5" s="1"/>
  <c r="N142" i="5" s="1"/>
  <c r="W142" i="10"/>
  <c r="F142" i="10"/>
  <c r="AI142" i="10"/>
  <c r="H142" i="10"/>
  <c r="AG142" i="10"/>
  <c r="C142" i="10"/>
  <c r="AF142" i="10"/>
  <c r="B142" i="10"/>
  <c r="X142" i="10"/>
  <c r="V142" i="10"/>
  <c r="U142" i="10"/>
  <c r="T142" i="10"/>
  <c r="Z70" i="11"/>
  <c r="Y70" i="11"/>
  <c r="T70" i="11"/>
  <c r="F98" i="9"/>
  <c r="K143" i="9"/>
  <c r="K167" i="9"/>
  <c r="W3" i="10"/>
  <c r="P4" i="10"/>
  <c r="K5" i="10"/>
  <c r="AH5" i="10"/>
  <c r="S13" i="10"/>
  <c r="AK13" i="10"/>
  <c r="N26" i="10"/>
  <c r="M26" i="5" s="1"/>
  <c r="I28" i="10"/>
  <c r="E30" i="10"/>
  <c r="H42" i="10"/>
  <c r="AE42" i="10"/>
  <c r="F46" i="10"/>
  <c r="AD46" i="10"/>
  <c r="R48" i="10"/>
  <c r="M52" i="10"/>
  <c r="D53" i="10"/>
  <c r="T53" i="10"/>
  <c r="AI53" i="10"/>
  <c r="O55" i="10"/>
  <c r="AC55" i="10"/>
  <c r="I56" i="10"/>
  <c r="AH56" i="10"/>
  <c r="D58" i="10"/>
  <c r="C59" i="10"/>
  <c r="S59" i="10"/>
  <c r="AH59" i="10"/>
  <c r="B61" i="10"/>
  <c r="P61" i="10"/>
  <c r="AD61" i="10"/>
  <c r="K63" i="10"/>
  <c r="AF63" i="10"/>
  <c r="D65" i="10"/>
  <c r="T65" i="10"/>
  <c r="AI65" i="10"/>
  <c r="F72" i="10"/>
  <c r="Z72" i="10"/>
  <c r="G75" i="10"/>
  <c r="AA75" i="10"/>
  <c r="E78" i="10"/>
  <c r="AD78" i="10"/>
  <c r="Z82" i="10"/>
  <c r="AK82" i="10"/>
  <c r="R82" i="10"/>
  <c r="Q82" i="5" s="1"/>
  <c r="BC82" i="5" s="1"/>
  <c r="AC83" i="10"/>
  <c r="M83" i="10"/>
  <c r="AB83" i="10"/>
  <c r="L83" i="10"/>
  <c r="Z83" i="10"/>
  <c r="K83" i="10"/>
  <c r="S83" i="10"/>
  <c r="Y84" i="10"/>
  <c r="E84" i="12" s="1"/>
  <c r="H85" i="11" s="1"/>
  <c r="H84" i="10"/>
  <c r="F84" i="10"/>
  <c r="AL84" i="10"/>
  <c r="E84" i="10"/>
  <c r="B87" i="10"/>
  <c r="U87" i="10"/>
  <c r="AL87" i="10"/>
  <c r="AG97" i="10"/>
  <c r="M97" i="10"/>
  <c r="AF97" i="10"/>
  <c r="L97" i="10"/>
  <c r="AB97" i="10"/>
  <c r="K97" i="10"/>
  <c r="Z97" i="10"/>
  <c r="G97" i="10"/>
  <c r="Y97" i="10"/>
  <c r="F97" i="10"/>
  <c r="W97" i="10"/>
  <c r="D97" i="10"/>
  <c r="AK97" i="10"/>
  <c r="J99" i="10"/>
  <c r="AL101" i="10"/>
  <c r="O101" i="10"/>
  <c r="AJ101" i="10"/>
  <c r="N101" i="10"/>
  <c r="AI101" i="10"/>
  <c r="M101" i="10"/>
  <c r="AC101" i="10"/>
  <c r="H101" i="10"/>
  <c r="AB101" i="10"/>
  <c r="G101" i="10"/>
  <c r="AA101" i="10"/>
  <c r="F101" i="10"/>
  <c r="E102" i="10"/>
  <c r="B107" i="10"/>
  <c r="AG110" i="10"/>
  <c r="T132" i="10"/>
  <c r="O138" i="10"/>
  <c r="I142" i="10"/>
  <c r="AA65" i="11"/>
  <c r="Z65" i="11"/>
  <c r="V65" i="11"/>
  <c r="U65" i="11"/>
  <c r="R65" i="11"/>
  <c r="W65" i="11"/>
  <c r="Y65" i="11"/>
  <c r="B96" i="9"/>
  <c r="K98" i="9"/>
  <c r="Q98" i="9" s="1"/>
  <c r="B3" i="10"/>
  <c r="AE3" i="10"/>
  <c r="U4" i="10"/>
  <c r="M5" i="10"/>
  <c r="U13" i="10"/>
  <c r="Q26" i="10"/>
  <c r="V28" i="10"/>
  <c r="L30" i="10"/>
  <c r="K39" i="10"/>
  <c r="D41" i="1" s="1"/>
  <c r="AE39" i="10"/>
  <c r="I42" i="10"/>
  <c r="AG44" i="10"/>
  <c r="I46" i="10"/>
  <c r="AG46" i="10"/>
  <c r="P52" i="10"/>
  <c r="F53" i="10"/>
  <c r="U53" i="10"/>
  <c r="AL53" i="10"/>
  <c r="B55" i="10"/>
  <c r="P55" i="10"/>
  <c r="J56" i="10"/>
  <c r="M56" i="5" s="1"/>
  <c r="W57" i="10"/>
  <c r="G59" i="1" s="1"/>
  <c r="E58" i="10"/>
  <c r="AB58" i="5" s="1"/>
  <c r="AQ58" i="5" s="1"/>
  <c r="D59" i="10"/>
  <c r="T59" i="10"/>
  <c r="AI59" i="10"/>
  <c r="C61" i="10"/>
  <c r="Q61" i="10"/>
  <c r="O62" i="10"/>
  <c r="L63" i="10"/>
  <c r="F65" i="10"/>
  <c r="U65" i="10"/>
  <c r="AL65" i="10"/>
  <c r="G67" i="10"/>
  <c r="C69" i="1" s="1"/>
  <c r="V67" i="10"/>
  <c r="Q67" i="5" s="1"/>
  <c r="G72" i="10"/>
  <c r="C74" i="1" s="1"/>
  <c r="AC72" i="10"/>
  <c r="G73" i="10"/>
  <c r="C75" i="1" s="1"/>
  <c r="V73" i="10"/>
  <c r="Q73" i="5" s="1"/>
  <c r="H75" i="10"/>
  <c r="AD75" i="10"/>
  <c r="H78" i="10"/>
  <c r="N81" i="10"/>
  <c r="B82" i="10"/>
  <c r="S82" i="10"/>
  <c r="B83" i="10"/>
  <c r="T83" i="10"/>
  <c r="D84" i="10"/>
  <c r="AB86" i="10"/>
  <c r="Q86" i="10"/>
  <c r="N86" i="10"/>
  <c r="J86" i="10"/>
  <c r="C87" i="10"/>
  <c r="V87" i="10"/>
  <c r="AG88" i="10"/>
  <c r="Y88" i="10"/>
  <c r="I88" i="10"/>
  <c r="X88" i="10"/>
  <c r="H88" i="10"/>
  <c r="V88" i="10"/>
  <c r="Q88" i="5" s="1"/>
  <c r="G88" i="10"/>
  <c r="C90" i="1" s="1"/>
  <c r="T88" i="10"/>
  <c r="J89" i="5"/>
  <c r="B97" i="10"/>
  <c r="AD98" i="10"/>
  <c r="AL98" i="10"/>
  <c r="M98" i="10"/>
  <c r="AI98" i="10"/>
  <c r="L98" i="10"/>
  <c r="AH98" i="10"/>
  <c r="K98" i="10"/>
  <c r="D100" i="1" s="1"/>
  <c r="AC98" i="10"/>
  <c r="I98" i="10"/>
  <c r="Z98" i="10"/>
  <c r="E98" i="10"/>
  <c r="AB98" i="5" s="1"/>
  <c r="Y98" i="10"/>
  <c r="G98" i="12" s="1"/>
  <c r="D98" i="10"/>
  <c r="L99" i="10"/>
  <c r="B101" i="10"/>
  <c r="I102" i="10"/>
  <c r="C107" i="10"/>
  <c r="U132" i="10"/>
  <c r="S138" i="10"/>
  <c r="M142" i="10"/>
  <c r="AI187" i="10"/>
  <c r="AB187" i="10"/>
  <c r="L187" i="10"/>
  <c r="Z187" i="10"/>
  <c r="H187" i="10"/>
  <c r="X187" i="10"/>
  <c r="G187" i="10"/>
  <c r="AA187" i="10"/>
  <c r="D187" i="10"/>
  <c r="U187" i="10"/>
  <c r="C187" i="10"/>
  <c r="T187" i="10"/>
  <c r="B187" i="10"/>
  <c r="P187" i="10"/>
  <c r="O187" i="10"/>
  <c r="AL187" i="10"/>
  <c r="N187" i="10"/>
  <c r="O187" i="5" s="1"/>
  <c r="AF187" i="10"/>
  <c r="E187" i="10"/>
  <c r="Q187" i="10"/>
  <c r="I187" i="10"/>
  <c r="F187" i="10"/>
  <c r="AJ187" i="10"/>
  <c r="AG187" i="10"/>
  <c r="AE187" i="10"/>
  <c r="AL118" i="10"/>
  <c r="N118" i="10"/>
  <c r="L118" i="10"/>
  <c r="C118" i="10"/>
  <c r="AB127" i="10"/>
  <c r="Q127" i="10"/>
  <c r="AL127" i="10"/>
  <c r="O127" i="10"/>
  <c r="AJ127" i="10"/>
  <c r="N127" i="10"/>
  <c r="AC127" i="10"/>
  <c r="H127" i="10"/>
  <c r="AA127" i="10"/>
  <c r="AI145" i="10"/>
  <c r="AL145" i="10"/>
  <c r="T145" i="10"/>
  <c r="E145" i="10"/>
  <c r="AJ145" i="10"/>
  <c r="S145" i="10"/>
  <c r="D145" i="10"/>
  <c r="AG145" i="10"/>
  <c r="R145" i="10"/>
  <c r="C145" i="10"/>
  <c r="AD145" i="10"/>
  <c r="O145" i="10"/>
  <c r="Z145" i="10"/>
  <c r="AH189" i="10"/>
  <c r="O189" i="10"/>
  <c r="AC189" i="10"/>
  <c r="L189" i="10"/>
  <c r="AB189" i="10"/>
  <c r="K189" i="10"/>
  <c r="AF189" i="10"/>
  <c r="E189" i="10"/>
  <c r="AA189" i="10"/>
  <c r="D189" i="10"/>
  <c r="Z189" i="10"/>
  <c r="C189" i="10"/>
  <c r="N189" i="10"/>
  <c r="J189" i="10"/>
  <c r="H189" i="10"/>
  <c r="AI189" i="10"/>
  <c r="AC197" i="10"/>
  <c r="AG197" i="10"/>
  <c r="S197" i="10"/>
  <c r="E197" i="10"/>
  <c r="AB197" i="5" s="1"/>
  <c r="AE197" i="10"/>
  <c r="P197" i="10"/>
  <c r="C197" i="10"/>
  <c r="AD197" i="10"/>
  <c r="O197" i="10"/>
  <c r="B197" i="10"/>
  <c r="AF197" i="10"/>
  <c r="K197" i="10"/>
  <c r="AB197" i="10"/>
  <c r="J197" i="10"/>
  <c r="AA197" i="10"/>
  <c r="I197" i="10"/>
  <c r="R197" i="10"/>
  <c r="N197" i="10"/>
  <c r="AL197" i="10"/>
  <c r="L197" i="10"/>
  <c r="AH197" i="10"/>
  <c r="F197" i="10"/>
  <c r="Z17" i="11"/>
  <c r="U17" i="11"/>
  <c r="T17" i="11"/>
  <c r="R17" i="11"/>
  <c r="W108" i="11"/>
  <c r="V108" i="11"/>
  <c r="U108" i="11"/>
  <c r="T108" i="11"/>
  <c r="AA108" i="11"/>
  <c r="Z108" i="11"/>
  <c r="Y108" i="11"/>
  <c r="R108" i="11"/>
  <c r="Q108" i="11"/>
  <c r="AB108" i="11"/>
  <c r="Z158" i="11"/>
  <c r="AC158" i="11"/>
  <c r="Y158" i="11"/>
  <c r="X158" i="11"/>
  <c r="W158" i="11"/>
  <c r="S158" i="11"/>
  <c r="Q158" i="11"/>
  <c r="V158" i="11"/>
  <c r="AL109" i="10"/>
  <c r="AC109" i="10"/>
  <c r="L109" i="10"/>
  <c r="AA109" i="10"/>
  <c r="K109" i="10"/>
  <c r="Z109" i="10"/>
  <c r="I109" i="10"/>
  <c r="V109" i="10"/>
  <c r="AC112" i="10"/>
  <c r="S116" i="10"/>
  <c r="P116" i="10"/>
  <c r="O116" i="10"/>
  <c r="N116" i="10"/>
  <c r="AJ116" i="10"/>
  <c r="C116" i="10"/>
  <c r="S118" i="10"/>
  <c r="C127" i="10"/>
  <c r="AE127" i="10"/>
  <c r="B145" i="10"/>
  <c r="AA145" i="10"/>
  <c r="B189" i="10"/>
  <c r="AJ193" i="10"/>
  <c r="AC193" i="10"/>
  <c r="N193" i="10"/>
  <c r="AA193" i="10"/>
  <c r="I193" i="10"/>
  <c r="Z193" i="10"/>
  <c r="H193" i="10"/>
  <c r="AB193" i="10"/>
  <c r="E193" i="10"/>
  <c r="X193" i="10"/>
  <c r="D193" i="10"/>
  <c r="U193" i="10"/>
  <c r="C193" i="10"/>
  <c r="T193" i="10"/>
  <c r="S193" i="10"/>
  <c r="R193" i="10"/>
  <c r="O193" i="10"/>
  <c r="AA194" i="10"/>
  <c r="O194" i="10"/>
  <c r="H194" i="10"/>
  <c r="F194" i="10"/>
  <c r="AD194" i="10"/>
  <c r="V194" i="10"/>
  <c r="P194" i="10"/>
  <c r="AK194" i="10"/>
  <c r="AJ194" i="10"/>
  <c r="AF194" i="10"/>
  <c r="B194" i="10"/>
  <c r="D197" i="10"/>
  <c r="V29" i="11"/>
  <c r="AB29" i="11"/>
  <c r="AA29" i="11"/>
  <c r="Z29" i="11"/>
  <c r="Y29" i="11"/>
  <c r="W29" i="11"/>
  <c r="U29" i="11"/>
  <c r="T29" i="11"/>
  <c r="R29" i="11"/>
  <c r="AB80" i="11"/>
  <c r="AC80" i="11"/>
  <c r="W80" i="11"/>
  <c r="R80" i="11"/>
  <c r="Q80" i="11"/>
  <c r="X80" i="11"/>
  <c r="V80" i="11"/>
  <c r="S80" i="11"/>
  <c r="R158" i="11"/>
  <c r="A112" i="14"/>
  <c r="O60" i="12"/>
  <c r="P60" i="12"/>
  <c r="N60" i="12"/>
  <c r="B60" i="12"/>
  <c r="W60" i="12"/>
  <c r="V60" i="12"/>
  <c r="U60" i="12"/>
  <c r="B61" i="11"/>
  <c r="T60" i="12"/>
  <c r="S60" i="12"/>
  <c r="Q60" i="12"/>
  <c r="B109" i="10"/>
  <c r="W109" i="10"/>
  <c r="B116" i="10"/>
  <c r="Z118" i="10"/>
  <c r="E127" i="10"/>
  <c r="AG127" i="10"/>
  <c r="AK130" i="10"/>
  <c r="S130" i="10"/>
  <c r="AJ130" i="10"/>
  <c r="N130" i="10"/>
  <c r="AI130" i="10"/>
  <c r="M130" i="10"/>
  <c r="AA130" i="10"/>
  <c r="J130" i="10"/>
  <c r="Z130" i="10"/>
  <c r="F145" i="10"/>
  <c r="AB145" i="10"/>
  <c r="AI151" i="10"/>
  <c r="AC151" i="10"/>
  <c r="N151" i="10"/>
  <c r="O151" i="5" s="1"/>
  <c r="AY151" i="5" s="1"/>
  <c r="AB151" i="10"/>
  <c r="L151" i="10"/>
  <c r="AA151" i="10"/>
  <c r="I151" i="10"/>
  <c r="U151" i="10"/>
  <c r="F151" i="10"/>
  <c r="T151" i="10"/>
  <c r="AI157" i="10"/>
  <c r="AA157" i="10"/>
  <c r="I157" i="10"/>
  <c r="Z157" i="10"/>
  <c r="H157" i="10"/>
  <c r="X157" i="10"/>
  <c r="G157" i="10"/>
  <c r="AJ157" i="10"/>
  <c r="S157" i="10"/>
  <c r="D157" i="10"/>
  <c r="U157" i="10"/>
  <c r="N162" i="11"/>
  <c r="T161" i="5"/>
  <c r="AC171" i="10"/>
  <c r="L171" i="10"/>
  <c r="AB171" i="10"/>
  <c r="K171" i="10"/>
  <c r="D173" i="1" s="1"/>
  <c r="AA171" i="10"/>
  <c r="J171" i="10"/>
  <c r="Q171" i="10"/>
  <c r="P171" i="10"/>
  <c r="AL171" i="10"/>
  <c r="O171" i="10"/>
  <c r="E173" i="1" s="1"/>
  <c r="AH171" i="10"/>
  <c r="E171" i="10"/>
  <c r="AI171" i="10"/>
  <c r="AH179" i="10"/>
  <c r="T179" i="10"/>
  <c r="S179" i="10"/>
  <c r="P179" i="10"/>
  <c r="L179" i="10"/>
  <c r="K179" i="10"/>
  <c r="H179" i="10"/>
  <c r="G179" i="10"/>
  <c r="F179" i="10"/>
  <c r="AF179" i="10"/>
  <c r="V184" i="10"/>
  <c r="Q184" i="5" s="1"/>
  <c r="U184" i="10"/>
  <c r="AF184" i="10"/>
  <c r="P189" i="10"/>
  <c r="B193" i="10"/>
  <c r="C194" i="10"/>
  <c r="G197" i="10"/>
  <c r="AC58" i="11"/>
  <c r="X58" i="11"/>
  <c r="T58" i="11"/>
  <c r="S58" i="11"/>
  <c r="Q58" i="11"/>
  <c r="AA89" i="11"/>
  <c r="Z89" i="11"/>
  <c r="V89" i="11"/>
  <c r="U89" i="11"/>
  <c r="T89" i="11"/>
  <c r="Y95" i="11"/>
  <c r="U95" i="11"/>
  <c r="T95" i="11"/>
  <c r="S95" i="11"/>
  <c r="AB95" i="11"/>
  <c r="AA95" i="11"/>
  <c r="Z95" i="11"/>
  <c r="V95" i="11"/>
  <c r="Z145" i="11"/>
  <c r="AC145" i="11"/>
  <c r="AB145" i="11"/>
  <c r="Y145" i="11"/>
  <c r="X145" i="11"/>
  <c r="W145" i="11"/>
  <c r="V145" i="11"/>
  <c r="R145" i="11"/>
  <c r="Q145" i="11"/>
  <c r="S199" i="11"/>
  <c r="Z199" i="11"/>
  <c r="Y199" i="11"/>
  <c r="X199" i="11"/>
  <c r="W199" i="11"/>
  <c r="U199" i="11"/>
  <c r="R199" i="11"/>
  <c r="C109" i="10"/>
  <c r="Y109" i="10"/>
  <c r="AI112" i="10"/>
  <c r="M112" i="10"/>
  <c r="AL112" i="10"/>
  <c r="I112" i="10"/>
  <c r="AG112" i="10"/>
  <c r="H112" i="10"/>
  <c r="AF112" i="10"/>
  <c r="I116" i="10"/>
  <c r="AF118" i="10"/>
  <c r="F127" i="10"/>
  <c r="C130" i="10"/>
  <c r="AD130" i="10"/>
  <c r="G145" i="10"/>
  <c r="AC145" i="10"/>
  <c r="B151" i="10"/>
  <c r="X151" i="10"/>
  <c r="B157" i="10"/>
  <c r="AB157" i="10"/>
  <c r="Q189" i="10"/>
  <c r="AJ192" i="10"/>
  <c r="AI192" i="10"/>
  <c r="U192" i="10"/>
  <c r="G192" i="10"/>
  <c r="AG192" i="10"/>
  <c r="S192" i="10"/>
  <c r="E192" i="10"/>
  <c r="AB192" i="5" s="1"/>
  <c r="AC192" i="5" s="1"/>
  <c r="AF192" i="10"/>
  <c r="R192" i="10"/>
  <c r="D192" i="10"/>
  <c r="Z192" i="10"/>
  <c r="F192" i="10"/>
  <c r="W192" i="10"/>
  <c r="C192" i="10"/>
  <c r="V192" i="10"/>
  <c r="B192" i="10"/>
  <c r="AH192" i="10"/>
  <c r="J192" i="10"/>
  <c r="AE192" i="10"/>
  <c r="I192" i="10"/>
  <c r="AD192" i="10"/>
  <c r="H192" i="10"/>
  <c r="AA192" i="10"/>
  <c r="AC196" i="10"/>
  <c r="W196" i="10"/>
  <c r="G198" i="1" s="1"/>
  <c r="R196" i="10"/>
  <c r="Q196" i="10"/>
  <c r="AB196" i="10"/>
  <c r="Z196" i="10"/>
  <c r="Y196" i="10"/>
  <c r="T196" i="10"/>
  <c r="M196" i="10"/>
  <c r="L196" i="10"/>
  <c r="E196" i="10"/>
  <c r="H197" i="10"/>
  <c r="AB12" i="11"/>
  <c r="Z12" i="11"/>
  <c r="Y12" i="11"/>
  <c r="AC12" i="11"/>
  <c r="S12" i="11"/>
  <c r="Q12" i="11"/>
  <c r="V12" i="11"/>
  <c r="Z39" i="11"/>
  <c r="W39" i="11"/>
  <c r="U39" i="11"/>
  <c r="T39" i="11"/>
  <c r="AB39" i="11"/>
  <c r="AC42" i="11"/>
  <c r="AB42" i="11"/>
  <c r="V42" i="11"/>
  <c r="U42" i="11"/>
  <c r="X55" i="11"/>
  <c r="T55" i="11"/>
  <c r="Q55" i="11"/>
  <c r="AB55" i="11"/>
  <c r="Y55" i="11"/>
  <c r="Y90" i="11"/>
  <c r="AC90" i="11"/>
  <c r="AB90" i="11"/>
  <c r="AA90" i="11"/>
  <c r="Z90" i="11"/>
  <c r="U90" i="11"/>
  <c r="T90" i="11"/>
  <c r="S90" i="11"/>
  <c r="Q90" i="11"/>
  <c r="W90" i="11"/>
  <c r="V90" i="11"/>
  <c r="V85" i="10"/>
  <c r="Z89" i="10"/>
  <c r="AI91" i="10"/>
  <c r="AH92" i="10"/>
  <c r="K93" i="10"/>
  <c r="D95" i="1" s="1"/>
  <c r="X93" i="10"/>
  <c r="AL93" i="10"/>
  <c r="R94" i="10"/>
  <c r="AJ94" i="10"/>
  <c r="O100" i="10"/>
  <c r="AG100" i="10"/>
  <c r="AK103" i="10"/>
  <c r="Q104" i="10"/>
  <c r="AJ104" i="10"/>
  <c r="G109" i="10"/>
  <c r="AG109" i="10"/>
  <c r="D112" i="10"/>
  <c r="Q116" i="10"/>
  <c r="AH119" i="10"/>
  <c r="M119" i="10"/>
  <c r="AE119" i="10"/>
  <c r="L119" i="10"/>
  <c r="AD119" i="10"/>
  <c r="J119" i="10"/>
  <c r="AA119" i="10"/>
  <c r="E119" i="10"/>
  <c r="AJ119" i="10"/>
  <c r="V125" i="10"/>
  <c r="T125" i="10"/>
  <c r="S125" i="10"/>
  <c r="R125" i="10"/>
  <c r="L125" i="10"/>
  <c r="I127" i="10"/>
  <c r="H130" i="10"/>
  <c r="AL130" i="10"/>
  <c r="I145" i="10"/>
  <c r="AF145" i="10"/>
  <c r="D151" i="10"/>
  <c r="AD151" i="10"/>
  <c r="AJ156" i="10"/>
  <c r="AG156" i="10"/>
  <c r="S156" i="10"/>
  <c r="E156" i="10"/>
  <c r="AB156" i="5" s="1"/>
  <c r="AC156" i="5" s="1"/>
  <c r="AF156" i="10"/>
  <c r="R156" i="10"/>
  <c r="D156" i="10"/>
  <c r="AE156" i="10"/>
  <c r="Q156" i="10"/>
  <c r="C156" i="10"/>
  <c r="AB156" i="10"/>
  <c r="N156" i="10"/>
  <c r="V156" i="10"/>
  <c r="E157" i="10"/>
  <c r="AD157" i="10"/>
  <c r="AJ162" i="10"/>
  <c r="AB162" i="10"/>
  <c r="Z162" i="10"/>
  <c r="U162" i="10"/>
  <c r="G162" i="10"/>
  <c r="AL162" i="10"/>
  <c r="T162" i="10"/>
  <c r="F162" i="10"/>
  <c r="AI162" i="10"/>
  <c r="S162" i="10"/>
  <c r="E162" i="10"/>
  <c r="AB162" i="5" s="1"/>
  <c r="AC162" i="5" s="1"/>
  <c r="AF162" i="10"/>
  <c r="P162" i="10"/>
  <c r="B162" i="10"/>
  <c r="W162" i="10"/>
  <c r="AH165" i="10"/>
  <c r="O165" i="10"/>
  <c r="AF165" i="10"/>
  <c r="N165" i="10"/>
  <c r="M165" i="5" s="1"/>
  <c r="AC165" i="10"/>
  <c r="L165" i="10"/>
  <c r="T165" i="10"/>
  <c r="Q165" i="10"/>
  <c r="P165" i="10"/>
  <c r="AI165" i="10"/>
  <c r="H165" i="10"/>
  <c r="AB165" i="10"/>
  <c r="AA169" i="10"/>
  <c r="D171" i="10"/>
  <c r="W179" i="10"/>
  <c r="T184" i="10"/>
  <c r="V189" i="10"/>
  <c r="N192" i="10"/>
  <c r="L193" i="10"/>
  <c r="D196" i="10"/>
  <c r="U197" i="10"/>
  <c r="U12" i="11"/>
  <c r="AA33" i="11"/>
  <c r="AC33" i="11"/>
  <c r="T33" i="11"/>
  <c r="R33" i="11"/>
  <c r="Q33" i="11"/>
  <c r="AB40" i="11"/>
  <c r="AA40" i="11"/>
  <c r="T42" i="11"/>
  <c r="Z85" i="10"/>
  <c r="AD89" i="10"/>
  <c r="AL91" i="10"/>
  <c r="AJ92" i="10"/>
  <c r="L93" i="10"/>
  <c r="Z93" i="10"/>
  <c r="S94" i="10"/>
  <c r="AL94" i="10"/>
  <c r="R100" i="10"/>
  <c r="O100" i="5" s="1"/>
  <c r="AH100" i="10"/>
  <c r="B103" i="10"/>
  <c r="AL103" i="10"/>
  <c r="R104" i="10"/>
  <c r="H109" i="10"/>
  <c r="AH109" i="10"/>
  <c r="E112" i="10"/>
  <c r="Y116" i="10"/>
  <c r="D119" i="10"/>
  <c r="D125" i="10"/>
  <c r="M127" i="10"/>
  <c r="I130" i="10"/>
  <c r="AI137" i="10"/>
  <c r="AF137" i="10"/>
  <c r="T137" i="10"/>
  <c r="L145" i="10"/>
  <c r="AL146" i="10"/>
  <c r="Q146" i="10"/>
  <c r="AK146" i="10"/>
  <c r="O146" i="10"/>
  <c r="AH146" i="10"/>
  <c r="N146" i="10"/>
  <c r="AB146" i="10"/>
  <c r="J146" i="10"/>
  <c r="Z146" i="10"/>
  <c r="AJ150" i="10"/>
  <c r="AI150" i="10"/>
  <c r="U150" i="10"/>
  <c r="G150" i="10"/>
  <c r="AH150" i="10"/>
  <c r="T150" i="10"/>
  <c r="F150" i="10"/>
  <c r="AG150" i="10"/>
  <c r="S150" i="10"/>
  <c r="E150" i="10"/>
  <c r="AB150" i="5" s="1"/>
  <c r="AC150" i="5" s="1"/>
  <c r="AD150" i="10"/>
  <c r="P150" i="10"/>
  <c r="B150" i="10"/>
  <c r="W150" i="10"/>
  <c r="E151" i="10"/>
  <c r="AE151" i="10"/>
  <c r="B156" i="10"/>
  <c r="W156" i="10"/>
  <c r="F157" i="10"/>
  <c r="AE157" i="10"/>
  <c r="C162" i="10"/>
  <c r="AA162" i="10"/>
  <c r="AJ164" i="10"/>
  <c r="P164" i="10"/>
  <c r="AH164" i="10"/>
  <c r="N164" i="10"/>
  <c r="M164" i="5" s="1"/>
  <c r="AE164" i="10"/>
  <c r="M164" i="10"/>
  <c r="AD164" i="10"/>
  <c r="F164" i="10"/>
  <c r="AC164" i="10"/>
  <c r="E164" i="10"/>
  <c r="AB164" i="5" s="1"/>
  <c r="AQ164" i="5" s="1"/>
  <c r="AB164" i="10"/>
  <c r="D164" i="10"/>
  <c r="X164" i="10"/>
  <c r="B165" i="10"/>
  <c r="AJ165" i="10"/>
  <c r="H171" i="10"/>
  <c r="X179" i="10"/>
  <c r="W189" i="10"/>
  <c r="O192" i="10"/>
  <c r="P193" i="10"/>
  <c r="I196" i="10"/>
  <c r="V197" i="10"/>
  <c r="W12" i="11"/>
  <c r="U147" i="11"/>
  <c r="W147" i="11"/>
  <c r="V147" i="11"/>
  <c r="T147" i="11"/>
  <c r="S147" i="11"/>
  <c r="R147" i="11"/>
  <c r="Q147" i="11"/>
  <c r="Z147" i="11"/>
  <c r="X147" i="11"/>
  <c r="AC147" i="11"/>
  <c r="AB147" i="11"/>
  <c r="Y147" i="11"/>
  <c r="B85" i="10"/>
  <c r="F89" i="10"/>
  <c r="AF89" i="10"/>
  <c r="B91" i="10"/>
  <c r="N93" i="10"/>
  <c r="B94" i="10"/>
  <c r="T94" i="10"/>
  <c r="B100" i="10"/>
  <c r="S100" i="10"/>
  <c r="AI104" i="10"/>
  <c r="Z104" i="10"/>
  <c r="K104" i="10"/>
  <c r="D106" i="1" s="1"/>
  <c r="Y104" i="10"/>
  <c r="J104" i="10"/>
  <c r="AB104" i="5" s="1"/>
  <c r="AQ104" i="5" s="1"/>
  <c r="X104" i="10"/>
  <c r="S104" i="10"/>
  <c r="F106" i="1" s="1"/>
  <c r="AL104" i="10"/>
  <c r="M109" i="10"/>
  <c r="AI109" i="10"/>
  <c r="AF111" i="10"/>
  <c r="Q111" i="10"/>
  <c r="O111" i="10"/>
  <c r="M111" i="10"/>
  <c r="N112" i="10"/>
  <c r="Z116" i="10"/>
  <c r="F119" i="10"/>
  <c r="E125" i="10"/>
  <c r="AB125" i="5" s="1"/>
  <c r="AQ125" i="5" s="1"/>
  <c r="T127" i="10"/>
  <c r="K130" i="10"/>
  <c r="K131" i="10"/>
  <c r="AJ136" i="10"/>
  <c r="V136" i="10"/>
  <c r="T136" i="10"/>
  <c r="O136" i="10"/>
  <c r="AL136" i="10"/>
  <c r="K136" i="10"/>
  <c r="J137" i="10"/>
  <c r="N139" i="10"/>
  <c r="L139" i="10"/>
  <c r="H139" i="10"/>
  <c r="B139" i="10"/>
  <c r="F141" i="1" s="1"/>
  <c r="N145" i="10"/>
  <c r="B146" i="10"/>
  <c r="AA146" i="10"/>
  <c r="C150" i="10"/>
  <c r="Z150" i="10"/>
  <c r="G151" i="10"/>
  <c r="AF151" i="10"/>
  <c r="F156" i="10"/>
  <c r="Z156" i="10"/>
  <c r="L157" i="10"/>
  <c r="AF157" i="10"/>
  <c r="AL159" i="10"/>
  <c r="AH159" i="10"/>
  <c r="AB159" i="10"/>
  <c r="D162" i="10"/>
  <c r="AC162" i="10"/>
  <c r="B164" i="10"/>
  <c r="AL165" i="10"/>
  <c r="AI169" i="10"/>
  <c r="U169" i="10"/>
  <c r="F169" i="10"/>
  <c r="AL169" i="10"/>
  <c r="T169" i="10"/>
  <c r="E169" i="10"/>
  <c r="AJ169" i="10"/>
  <c r="S169" i="10"/>
  <c r="F171" i="1" s="1"/>
  <c r="D169" i="10"/>
  <c r="Q169" i="10"/>
  <c r="P169" i="10"/>
  <c r="AG169" i="10"/>
  <c r="O169" i="10"/>
  <c r="E171" i="1" s="1"/>
  <c r="AD169" i="10"/>
  <c r="I169" i="10"/>
  <c r="AC169" i="10"/>
  <c r="N171" i="10"/>
  <c r="AB179" i="10"/>
  <c r="X189" i="10"/>
  <c r="AH191" i="10"/>
  <c r="AB191" i="10"/>
  <c r="D191" i="10"/>
  <c r="W191" i="10"/>
  <c r="T191" i="10"/>
  <c r="P191" i="10"/>
  <c r="L191" i="10"/>
  <c r="K191" i="10"/>
  <c r="H191" i="10"/>
  <c r="G191" i="10"/>
  <c r="F191" i="10"/>
  <c r="AI191" i="10"/>
  <c r="P192" i="10"/>
  <c r="Q193" i="10"/>
  <c r="K196" i="10"/>
  <c r="D198" i="1" s="1"/>
  <c r="W197" i="10"/>
  <c r="AA12" i="11"/>
  <c r="Z134" i="11"/>
  <c r="AB134" i="11"/>
  <c r="Y134" i="11"/>
  <c r="W134" i="11"/>
  <c r="V134" i="11"/>
  <c r="U134" i="11"/>
  <c r="T134" i="11"/>
  <c r="AC134" i="11"/>
  <c r="X134" i="11"/>
  <c r="S134" i="11"/>
  <c r="R134" i="11"/>
  <c r="Q134" i="11"/>
  <c r="R121" i="10"/>
  <c r="O121" i="5" s="1"/>
  <c r="AY121" i="5" s="1"/>
  <c r="AJ121" i="10"/>
  <c r="AF143" i="10"/>
  <c r="AG148" i="10"/>
  <c r="AJ174" i="10"/>
  <c r="Z174" i="10"/>
  <c r="J174" i="10"/>
  <c r="W174" i="10"/>
  <c r="G176" i="1" s="1"/>
  <c r="I174" i="10"/>
  <c r="U174" i="10"/>
  <c r="E174" i="10"/>
  <c r="AB174" i="5" s="1"/>
  <c r="AC174" i="5" s="1"/>
  <c r="AL174" i="10"/>
  <c r="T174" i="10"/>
  <c r="D174" i="10"/>
  <c r="AI174" i="10"/>
  <c r="S174" i="10"/>
  <c r="F176" i="1" s="1"/>
  <c r="C174" i="10"/>
  <c r="AA174" i="10"/>
  <c r="X20" i="11"/>
  <c r="W20" i="11"/>
  <c r="V20" i="11"/>
  <c r="T20" i="11"/>
  <c r="AA20" i="11"/>
  <c r="Y20" i="11"/>
  <c r="Q20" i="11"/>
  <c r="Z77" i="11"/>
  <c r="Y77" i="11"/>
  <c r="T77" i="11"/>
  <c r="B106" i="12"/>
  <c r="T106" i="12"/>
  <c r="R106" i="12"/>
  <c r="Q106" i="12"/>
  <c r="P106" i="12"/>
  <c r="O106" i="12"/>
  <c r="N106" i="12"/>
  <c r="B107" i="11"/>
  <c r="Q8" i="12"/>
  <c r="W8" i="12"/>
  <c r="V8" i="12"/>
  <c r="S8" i="12"/>
  <c r="R8" i="12"/>
  <c r="B8" i="12"/>
  <c r="A117" i="14"/>
  <c r="O65" i="12"/>
  <c r="V65" i="12"/>
  <c r="U65" i="12"/>
  <c r="T65" i="12"/>
  <c r="S65" i="12"/>
  <c r="W65" i="12"/>
  <c r="Q65" i="12"/>
  <c r="B66" i="11"/>
  <c r="P65" i="12"/>
  <c r="N65" i="12"/>
  <c r="B65" i="12"/>
  <c r="Q113" i="10"/>
  <c r="AJ113" i="10"/>
  <c r="E121" i="10"/>
  <c r="U121" i="10"/>
  <c r="Y122" i="10"/>
  <c r="G122" i="12" s="1"/>
  <c r="N124" i="10"/>
  <c r="AH124" i="10"/>
  <c r="Q129" i="10"/>
  <c r="P135" i="10"/>
  <c r="AG135" i="10"/>
  <c r="G140" i="10"/>
  <c r="G143" i="10"/>
  <c r="AI143" i="10"/>
  <c r="K144" i="10"/>
  <c r="D146" i="1" s="1"/>
  <c r="AA144" i="10"/>
  <c r="L148" i="10"/>
  <c r="W149" i="10"/>
  <c r="AH152" i="10"/>
  <c r="AJ166" i="10"/>
  <c r="X166" i="10"/>
  <c r="V166" i="10"/>
  <c r="N166" i="10"/>
  <c r="M166" i="5" s="1"/>
  <c r="G174" i="10"/>
  <c r="C176" i="1" s="1"/>
  <c r="AD174" i="10"/>
  <c r="R190" i="10"/>
  <c r="AL190" i="10"/>
  <c r="M190" i="10"/>
  <c r="AK190" i="10"/>
  <c r="J190" i="10"/>
  <c r="M190" i="5" s="1"/>
  <c r="V190" i="10"/>
  <c r="U190" i="10"/>
  <c r="T190" i="10"/>
  <c r="Y13" i="11"/>
  <c r="Z13" i="11"/>
  <c r="W13" i="11"/>
  <c r="V13" i="11"/>
  <c r="U13" i="11"/>
  <c r="T13" i="11"/>
  <c r="S13" i="11"/>
  <c r="Y82" i="11"/>
  <c r="X82" i="11"/>
  <c r="S82" i="11"/>
  <c r="Y105" i="11"/>
  <c r="T105" i="11"/>
  <c r="S105" i="11"/>
  <c r="R105" i="11"/>
  <c r="Q105" i="11"/>
  <c r="W105" i="11"/>
  <c r="U105" i="11"/>
  <c r="AC105" i="11"/>
  <c r="AB105" i="11"/>
  <c r="AA105" i="11"/>
  <c r="Z105" i="11"/>
  <c r="D105" i="10"/>
  <c r="E106" i="10"/>
  <c r="R113" i="10"/>
  <c r="O113" i="5" s="1"/>
  <c r="AL113" i="10"/>
  <c r="F121" i="10"/>
  <c r="X121" i="10"/>
  <c r="C122" i="10"/>
  <c r="Z122" i="10"/>
  <c r="R124" i="10"/>
  <c r="Q124" i="5" s="1"/>
  <c r="AI124" i="10"/>
  <c r="V129" i="10"/>
  <c r="B135" i="10"/>
  <c r="Q135" i="10"/>
  <c r="AH135" i="10"/>
  <c r="R140" i="10"/>
  <c r="J143" i="10"/>
  <c r="AJ143" i="10"/>
  <c r="N144" i="10"/>
  <c r="AB144" i="10"/>
  <c r="M148" i="10"/>
  <c r="D149" i="10"/>
  <c r="X149" i="10"/>
  <c r="W155" i="10"/>
  <c r="O160" i="10"/>
  <c r="E162" i="1" s="1"/>
  <c r="AI160" i="10"/>
  <c r="C166" i="10"/>
  <c r="AF172" i="10"/>
  <c r="AL172" i="10"/>
  <c r="Y172" i="10"/>
  <c r="N172" i="10"/>
  <c r="H174" i="10"/>
  <c r="AE174" i="10"/>
  <c r="V188" i="10"/>
  <c r="Q188" i="5" s="1"/>
  <c r="AK188" i="10"/>
  <c r="J188" i="10"/>
  <c r="AH188" i="10"/>
  <c r="E188" i="10"/>
  <c r="AD188" i="10"/>
  <c r="B188" i="10"/>
  <c r="N188" i="10"/>
  <c r="O188" i="5" s="1"/>
  <c r="M188" i="10"/>
  <c r="L188" i="10"/>
  <c r="B190" i="10"/>
  <c r="AC198" i="10"/>
  <c r="Z198" i="10"/>
  <c r="I198" i="10"/>
  <c r="X198" i="10"/>
  <c r="G198" i="10"/>
  <c r="C200" i="1" s="1"/>
  <c r="V198" i="10"/>
  <c r="Q198" i="5" s="1"/>
  <c r="F198" i="10"/>
  <c r="AJ198" i="10"/>
  <c r="M198" i="10"/>
  <c r="AH198" i="10"/>
  <c r="L198" i="10"/>
  <c r="AG198" i="10"/>
  <c r="J198" i="10"/>
  <c r="AB198" i="5" s="1"/>
  <c r="AE198" i="10"/>
  <c r="B9" i="11"/>
  <c r="G121" i="10"/>
  <c r="C123" i="1" s="1"/>
  <c r="D122" i="10"/>
  <c r="T124" i="10"/>
  <c r="AF129" i="10"/>
  <c r="C135" i="10"/>
  <c r="T135" i="10"/>
  <c r="V140" i="10"/>
  <c r="M143" i="10"/>
  <c r="O144" i="10"/>
  <c r="AC144" i="10"/>
  <c r="N148" i="10"/>
  <c r="F149" i="10"/>
  <c r="Y149" i="10"/>
  <c r="D149" i="12" s="1"/>
  <c r="E150" i="11" s="1"/>
  <c r="T160" i="10"/>
  <c r="AI163" i="10"/>
  <c r="AJ163" i="10"/>
  <c r="S163" i="10"/>
  <c r="D163" i="10"/>
  <c r="AG163" i="10"/>
  <c r="R163" i="10"/>
  <c r="O163" i="5" s="1"/>
  <c r="AX163" i="5" s="1"/>
  <c r="AZ163" i="5" s="1"/>
  <c r="C163" i="10"/>
  <c r="AF163" i="10"/>
  <c r="Q163" i="10"/>
  <c r="B163" i="10"/>
  <c r="X163" i="10"/>
  <c r="F166" i="10"/>
  <c r="K174" i="10"/>
  <c r="D176" i="1" s="1"/>
  <c r="AF174" i="10"/>
  <c r="AD182" i="10"/>
  <c r="E182" i="10"/>
  <c r="AB182" i="5" s="1"/>
  <c r="AC182" i="10"/>
  <c r="B182" i="10"/>
  <c r="AH182" i="10"/>
  <c r="Z182" i="10"/>
  <c r="X182" i="10"/>
  <c r="AF183" i="10"/>
  <c r="AB183" i="10"/>
  <c r="K183" i="10"/>
  <c r="D185" i="1" s="1"/>
  <c r="AA183" i="10"/>
  <c r="J183" i="10"/>
  <c r="AL183" i="10"/>
  <c r="O183" i="10"/>
  <c r="E185" i="1" s="1"/>
  <c r="AJ183" i="10"/>
  <c r="N183" i="10"/>
  <c r="AI183" i="10"/>
  <c r="L183" i="10"/>
  <c r="Z183" i="10"/>
  <c r="F190" i="10"/>
  <c r="Q13" i="11"/>
  <c r="X38" i="11"/>
  <c r="R38" i="11"/>
  <c r="AA101" i="11"/>
  <c r="Y101" i="11"/>
  <c r="V105" i="11"/>
  <c r="Y109" i="11"/>
  <c r="X109" i="11"/>
  <c r="U109" i="11"/>
  <c r="T109" i="11"/>
  <c r="R109" i="11"/>
  <c r="AC109" i="11"/>
  <c r="A115" i="14"/>
  <c r="O63" i="12"/>
  <c r="T63" i="12"/>
  <c r="S63" i="12"/>
  <c r="Q63" i="12"/>
  <c r="P63" i="12"/>
  <c r="W63" i="12"/>
  <c r="V63" i="12"/>
  <c r="U63" i="12"/>
  <c r="B64" i="11"/>
  <c r="N63" i="12"/>
  <c r="B63" i="12"/>
  <c r="AB44" i="11"/>
  <c r="V44" i="11"/>
  <c r="T44" i="11"/>
  <c r="S44" i="11"/>
  <c r="R44" i="11"/>
  <c r="AC44" i="11"/>
  <c r="T48" i="11"/>
  <c r="V48" i="11"/>
  <c r="U48" i="11"/>
  <c r="S48" i="11"/>
  <c r="Q48" i="11"/>
  <c r="AB48" i="11"/>
  <c r="AA48" i="11"/>
  <c r="Z48" i="11"/>
  <c r="AB27" i="11"/>
  <c r="Y27" i="11"/>
  <c r="W27" i="11"/>
  <c r="U27" i="11"/>
  <c r="T27" i="11"/>
  <c r="T79" i="11"/>
  <c r="AC79" i="11"/>
  <c r="AB79" i="11"/>
  <c r="AA79" i="11"/>
  <c r="Z79" i="11"/>
  <c r="U79" i="11"/>
  <c r="AA137" i="11"/>
  <c r="AC137" i="11"/>
  <c r="AB137" i="11"/>
  <c r="T137" i="11"/>
  <c r="R31" i="12"/>
  <c r="Q31" i="12"/>
  <c r="P31" i="12"/>
  <c r="W31" i="12"/>
  <c r="V31" i="12"/>
  <c r="U31" i="12"/>
  <c r="O31" i="12"/>
  <c r="N31" i="12"/>
  <c r="B31" i="12"/>
  <c r="AB67" i="11"/>
  <c r="AA67" i="11"/>
  <c r="Y67" i="11"/>
  <c r="T67" i="11"/>
  <c r="N119" i="12"/>
  <c r="V119" i="12"/>
  <c r="T119" i="12"/>
  <c r="S119" i="12"/>
  <c r="R119" i="12"/>
  <c r="W119" i="12"/>
  <c r="Z124" i="11"/>
  <c r="U124" i="11"/>
  <c r="T124" i="11"/>
  <c r="X167" i="11"/>
  <c r="AB167" i="11"/>
  <c r="AA167" i="11"/>
  <c r="Z167" i="11"/>
  <c r="Y167" i="11"/>
  <c r="W167" i="11"/>
  <c r="V167" i="11"/>
  <c r="S167" i="11"/>
  <c r="A107" i="14"/>
  <c r="O55" i="12"/>
  <c r="W55" i="12"/>
  <c r="V55" i="12"/>
  <c r="U55" i="12"/>
  <c r="T55" i="12"/>
  <c r="S55" i="12"/>
  <c r="Q55" i="12"/>
  <c r="P55" i="12"/>
  <c r="N55" i="12"/>
  <c r="R73" i="12"/>
  <c r="W73" i="12"/>
  <c r="U73" i="12"/>
  <c r="P73" i="12"/>
  <c r="O73" i="12"/>
  <c r="B74" i="11"/>
  <c r="V91" i="12"/>
  <c r="T91" i="12"/>
  <c r="S91" i="12"/>
  <c r="R91" i="12"/>
  <c r="N91" i="12"/>
  <c r="W91" i="12"/>
  <c r="W190" i="12"/>
  <c r="V190" i="12"/>
  <c r="P110" i="14"/>
  <c r="O110" i="14"/>
  <c r="L110" i="14"/>
  <c r="K110" i="14"/>
  <c r="Z85" i="11"/>
  <c r="V85" i="11"/>
  <c r="U85" i="11"/>
  <c r="T85" i="11"/>
  <c r="R85" i="11"/>
  <c r="U91" i="11"/>
  <c r="Y110" i="11"/>
  <c r="X110" i="11"/>
  <c r="W110" i="11"/>
  <c r="V110" i="11"/>
  <c r="T121" i="11"/>
  <c r="AC121" i="11"/>
  <c r="AB121" i="11"/>
  <c r="AA121" i="11"/>
  <c r="X121" i="11"/>
  <c r="A90" i="14"/>
  <c r="P38" i="12"/>
  <c r="O38" i="12"/>
  <c r="N38" i="12"/>
  <c r="W38" i="12"/>
  <c r="V38" i="12"/>
  <c r="U38" i="12"/>
  <c r="T38" i="12"/>
  <c r="S38" i="12"/>
  <c r="Q38" i="12"/>
  <c r="B55" i="12"/>
  <c r="B91" i="12"/>
  <c r="B190" i="12"/>
  <c r="V91" i="11"/>
  <c r="R112" i="11"/>
  <c r="V112" i="11"/>
  <c r="U112" i="11"/>
  <c r="T112" i="11"/>
  <c r="S124" i="11"/>
  <c r="Q167" i="11"/>
  <c r="Y177" i="11"/>
  <c r="AC177" i="11"/>
  <c r="AB177" i="11"/>
  <c r="AA177" i="11"/>
  <c r="Z177" i="11"/>
  <c r="W177" i="11"/>
  <c r="V177" i="11"/>
  <c r="S29" i="12"/>
  <c r="B38" i="12"/>
  <c r="A105" i="14"/>
  <c r="O53" i="12"/>
  <c r="V53" i="12"/>
  <c r="U53" i="12"/>
  <c r="T53" i="12"/>
  <c r="S53" i="12"/>
  <c r="W53" i="12"/>
  <c r="Q53" i="12"/>
  <c r="P53" i="12"/>
  <c r="N73" i="12"/>
  <c r="N168" i="10"/>
  <c r="AB168" i="10"/>
  <c r="AJ180" i="10"/>
  <c r="L181" i="11"/>
  <c r="F181" i="11"/>
  <c r="AF180" i="10"/>
  <c r="R180" i="10"/>
  <c r="D180" i="10"/>
  <c r="AE180" i="10"/>
  <c r="Q180" i="10"/>
  <c r="C180" i="10"/>
  <c r="S180" i="10"/>
  <c r="AI180" i="10"/>
  <c r="P181" i="10"/>
  <c r="AG181" i="10"/>
  <c r="AJ186" i="10"/>
  <c r="AH186" i="10"/>
  <c r="T186" i="10"/>
  <c r="F186" i="10"/>
  <c r="AF186" i="10"/>
  <c r="R186" i="10"/>
  <c r="D186" i="10"/>
  <c r="AE186" i="10"/>
  <c r="Q186" i="10"/>
  <c r="C186" i="10"/>
  <c r="U186" i="10"/>
  <c r="X10" i="11"/>
  <c r="Y30" i="11"/>
  <c r="AC30" i="11"/>
  <c r="Y47" i="11"/>
  <c r="U47" i="11"/>
  <c r="T47" i="11"/>
  <c r="S47" i="11"/>
  <c r="Q47" i="11"/>
  <c r="AA53" i="11"/>
  <c r="Z53" i="11"/>
  <c r="Y53" i="11"/>
  <c r="W53" i="11"/>
  <c r="R53" i="11"/>
  <c r="U78" i="11"/>
  <c r="Q85" i="11"/>
  <c r="W91" i="11"/>
  <c r="T96" i="11"/>
  <c r="AA96" i="11"/>
  <c r="Z96" i="11"/>
  <c r="W96" i="11"/>
  <c r="V96" i="11"/>
  <c r="Q110" i="11"/>
  <c r="Z112" i="11"/>
  <c r="X114" i="11"/>
  <c r="Q121" i="11"/>
  <c r="AA127" i="11"/>
  <c r="Y151" i="11"/>
  <c r="AA151" i="11"/>
  <c r="Z151" i="11"/>
  <c r="X151" i="11"/>
  <c r="W151" i="11"/>
  <c r="V151" i="11"/>
  <c r="U151" i="11"/>
  <c r="T151" i="11"/>
  <c r="AB163" i="11"/>
  <c r="R167" i="11"/>
  <c r="AB189" i="11"/>
  <c r="AA189" i="11"/>
  <c r="Z189" i="11"/>
  <c r="Y189" i="11"/>
  <c r="W189" i="11"/>
  <c r="B53" i="12"/>
  <c r="V79" i="12"/>
  <c r="P79" i="12"/>
  <c r="O168" i="10"/>
  <c r="AC168" i="10"/>
  <c r="B180" i="10"/>
  <c r="T180" i="10"/>
  <c r="AL180" i="10"/>
  <c r="Q181" i="10"/>
  <c r="B186" i="10"/>
  <c r="V186" i="10"/>
  <c r="AA45" i="11"/>
  <c r="Z45" i="11"/>
  <c r="V45" i="11"/>
  <c r="AB56" i="11"/>
  <c r="AA56" i="11"/>
  <c r="X56" i="11"/>
  <c r="W56" i="11"/>
  <c r="V56" i="11"/>
  <c r="V78" i="11"/>
  <c r="W85" i="11"/>
  <c r="R110" i="11"/>
  <c r="AA112" i="11"/>
  <c r="Z114" i="11"/>
  <c r="X117" i="11"/>
  <c r="S117" i="11"/>
  <c r="R117" i="11"/>
  <c r="Q117" i="11"/>
  <c r="R121" i="11"/>
  <c r="AB127" i="11"/>
  <c r="AA131" i="11"/>
  <c r="V131" i="11"/>
  <c r="R146" i="11"/>
  <c r="W168" i="11"/>
  <c r="AC168" i="11"/>
  <c r="Z168" i="11"/>
  <c r="Y168" i="11"/>
  <c r="X168" i="11"/>
  <c r="V168" i="11"/>
  <c r="U168" i="11"/>
  <c r="Q177" i="11"/>
  <c r="AC191" i="11"/>
  <c r="Y191" i="11"/>
  <c r="X191" i="11"/>
  <c r="V191" i="11"/>
  <c r="Q191" i="11"/>
  <c r="V20" i="12"/>
  <c r="S20" i="12"/>
  <c r="R20" i="12"/>
  <c r="A99" i="14"/>
  <c r="S47" i="12"/>
  <c r="Q47" i="12"/>
  <c r="P47" i="12"/>
  <c r="O47" i="12"/>
  <c r="W47" i="12"/>
  <c r="V47" i="12"/>
  <c r="U47" i="12"/>
  <c r="T47" i="12"/>
  <c r="N47" i="12"/>
  <c r="W150" i="12"/>
  <c r="B150" i="12"/>
  <c r="V150" i="12"/>
  <c r="U150" i="12"/>
  <c r="T150" i="12"/>
  <c r="R150" i="12"/>
  <c r="B168" i="10"/>
  <c r="P168" i="10"/>
  <c r="AD168" i="10"/>
  <c r="E180" i="10"/>
  <c r="AB180" i="5" s="1"/>
  <c r="AC180" i="5" s="1"/>
  <c r="U180" i="10"/>
  <c r="AI181" i="10"/>
  <c r="Z181" i="10"/>
  <c r="H181" i="10"/>
  <c r="X181" i="10"/>
  <c r="G181" i="10"/>
  <c r="C183" i="1" s="1"/>
  <c r="R181" i="10"/>
  <c r="O181" i="5" s="1"/>
  <c r="AL181" i="10"/>
  <c r="E186" i="10"/>
  <c r="AB186" i="5" s="1"/>
  <c r="AC186" i="5" s="1"/>
  <c r="W186" i="10"/>
  <c r="W11" i="11"/>
  <c r="AB11" i="11"/>
  <c r="Y11" i="11"/>
  <c r="X11" i="11"/>
  <c r="Q30" i="11"/>
  <c r="V41" i="11"/>
  <c r="U41" i="11"/>
  <c r="R41" i="11"/>
  <c r="V47" i="11"/>
  <c r="X85" i="11"/>
  <c r="AB92" i="11"/>
  <c r="AC92" i="11"/>
  <c r="X92" i="11"/>
  <c r="S110" i="11"/>
  <c r="Y120" i="11"/>
  <c r="AB120" i="11"/>
  <c r="AA120" i="11"/>
  <c r="Z120" i="11"/>
  <c r="W120" i="11"/>
  <c r="U121" i="11"/>
  <c r="AB143" i="11"/>
  <c r="AA143" i="11"/>
  <c r="X143" i="11"/>
  <c r="W143" i="11"/>
  <c r="AA146" i="11"/>
  <c r="Q151" i="11"/>
  <c r="Z160" i="11"/>
  <c r="Y160" i="11"/>
  <c r="X160" i="11"/>
  <c r="W160" i="11"/>
  <c r="T160" i="11"/>
  <c r="S160" i="11"/>
  <c r="R160" i="11"/>
  <c r="T177" i="11"/>
  <c r="U189" i="11"/>
  <c r="B191" i="11"/>
  <c r="W18" i="12"/>
  <c r="V18" i="12"/>
  <c r="S18" i="12"/>
  <c r="R18" i="12"/>
  <c r="Q18" i="12"/>
  <c r="A93" i="14"/>
  <c r="Q41" i="12"/>
  <c r="P41" i="12"/>
  <c r="O41" i="12"/>
  <c r="N41" i="12"/>
  <c r="W41" i="12"/>
  <c r="V41" i="12"/>
  <c r="U41" i="12"/>
  <c r="S41" i="12"/>
  <c r="B41" i="12"/>
  <c r="B47" i="12"/>
  <c r="N53" i="12"/>
  <c r="S117" i="12"/>
  <c r="V117" i="12"/>
  <c r="T117" i="12"/>
  <c r="V133" i="12"/>
  <c r="AC85" i="11"/>
  <c r="T91" i="11"/>
  <c r="AB91" i="11"/>
  <c r="AA91" i="11"/>
  <c r="Z91" i="11"/>
  <c r="X91" i="11"/>
  <c r="AC110" i="11"/>
  <c r="AA118" i="11"/>
  <c r="Z118" i="11"/>
  <c r="AA122" i="11"/>
  <c r="AC122" i="11"/>
  <c r="Y127" i="11"/>
  <c r="S127" i="11"/>
  <c r="R127" i="11"/>
  <c r="Q127" i="11"/>
  <c r="W16" i="12"/>
  <c r="V16" i="12"/>
  <c r="S16" i="12"/>
  <c r="R16" i="12"/>
  <c r="B170" i="12"/>
  <c r="O114" i="14"/>
  <c r="K114" i="14"/>
  <c r="P119" i="14"/>
  <c r="Q119" i="14"/>
  <c r="O119" i="14"/>
  <c r="N119" i="14"/>
  <c r="M119" i="14"/>
  <c r="L119" i="14"/>
  <c r="AC10" i="11"/>
  <c r="Z10" i="11"/>
  <c r="W10" i="11"/>
  <c r="V10" i="11"/>
  <c r="AB14" i="11"/>
  <c r="AC14" i="11"/>
  <c r="Y14" i="11"/>
  <c r="Y78" i="11"/>
  <c r="AC78" i="11"/>
  <c r="AB78" i="11"/>
  <c r="AA78" i="11"/>
  <c r="Z78" i="11"/>
  <c r="Q91" i="11"/>
  <c r="R114" i="11"/>
  <c r="T114" i="11"/>
  <c r="S114" i="11"/>
  <c r="Q114" i="11"/>
  <c r="R118" i="11"/>
  <c r="R122" i="11"/>
  <c r="U127" i="11"/>
  <c r="V152" i="11"/>
  <c r="AB152" i="11"/>
  <c r="AA152" i="11"/>
  <c r="Z152" i="11"/>
  <c r="W152" i="11"/>
  <c r="AA161" i="11"/>
  <c r="Y163" i="11"/>
  <c r="X163" i="11"/>
  <c r="W163" i="11"/>
  <c r="V163" i="11"/>
  <c r="U163" i="11"/>
  <c r="T163" i="11"/>
  <c r="S163" i="11"/>
  <c r="R163" i="11"/>
  <c r="T175" i="11"/>
  <c r="AA175" i="11"/>
  <c r="X175" i="11"/>
  <c r="W175" i="11"/>
  <c r="R175" i="11"/>
  <c r="N2" i="12"/>
  <c r="T2" i="12"/>
  <c r="R2" i="12"/>
  <c r="P2" i="12"/>
  <c r="A96" i="14"/>
  <c r="S44" i="12"/>
  <c r="Q44" i="12"/>
  <c r="P44" i="12"/>
  <c r="O44" i="12"/>
  <c r="W44" i="12"/>
  <c r="V44" i="12"/>
  <c r="U44" i="12"/>
  <c r="T44" i="12"/>
  <c r="N44" i="12"/>
  <c r="A102" i="14"/>
  <c r="S50" i="12"/>
  <c r="Q50" i="12"/>
  <c r="P50" i="12"/>
  <c r="O50" i="12"/>
  <c r="W50" i="12"/>
  <c r="V50" i="12"/>
  <c r="U50" i="12"/>
  <c r="T50" i="12"/>
  <c r="N50" i="12"/>
  <c r="R84" i="12"/>
  <c r="P84" i="12"/>
  <c r="T84" i="12"/>
  <c r="S84" i="12"/>
  <c r="W111" i="12"/>
  <c r="V111" i="12"/>
  <c r="T111" i="12"/>
  <c r="S111" i="12"/>
  <c r="R111" i="12"/>
  <c r="N111" i="12"/>
  <c r="B112" i="11"/>
  <c r="O107" i="14"/>
  <c r="Q107" i="14"/>
  <c r="N107" i="14"/>
  <c r="P107" i="14"/>
  <c r="M107" i="14"/>
  <c r="AA185" i="11"/>
  <c r="V185" i="11"/>
  <c r="U185" i="11"/>
  <c r="S185" i="11"/>
  <c r="A82" i="14"/>
  <c r="H82" i="14" s="1"/>
  <c r="S30" i="12"/>
  <c r="Q30" i="12"/>
  <c r="P30" i="12"/>
  <c r="R162" i="12"/>
  <c r="W162" i="12"/>
  <c r="U162" i="12"/>
  <c r="W188" i="12"/>
  <c r="V188" i="12"/>
  <c r="T188" i="12"/>
  <c r="P175" i="10"/>
  <c r="AE175" i="10"/>
  <c r="Q177" i="10"/>
  <c r="AJ177" i="10"/>
  <c r="S185" i="10"/>
  <c r="O199" i="10"/>
  <c r="E201" i="1" s="1"/>
  <c r="Y5" i="11"/>
  <c r="Z15" i="11"/>
  <c r="AC23" i="11"/>
  <c r="AC24" i="11"/>
  <c r="AA25" i="11"/>
  <c r="AB35" i="11"/>
  <c r="AB36" i="11"/>
  <c r="Z37" i="11"/>
  <c r="AC59" i="11"/>
  <c r="AC60" i="11"/>
  <c r="AA61" i="11"/>
  <c r="AA68" i="11"/>
  <c r="AC73" i="11"/>
  <c r="AC115" i="11"/>
  <c r="AC132" i="11"/>
  <c r="Z138" i="11"/>
  <c r="Z139" i="11"/>
  <c r="Y140" i="11"/>
  <c r="V149" i="11"/>
  <c r="X153" i="11"/>
  <c r="AB156" i="11"/>
  <c r="U169" i="11"/>
  <c r="Z170" i="11"/>
  <c r="Z171" i="11"/>
  <c r="Z172" i="11"/>
  <c r="V178" i="11"/>
  <c r="AB183" i="11"/>
  <c r="Z190" i="11"/>
  <c r="AC190" i="11"/>
  <c r="AB190" i="11"/>
  <c r="AA190" i="11"/>
  <c r="T3" i="12"/>
  <c r="S5" i="12"/>
  <c r="B30" i="12"/>
  <c r="V39" i="12"/>
  <c r="A104" i="14"/>
  <c r="O52" i="12"/>
  <c r="U52" i="12"/>
  <c r="T52" i="12"/>
  <c r="S52" i="12"/>
  <c r="Q52" i="12"/>
  <c r="A119" i="14"/>
  <c r="O67" i="12"/>
  <c r="W67" i="12"/>
  <c r="V67" i="12"/>
  <c r="U67" i="12"/>
  <c r="O72" i="12"/>
  <c r="P72" i="12"/>
  <c r="N72" i="12"/>
  <c r="B72" i="12"/>
  <c r="N135" i="12"/>
  <c r="V135" i="12"/>
  <c r="T135" i="12"/>
  <c r="Q135" i="12"/>
  <c r="P135" i="12"/>
  <c r="O135" i="12"/>
  <c r="B135" i="12"/>
  <c r="S156" i="12"/>
  <c r="W156" i="12"/>
  <c r="V156" i="12"/>
  <c r="R156" i="12"/>
  <c r="O156" i="12"/>
  <c r="N156" i="12"/>
  <c r="B162" i="12"/>
  <c r="B188" i="12"/>
  <c r="B175" i="10"/>
  <c r="Q175" i="10"/>
  <c r="AF175" i="10"/>
  <c r="B177" i="10"/>
  <c r="T177" i="10"/>
  <c r="T185" i="10"/>
  <c r="AC15" i="11"/>
  <c r="AB25" i="11"/>
  <c r="AC35" i="11"/>
  <c r="AC36" i="11"/>
  <c r="AA37" i="11"/>
  <c r="AB61" i="11"/>
  <c r="AC68" i="11"/>
  <c r="AC103" i="11"/>
  <c r="AC138" i="11"/>
  <c r="AA139" i="11"/>
  <c r="Z140" i="11"/>
  <c r="X149" i="11"/>
  <c r="Y153" i="11"/>
  <c r="AC156" i="11"/>
  <c r="Y169" i="11"/>
  <c r="AA170" i="11"/>
  <c r="AA171" i="11"/>
  <c r="AA172" i="11"/>
  <c r="W178" i="11"/>
  <c r="Q185" i="11"/>
  <c r="V3" i="12"/>
  <c r="T5" i="12"/>
  <c r="B25" i="12"/>
  <c r="A89" i="14"/>
  <c r="O37" i="12"/>
  <c r="N37" i="12"/>
  <c r="B37" i="12"/>
  <c r="A95" i="14"/>
  <c r="C95" i="14" s="1"/>
  <c r="S43" i="12"/>
  <c r="Q43" i="12"/>
  <c r="P43" i="12"/>
  <c r="O43" i="12"/>
  <c r="A98" i="14"/>
  <c r="S46" i="12"/>
  <c r="Q46" i="12"/>
  <c r="P46" i="12"/>
  <c r="O46" i="12"/>
  <c r="A101" i="14"/>
  <c r="S49" i="12"/>
  <c r="Q49" i="12"/>
  <c r="P49" i="12"/>
  <c r="O49" i="12"/>
  <c r="B52" i="12"/>
  <c r="A114" i="14"/>
  <c r="G114" i="14" s="1"/>
  <c r="O62" i="12"/>
  <c r="S62" i="12"/>
  <c r="Q62" i="12"/>
  <c r="P62" i="12"/>
  <c r="N62" i="12"/>
  <c r="B67" i="12"/>
  <c r="P68" i="14"/>
  <c r="O68" i="14"/>
  <c r="K68" i="14"/>
  <c r="AB37" i="11"/>
  <c r="AB139" i="11"/>
  <c r="AC140" i="11"/>
  <c r="Y149" i="11"/>
  <c r="Z153" i="11"/>
  <c r="Z169" i="11"/>
  <c r="AB170" i="11"/>
  <c r="AB172" i="11"/>
  <c r="X178" i="11"/>
  <c r="T184" i="11"/>
  <c r="W184" i="11"/>
  <c r="V184" i="11"/>
  <c r="U184" i="11"/>
  <c r="R185" i="11"/>
  <c r="U5" i="12"/>
  <c r="Q17" i="12"/>
  <c r="P17" i="12"/>
  <c r="N30" i="12"/>
  <c r="A92" i="14"/>
  <c r="Q40" i="12"/>
  <c r="P40" i="12"/>
  <c r="O40" i="12"/>
  <c r="N40" i="12"/>
  <c r="A106" i="14"/>
  <c r="O54" i="12"/>
  <c r="W54" i="12"/>
  <c r="V54" i="12"/>
  <c r="U54" i="12"/>
  <c r="T54" i="12"/>
  <c r="T162" i="12"/>
  <c r="T183" i="12"/>
  <c r="Q183" i="12"/>
  <c r="P183" i="12"/>
  <c r="N183" i="12"/>
  <c r="L201" i="14"/>
  <c r="N201" i="14"/>
  <c r="M201" i="14"/>
  <c r="Q201" i="14"/>
  <c r="P201" i="14"/>
  <c r="X185" i="10"/>
  <c r="Q23" i="11"/>
  <c r="AC37" i="11"/>
  <c r="AC139" i="11"/>
  <c r="Z149" i="11"/>
  <c r="AC153" i="11"/>
  <c r="AA169" i="11"/>
  <c r="AC171" i="11"/>
  <c r="AC172" i="11"/>
  <c r="AA178" i="11"/>
  <c r="Y183" i="11"/>
  <c r="U183" i="11"/>
  <c r="W185" i="11"/>
  <c r="Z202" i="11"/>
  <c r="AA202" i="11"/>
  <c r="X202" i="11"/>
  <c r="W202" i="11"/>
  <c r="Q202" i="11"/>
  <c r="Q4" i="12"/>
  <c r="O4" i="12"/>
  <c r="B17" i="12"/>
  <c r="O30" i="12"/>
  <c r="B40" i="12"/>
  <c r="B54" i="12"/>
  <c r="A116" i="14"/>
  <c r="O64" i="12"/>
  <c r="U64" i="12"/>
  <c r="T64" i="12"/>
  <c r="S64" i="12"/>
  <c r="Q64" i="12"/>
  <c r="O102" i="12"/>
  <c r="Q102" i="12"/>
  <c r="S102" i="12"/>
  <c r="R102" i="12"/>
  <c r="P102" i="12"/>
  <c r="N102" i="12"/>
  <c r="V136" i="12"/>
  <c r="U136" i="12"/>
  <c r="T136" i="12"/>
  <c r="B179" i="12"/>
  <c r="W197" i="12"/>
  <c r="S197" i="12"/>
  <c r="R197" i="12"/>
  <c r="B198" i="11"/>
  <c r="Q197" i="12"/>
  <c r="P197" i="12"/>
  <c r="AC149" i="11"/>
  <c r="AB169" i="11"/>
  <c r="AB178" i="11"/>
  <c r="X185" i="11"/>
  <c r="W192" i="11"/>
  <c r="V192" i="11"/>
  <c r="T192" i="11"/>
  <c r="A55" i="14"/>
  <c r="B3" i="12"/>
  <c r="T28" i="12"/>
  <c r="W28" i="12"/>
  <c r="S28" i="12"/>
  <c r="Q28" i="12"/>
  <c r="T30" i="12"/>
  <c r="A84" i="14"/>
  <c r="T32" i="12"/>
  <c r="S32" i="12"/>
  <c r="Q32" i="12"/>
  <c r="A88" i="14"/>
  <c r="O36" i="12"/>
  <c r="N36" i="12"/>
  <c r="B36" i="12"/>
  <c r="P76" i="12"/>
  <c r="S76" i="12"/>
  <c r="V76" i="12"/>
  <c r="U76" i="12"/>
  <c r="N76" i="12"/>
  <c r="S81" i="12"/>
  <c r="W81" i="12"/>
  <c r="V81" i="12"/>
  <c r="B102" i="12"/>
  <c r="S114" i="12"/>
  <c r="R114" i="12"/>
  <c r="T114" i="12"/>
  <c r="Q114" i="12"/>
  <c r="P114" i="12"/>
  <c r="O114" i="12"/>
  <c r="N114" i="12"/>
  <c r="Q132" i="12"/>
  <c r="P132" i="12"/>
  <c r="S132" i="12"/>
  <c r="R132" i="12"/>
  <c r="O132" i="12"/>
  <c r="N132" i="12"/>
  <c r="B136" i="12"/>
  <c r="B141" i="12"/>
  <c r="V141" i="12"/>
  <c r="U141" i="12"/>
  <c r="T141" i="12"/>
  <c r="S141" i="12"/>
  <c r="R146" i="12"/>
  <c r="N146" i="12"/>
  <c r="W146" i="12"/>
  <c r="R183" i="12"/>
  <c r="N207" i="14"/>
  <c r="P207" i="14"/>
  <c r="Q207" i="14"/>
  <c r="O207" i="14"/>
  <c r="M207" i="14"/>
  <c r="L207" i="14"/>
  <c r="AC178" i="11"/>
  <c r="AB185" i="11"/>
  <c r="S12" i="12"/>
  <c r="W12" i="12"/>
  <c r="V12" i="12"/>
  <c r="S15" i="12"/>
  <c r="R15" i="12"/>
  <c r="Q15" i="12"/>
  <c r="U30" i="12"/>
  <c r="A94" i="14"/>
  <c r="S42" i="12"/>
  <c r="Q42" i="12"/>
  <c r="P42" i="12"/>
  <c r="O42" i="12"/>
  <c r="A97" i="14"/>
  <c r="S45" i="12"/>
  <c r="Q45" i="12"/>
  <c r="P45" i="12"/>
  <c r="O45" i="12"/>
  <c r="A100" i="14"/>
  <c r="S48" i="12"/>
  <c r="Q48" i="12"/>
  <c r="P48" i="12"/>
  <c r="O48" i="12"/>
  <c r="A103" i="14"/>
  <c r="F103" i="14" s="1"/>
  <c r="O51" i="12"/>
  <c r="T51" i="12"/>
  <c r="S51" i="12"/>
  <c r="Q51" i="12"/>
  <c r="P51" i="12"/>
  <c r="A113" i="14"/>
  <c r="O61" i="12"/>
  <c r="Q61" i="12"/>
  <c r="P61" i="12"/>
  <c r="N61" i="12"/>
  <c r="A118" i="14"/>
  <c r="G118" i="14" s="1"/>
  <c r="O66" i="12"/>
  <c r="W66" i="12"/>
  <c r="V66" i="12"/>
  <c r="U66" i="12"/>
  <c r="T66" i="12"/>
  <c r="B98" i="12"/>
  <c r="N98" i="12"/>
  <c r="T98" i="12"/>
  <c r="S98" i="12"/>
  <c r="B114" i="12"/>
  <c r="B132" i="12"/>
  <c r="S158" i="12"/>
  <c r="W158" i="12"/>
  <c r="N158" i="12"/>
  <c r="V158" i="12"/>
  <c r="U158" i="12"/>
  <c r="T158" i="12"/>
  <c r="S160" i="12"/>
  <c r="R160" i="12"/>
  <c r="O160" i="12"/>
  <c r="W160" i="12"/>
  <c r="V160" i="12"/>
  <c r="N160" i="12"/>
  <c r="W166" i="12"/>
  <c r="B166" i="12"/>
  <c r="T166" i="12"/>
  <c r="O172" i="12"/>
  <c r="R179" i="12"/>
  <c r="S183" i="12"/>
  <c r="N197" i="12"/>
  <c r="K207" i="14"/>
  <c r="Q138" i="11"/>
  <c r="Q140" i="11"/>
  <c r="Q153" i="11"/>
  <c r="AC185" i="11"/>
  <c r="V30" i="12"/>
  <c r="A91" i="14"/>
  <c r="P39" i="12"/>
  <c r="O39" i="12"/>
  <c r="N39" i="12"/>
  <c r="S100" i="12"/>
  <c r="T100" i="12"/>
  <c r="Q100" i="12"/>
  <c r="P100" i="12"/>
  <c r="O100" i="12"/>
  <c r="S128" i="12"/>
  <c r="P128" i="12"/>
  <c r="N128" i="12"/>
  <c r="R172" i="12"/>
  <c r="W192" i="12"/>
  <c r="V192" i="12"/>
  <c r="N192" i="12"/>
  <c r="V87" i="12"/>
  <c r="T92" i="12"/>
  <c r="R94" i="12"/>
  <c r="V107" i="12"/>
  <c r="S126" i="12"/>
  <c r="T145" i="12"/>
  <c r="R145" i="12"/>
  <c r="Q145" i="12"/>
  <c r="V149" i="12"/>
  <c r="S149" i="12"/>
  <c r="W177" i="12"/>
  <c r="S177" i="12"/>
  <c r="O69" i="14"/>
  <c r="N69" i="14"/>
  <c r="O180" i="14"/>
  <c r="Q180" i="14"/>
  <c r="P180" i="14"/>
  <c r="L180" i="14"/>
  <c r="N180" i="14"/>
  <c r="M180" i="14"/>
  <c r="Q197" i="14"/>
  <c r="P197" i="14"/>
  <c r="V56" i="12"/>
  <c r="A111" i="14"/>
  <c r="O59" i="12"/>
  <c r="V68" i="12"/>
  <c r="A123" i="14"/>
  <c r="O71" i="12"/>
  <c r="W87" i="12"/>
  <c r="B90" i="12"/>
  <c r="S94" i="12"/>
  <c r="B125" i="12"/>
  <c r="R143" i="12"/>
  <c r="Q143" i="12"/>
  <c r="B145" i="12"/>
  <c r="U147" i="12"/>
  <c r="Q147" i="12"/>
  <c r="B149" i="12"/>
  <c r="R193" i="12"/>
  <c r="Q193" i="12"/>
  <c r="L69" i="14"/>
  <c r="K180" i="14"/>
  <c r="K197" i="14"/>
  <c r="B6" i="12"/>
  <c r="B7" i="12"/>
  <c r="B34" i="12"/>
  <c r="B35" i="12"/>
  <c r="A110" i="14"/>
  <c r="O58" i="12"/>
  <c r="B59" i="12"/>
  <c r="A122" i="14"/>
  <c r="O70" i="12"/>
  <c r="B71" i="12"/>
  <c r="P80" i="12"/>
  <c r="B93" i="12"/>
  <c r="S108" i="12"/>
  <c r="T108" i="12"/>
  <c r="O110" i="12"/>
  <c r="R110" i="12"/>
  <c r="Q110" i="12"/>
  <c r="T127" i="12"/>
  <c r="S127" i="12"/>
  <c r="B143" i="12"/>
  <c r="B147" i="12"/>
  <c r="O151" i="12"/>
  <c r="U163" i="12"/>
  <c r="T163" i="12"/>
  <c r="R163" i="12"/>
  <c r="Q163" i="12"/>
  <c r="T165" i="12"/>
  <c r="Q165" i="12"/>
  <c r="O165" i="12"/>
  <c r="R165" i="12"/>
  <c r="N165" i="12"/>
  <c r="T177" i="12"/>
  <c r="N184" i="12"/>
  <c r="F253" i="14"/>
  <c r="A109" i="14"/>
  <c r="O57" i="12"/>
  <c r="B58" i="12"/>
  <c r="A121" i="14"/>
  <c r="O69" i="12"/>
  <c r="B70" i="12"/>
  <c r="R80" i="12"/>
  <c r="N82" i="12"/>
  <c r="B85" i="12"/>
  <c r="N90" i="12"/>
  <c r="B99" i="12"/>
  <c r="B108" i="12"/>
  <c r="B110" i="12"/>
  <c r="N125" i="12"/>
  <c r="B127" i="12"/>
  <c r="V129" i="12"/>
  <c r="W129" i="12"/>
  <c r="T129" i="12"/>
  <c r="N145" i="12"/>
  <c r="T149" i="12"/>
  <c r="P151" i="12"/>
  <c r="U177" i="12"/>
  <c r="O184" i="12"/>
  <c r="N193" i="12"/>
  <c r="O100" i="14"/>
  <c r="O176" i="14"/>
  <c r="Q176" i="14"/>
  <c r="P176" i="14"/>
  <c r="N176" i="14"/>
  <c r="M176" i="14"/>
  <c r="L176" i="14"/>
  <c r="A108" i="14"/>
  <c r="O56" i="12"/>
  <c r="A120" i="14"/>
  <c r="O68" i="12"/>
  <c r="T80" i="12"/>
  <c r="O90" i="12"/>
  <c r="T125" i="12"/>
  <c r="R142" i="12"/>
  <c r="P142" i="12"/>
  <c r="P145" i="12"/>
  <c r="U149" i="12"/>
  <c r="Q151" i="12"/>
  <c r="U161" i="12"/>
  <c r="T161" i="12"/>
  <c r="S161" i="12"/>
  <c r="S178" i="12"/>
  <c r="R178" i="12"/>
  <c r="W181" i="12"/>
  <c r="T181" i="12"/>
  <c r="R181" i="12"/>
  <c r="S184" i="12"/>
  <c r="N189" i="12"/>
  <c r="R189" i="12"/>
  <c r="Q189" i="12"/>
  <c r="C15" i="14"/>
  <c r="D41" i="14" s="1"/>
  <c r="O65" i="14"/>
  <c r="M65" i="14"/>
  <c r="N65" i="14"/>
  <c r="Q97" i="14"/>
  <c r="P97" i="14"/>
  <c r="M238" i="14"/>
  <c r="L238" i="14"/>
  <c r="K97" i="14"/>
  <c r="O129" i="14"/>
  <c r="Q129" i="14"/>
  <c r="P129" i="14"/>
  <c r="M129" i="14"/>
  <c r="N238" i="14"/>
  <c r="W103" i="12"/>
  <c r="V103" i="12"/>
  <c r="O126" i="12"/>
  <c r="N126" i="12"/>
  <c r="N185" i="12"/>
  <c r="O185" i="12"/>
  <c r="Q57" i="14"/>
  <c r="P57" i="14"/>
  <c r="N57" i="14"/>
  <c r="O57" i="14"/>
  <c r="M57" i="14"/>
  <c r="O60" i="14"/>
  <c r="K60" i="14"/>
  <c r="K129" i="14"/>
  <c r="Q238" i="14"/>
  <c r="B87" i="12"/>
  <c r="V89" i="12"/>
  <c r="S89" i="12"/>
  <c r="B92" i="12"/>
  <c r="O94" i="12"/>
  <c r="B94" i="12"/>
  <c r="B103" i="12"/>
  <c r="R107" i="12"/>
  <c r="N107" i="12"/>
  <c r="B120" i="12"/>
  <c r="S124" i="12"/>
  <c r="P124" i="12"/>
  <c r="O124" i="12"/>
  <c r="B126" i="12"/>
  <c r="S152" i="12"/>
  <c r="V152" i="12"/>
  <c r="W152" i="12"/>
  <c r="O155" i="12"/>
  <c r="N155" i="12"/>
  <c r="S155" i="12"/>
  <c r="R155" i="12"/>
  <c r="S174" i="12"/>
  <c r="R174" i="12"/>
  <c r="B185" i="12"/>
  <c r="W196" i="12"/>
  <c r="O196" i="12"/>
  <c r="K57" i="14"/>
  <c r="L129" i="14"/>
  <c r="O200" i="12"/>
  <c r="N200" i="12"/>
  <c r="P72" i="14"/>
  <c r="L72" i="14"/>
  <c r="Q105" i="14"/>
  <c r="L105" i="14"/>
  <c r="P191" i="14"/>
  <c r="N191" i="14"/>
  <c r="Q191" i="14"/>
  <c r="Q246" i="14"/>
  <c r="P246" i="14"/>
  <c r="M246" i="14"/>
  <c r="O246" i="14"/>
  <c r="N246" i="14"/>
  <c r="B116" i="12"/>
  <c r="U180" i="12"/>
  <c r="V180" i="12"/>
  <c r="S180" i="12"/>
  <c r="B200" i="12"/>
  <c r="O72" i="14"/>
  <c r="K105" i="14"/>
  <c r="O121" i="14"/>
  <c r="Q121" i="14"/>
  <c r="P121" i="14"/>
  <c r="N134" i="14"/>
  <c r="L134" i="14"/>
  <c r="Q141" i="14"/>
  <c r="L141" i="14"/>
  <c r="L146" i="14"/>
  <c r="K246" i="14"/>
  <c r="T34" i="14"/>
  <c r="Q86" i="14"/>
  <c r="P86" i="14"/>
  <c r="O86" i="14"/>
  <c r="M86" i="14"/>
  <c r="P105" i="14"/>
  <c r="K121" i="14"/>
  <c r="N146" i="14"/>
  <c r="M183" i="14"/>
  <c r="L183" i="14"/>
  <c r="P183" i="14"/>
  <c r="Q193" i="14"/>
  <c r="P193" i="14"/>
  <c r="O193" i="14"/>
  <c r="L246" i="14"/>
  <c r="F36" i="14"/>
  <c r="H24" i="15" s="1"/>
  <c r="N226" i="14"/>
  <c r="Q226" i="14"/>
  <c r="Q63" i="14"/>
  <c r="P63" i="14"/>
  <c r="N63" i="14"/>
  <c r="M63" i="14"/>
  <c r="K63" i="14"/>
  <c r="Q67" i="14"/>
  <c r="P67" i="14"/>
  <c r="N67" i="14"/>
  <c r="O76" i="14"/>
  <c r="L86" i="14"/>
  <c r="Q112" i="14"/>
  <c r="P112" i="14"/>
  <c r="O112" i="14"/>
  <c r="N112" i="14"/>
  <c r="M112" i="14"/>
  <c r="M121" i="14"/>
  <c r="N194" i="14"/>
  <c r="N204" i="14"/>
  <c r="Q204" i="14"/>
  <c r="P204" i="14"/>
  <c r="O204" i="14"/>
  <c r="M204" i="14"/>
  <c r="L204" i="14"/>
  <c r="K226" i="14"/>
  <c r="L63" i="14"/>
  <c r="K67" i="14"/>
  <c r="N86" i="14"/>
  <c r="O194" i="14"/>
  <c r="L226" i="14"/>
  <c r="O56" i="14"/>
  <c r="Q56" i="14"/>
  <c r="P56" i="14"/>
  <c r="N56" i="14"/>
  <c r="L56" i="14"/>
  <c r="Q59" i="14"/>
  <c r="P59" i="14"/>
  <c r="N59" i="14"/>
  <c r="O63" i="14"/>
  <c r="L67" i="14"/>
  <c r="Q91" i="14"/>
  <c r="P91" i="14"/>
  <c r="N91" i="14"/>
  <c r="L126" i="14"/>
  <c r="Q174" i="14"/>
  <c r="O174" i="14"/>
  <c r="M174" i="14"/>
  <c r="L174" i="14"/>
  <c r="Q186" i="14"/>
  <c r="O186" i="14"/>
  <c r="N186" i="14"/>
  <c r="M226" i="14"/>
  <c r="Q84" i="14"/>
  <c r="P84" i="14"/>
  <c r="N84" i="14"/>
  <c r="O103" i="14"/>
  <c r="N103" i="14"/>
  <c r="K103" i="14"/>
  <c r="Q243" i="14"/>
  <c r="P243" i="14"/>
  <c r="M243" i="14"/>
  <c r="O199" i="14"/>
  <c r="Q199" i="14"/>
  <c r="L199" i="14"/>
  <c r="Q240" i="14"/>
  <c r="N240" i="14"/>
  <c r="K243" i="14"/>
  <c r="L117" i="14"/>
  <c r="N124" i="14"/>
  <c r="K127" i="14"/>
  <c r="O132" i="14"/>
  <c r="M139" i="14"/>
  <c r="L145" i="14"/>
  <c r="M148" i="14"/>
  <c r="L160" i="14"/>
  <c r="L169" i="14"/>
  <c r="K172" i="14"/>
  <c r="K184" i="14"/>
  <c r="M189" i="14"/>
  <c r="L189" i="14"/>
  <c r="K189" i="14"/>
  <c r="K192" i="14"/>
  <c r="K199" i="14"/>
  <c r="M208" i="14"/>
  <c r="L208" i="14"/>
  <c r="L216" i="14"/>
  <c r="L219" i="14"/>
  <c r="L223" i="14"/>
  <c r="K240" i="14"/>
  <c r="L243" i="14"/>
  <c r="E32" i="14"/>
  <c r="M75" i="14"/>
  <c r="K83" i="14"/>
  <c r="M98" i="14"/>
  <c r="K115" i="14"/>
  <c r="M117" i="14"/>
  <c r="K122" i="14"/>
  <c r="L127" i="14"/>
  <c r="P132" i="14"/>
  <c r="K135" i="14"/>
  <c r="N139" i="14"/>
  <c r="M145" i="14"/>
  <c r="K157" i="14"/>
  <c r="M160" i="14"/>
  <c r="K163" i="14"/>
  <c r="N169" i="14"/>
  <c r="L172" i="14"/>
  <c r="P177" i="14"/>
  <c r="N177" i="14"/>
  <c r="L184" i="14"/>
  <c r="O187" i="14"/>
  <c r="P187" i="14"/>
  <c r="N187" i="14"/>
  <c r="K187" i="14"/>
  <c r="N189" i="14"/>
  <c r="L192" i="14"/>
  <c r="O196" i="14"/>
  <c r="N196" i="14"/>
  <c r="K196" i="14"/>
  <c r="N208" i="14"/>
  <c r="M216" i="14"/>
  <c r="M219" i="14"/>
  <c r="Q224" i="14"/>
  <c r="P224" i="14"/>
  <c r="M237" i="14"/>
  <c r="P237" i="14"/>
  <c r="L240" i="14"/>
  <c r="N243" i="14"/>
  <c r="M127" i="14"/>
  <c r="N145" i="14"/>
  <c r="N160" i="14"/>
  <c r="O169" i="14"/>
  <c r="M172" i="14"/>
  <c r="L182" i="14"/>
  <c r="P182" i="14"/>
  <c r="M184" i="14"/>
  <c r="M192" i="14"/>
  <c r="N213" i="14"/>
  <c r="P213" i="14"/>
  <c r="O216" i="14"/>
  <c r="N219" i="14"/>
  <c r="M240" i="14"/>
  <c r="O243" i="14"/>
  <c r="O75" i="14"/>
  <c r="P78" i="14"/>
  <c r="M83" i="14"/>
  <c r="M104" i="14"/>
  <c r="K113" i="14"/>
  <c r="M115" i="14"/>
  <c r="Q117" i="14"/>
  <c r="P122" i="14"/>
  <c r="K125" i="14"/>
  <c r="N127" i="14"/>
  <c r="N135" i="14"/>
  <c r="O145" i="14"/>
  <c r="K149" i="14"/>
  <c r="Q157" i="14"/>
  <c r="P160" i="14"/>
  <c r="P169" i="14"/>
  <c r="N172" i="14"/>
  <c r="K175" i="14"/>
  <c r="K182" i="14"/>
  <c r="N184" i="14"/>
  <c r="M187" i="14"/>
  <c r="P189" i="14"/>
  <c r="N192" i="14"/>
  <c r="M196" i="14"/>
  <c r="L200" i="14"/>
  <c r="M202" i="14"/>
  <c r="N206" i="14"/>
  <c r="M206" i="14"/>
  <c r="K213" i="14"/>
  <c r="P216" i="14"/>
  <c r="O219" i="14"/>
  <c r="L237" i="14"/>
  <c r="O240" i="14"/>
  <c r="Q252" i="14"/>
  <c r="O252" i="14"/>
  <c r="N252" i="14"/>
  <c r="K252" i="14"/>
  <c r="Q54" i="14"/>
  <c r="P66" i="14"/>
  <c r="P75" i="14"/>
  <c r="N83" i="14"/>
  <c r="M85" i="14"/>
  <c r="K93" i="14"/>
  <c r="O96" i="14"/>
  <c r="M102" i="14"/>
  <c r="N104" i="14"/>
  <c r="L113" i="14"/>
  <c r="N115" i="14"/>
  <c r="N120" i="14"/>
  <c r="L125" i="14"/>
  <c r="O127" i="14"/>
  <c r="K131" i="14"/>
  <c r="K133" i="14"/>
  <c r="O135" i="14"/>
  <c r="K140" i="14"/>
  <c r="O143" i="14"/>
  <c r="P145" i="14"/>
  <c r="P149" i="14"/>
  <c r="K152" i="14"/>
  <c r="Q160" i="14"/>
  <c r="P172" i="14"/>
  <c r="M175" i="14"/>
  <c r="M182" i="14"/>
  <c r="P184" i="14"/>
  <c r="Q187" i="14"/>
  <c r="Q189" i="14"/>
  <c r="O192" i="14"/>
  <c r="P196" i="14"/>
  <c r="M200" i="14"/>
  <c r="N202" i="14"/>
  <c r="L213" i="14"/>
  <c r="Q216" i="14"/>
  <c r="Q219" i="14"/>
  <c r="N237" i="14"/>
  <c r="P240" i="14"/>
  <c r="B191" i="12"/>
  <c r="B199" i="12"/>
  <c r="N102" i="14"/>
  <c r="K111" i="14"/>
  <c r="M113" i="14"/>
  <c r="O115" i="14"/>
  <c r="K123" i="14"/>
  <c r="M125" i="14"/>
  <c r="Q127" i="14"/>
  <c r="L131" i="14"/>
  <c r="L133" i="14"/>
  <c r="P135" i="14"/>
  <c r="L140" i="14"/>
  <c r="L152" i="14"/>
  <c r="M155" i="14"/>
  <c r="K158" i="14"/>
  <c r="K164" i="14"/>
  <c r="K168" i="14"/>
  <c r="Q172" i="14"/>
  <c r="N175" i="14"/>
  <c r="N182" i="14"/>
  <c r="Q184" i="14"/>
  <c r="Q192" i="14"/>
  <c r="Q196" i="14"/>
  <c r="N200" i="14"/>
  <c r="O203" i="14"/>
  <c r="N203" i="14"/>
  <c r="M213" i="14"/>
  <c r="M220" i="14"/>
  <c r="K220" i="14"/>
  <c r="O237" i="14"/>
  <c r="P249" i="14"/>
  <c r="O249" i="14"/>
  <c r="L249" i="14"/>
  <c r="I1" i="9"/>
  <c r="I11" i="9"/>
  <c r="I10" i="9"/>
  <c r="L260" i="14"/>
  <c r="K260" i="14"/>
  <c r="AY73" i="5"/>
  <c r="AY71" i="5"/>
  <c r="AY67" i="5"/>
  <c r="AY61" i="5"/>
  <c r="AY42" i="5"/>
  <c r="AY43" i="5"/>
  <c r="AY41" i="5"/>
  <c r="AY3" i="5"/>
  <c r="AZ174" i="5"/>
  <c r="BC29" i="5"/>
  <c r="BH4" i="5"/>
  <c r="BH16" i="5"/>
  <c r="BH38" i="5"/>
  <c r="L261" i="14"/>
  <c r="K261" i="14"/>
  <c r="BC199" i="5"/>
  <c r="BD174" i="5"/>
  <c r="BD162" i="5"/>
  <c r="BD150" i="5"/>
  <c r="BC174" i="5"/>
  <c r="BC168" i="5"/>
  <c r="BC162" i="5"/>
  <c r="BC150" i="5"/>
  <c r="BD93" i="5"/>
  <c r="BC93" i="5"/>
  <c r="BC3" i="5"/>
  <c r="BC35" i="5"/>
  <c r="BC65" i="5"/>
  <c r="BD61" i="5"/>
  <c r="K262" i="14"/>
  <c r="L262" i="14"/>
  <c r="BH198" i="5"/>
  <c r="BH194" i="5"/>
  <c r="BG198" i="5"/>
  <c r="BG194" i="5"/>
  <c r="BG172" i="5"/>
  <c r="BG166" i="5"/>
  <c r="BG160" i="5"/>
  <c r="BG154" i="5"/>
  <c r="BG148" i="5"/>
  <c r="BG147" i="5"/>
  <c r="BG145" i="5"/>
  <c r="BG144" i="5"/>
  <c r="BG140" i="5"/>
  <c r="BG139" i="5"/>
  <c r="BG138" i="5"/>
  <c r="BG137" i="5"/>
  <c r="BG136" i="5"/>
  <c r="BG135" i="5"/>
  <c r="BG133" i="5"/>
  <c r="BG132" i="5"/>
  <c r="BG128" i="5"/>
  <c r="BG127" i="5"/>
  <c r="BG126" i="5"/>
  <c r="BG125" i="5"/>
  <c r="BG124" i="5"/>
  <c r="BG123" i="5"/>
  <c r="BG121" i="5"/>
  <c r="BG120" i="5"/>
  <c r="BG116" i="5"/>
  <c r="BG115" i="5"/>
  <c r="BG114" i="5"/>
  <c r="BG113" i="5"/>
  <c r="BG112" i="5"/>
  <c r="BG111" i="5"/>
  <c r="BG109" i="5"/>
  <c r="BG108" i="5"/>
  <c r="BG104" i="5"/>
  <c r="BG103" i="5"/>
  <c r="BG102" i="5"/>
  <c r="BG101" i="5"/>
  <c r="BG100" i="5"/>
  <c r="BG99" i="5"/>
  <c r="BG97" i="5"/>
  <c r="BG96" i="5"/>
  <c r="BG93" i="5"/>
  <c r="BG92" i="5"/>
  <c r="BG91" i="5"/>
  <c r="BG90" i="5"/>
  <c r="BG89" i="5"/>
  <c r="BG88" i="5"/>
  <c r="BG87" i="5"/>
  <c r="BG85" i="5"/>
  <c r="BG84" i="5"/>
  <c r="BG82" i="5"/>
  <c r="BG81" i="5"/>
  <c r="BG80" i="5"/>
  <c r="BG79" i="5"/>
  <c r="BG78" i="5"/>
  <c r="BG77" i="5"/>
  <c r="BG76" i="5"/>
  <c r="BG75" i="5"/>
  <c r="BG73" i="5"/>
  <c r="BG72" i="5"/>
  <c r="BG70" i="5"/>
  <c r="BG69" i="5"/>
  <c r="BG68" i="5"/>
  <c r="BG67" i="5"/>
  <c r="BG66" i="5"/>
  <c r="BG65" i="5"/>
  <c r="BG64" i="5"/>
  <c r="BG63" i="5"/>
  <c r="BG61" i="5"/>
  <c r="BG60" i="5"/>
  <c r="BG58" i="5"/>
  <c r="BG57" i="5"/>
  <c r="BG56" i="5"/>
  <c r="BG55" i="5"/>
  <c r="BG54" i="5"/>
  <c r="BG53" i="5"/>
  <c r="BG52" i="5"/>
  <c r="BG51" i="5"/>
  <c r="BG49" i="5"/>
  <c r="BG48" i="5"/>
  <c r="BG46" i="5"/>
  <c r="BG45" i="5"/>
  <c r="BG44" i="5"/>
  <c r="BG43" i="5"/>
  <c r="BG42" i="5"/>
  <c r="BG41" i="5"/>
  <c r="BG40" i="5"/>
  <c r="BG39" i="5"/>
  <c r="BG37" i="5"/>
  <c r="BG36" i="5"/>
  <c r="BG34" i="5"/>
  <c r="BG33" i="5"/>
  <c r="BG32" i="5"/>
  <c r="BG31" i="5"/>
  <c r="BG30" i="5"/>
  <c r="BG29" i="5"/>
  <c r="BG28" i="5"/>
  <c r="BG27" i="5"/>
  <c r="BG25" i="5"/>
  <c r="BG24" i="5"/>
  <c r="BG22" i="5"/>
  <c r="BG21" i="5"/>
  <c r="BG20" i="5"/>
  <c r="BG19" i="5"/>
  <c r="BG18" i="5"/>
  <c r="BG17" i="5"/>
  <c r="BG16" i="5"/>
  <c r="BG15" i="5"/>
  <c r="BG14" i="5"/>
  <c r="BG13" i="5"/>
  <c r="BG12" i="5"/>
  <c r="BG10" i="5"/>
  <c r="BG9" i="5"/>
  <c r="BG8" i="5"/>
  <c r="BG7" i="5"/>
  <c r="BG6" i="5"/>
  <c r="BG2" i="5"/>
  <c r="BH199" i="5"/>
  <c r="BH195" i="5"/>
  <c r="BH191" i="5"/>
  <c r="BG185" i="5"/>
  <c r="BG179" i="5"/>
  <c r="BG167" i="5"/>
  <c r="BG161" i="5"/>
  <c r="BG155" i="5"/>
  <c r="BG149" i="5"/>
  <c r="BG199" i="5"/>
  <c r="BG195" i="5"/>
  <c r="BG191" i="5"/>
  <c r="BH186" i="5"/>
  <c r="BH180" i="5"/>
  <c r="BH174" i="5"/>
  <c r="BH168" i="5"/>
  <c r="BH156" i="5"/>
  <c r="BH150" i="5"/>
  <c r="BG186" i="5"/>
  <c r="BG180" i="5"/>
  <c r="BG174" i="5"/>
  <c r="BG168" i="5"/>
  <c r="BG162" i="5"/>
  <c r="BG156" i="5"/>
  <c r="BH188" i="5"/>
  <c r="BH182" i="5"/>
  <c r="BH176" i="5"/>
  <c r="BH164" i="5"/>
  <c r="BH158" i="5"/>
  <c r="BH152" i="5"/>
  <c r="BG188" i="5"/>
  <c r="BG182" i="5"/>
  <c r="BG176" i="5"/>
  <c r="BG170" i="5"/>
  <c r="BG164" i="5"/>
  <c r="BG158" i="5"/>
  <c r="BG152" i="5"/>
  <c r="BG197" i="5"/>
  <c r="BG189" i="5"/>
  <c r="BG183" i="5"/>
  <c r="BG177" i="5"/>
  <c r="BG171" i="5"/>
  <c r="BG165" i="5"/>
  <c r="BG159" i="5"/>
  <c r="BH140" i="5"/>
  <c r="BH130" i="5"/>
  <c r="BH119" i="5"/>
  <c r="BH112" i="5"/>
  <c r="BH108" i="5"/>
  <c r="BH62" i="5"/>
  <c r="BH51" i="5"/>
  <c r="BH49" i="5"/>
  <c r="BH32" i="5"/>
  <c r="BH172" i="5"/>
  <c r="BG153" i="5"/>
  <c r="BH132" i="5"/>
  <c r="BH113" i="5"/>
  <c r="BH107" i="5"/>
  <c r="BH99" i="5"/>
  <c r="BH85" i="5"/>
  <c r="BH71" i="5"/>
  <c r="BH58" i="5"/>
  <c r="BH53" i="5"/>
  <c r="BG5" i="5"/>
  <c r="BH66" i="5"/>
  <c r="BH41" i="5"/>
  <c r="BH24" i="5"/>
  <c r="BH11" i="5"/>
  <c r="BH7" i="5"/>
  <c r="BG4" i="5"/>
  <c r="BH2" i="5"/>
  <c r="BH142" i="5"/>
  <c r="BH141" i="5"/>
  <c r="BH131" i="5"/>
  <c r="BH120" i="5"/>
  <c r="BH106" i="5"/>
  <c r="BH92" i="5"/>
  <c r="BH84" i="5"/>
  <c r="BH75" i="5"/>
  <c r="BH61" i="5"/>
  <c r="BH22" i="5"/>
  <c r="BH3" i="5"/>
  <c r="BG196" i="5"/>
  <c r="BG192" i="5"/>
  <c r="BG150" i="5"/>
  <c r="BH144" i="5"/>
  <c r="BH133" i="5"/>
  <c r="BH121" i="5"/>
  <c r="BH114" i="5"/>
  <c r="BH105" i="5"/>
  <c r="BH98" i="5"/>
  <c r="BH91" i="5"/>
  <c r="BH83" i="5"/>
  <c r="BH39" i="5"/>
  <c r="BH20" i="5"/>
  <c r="BH18" i="5"/>
  <c r="BG3" i="5"/>
  <c r="BG175" i="5"/>
  <c r="BH145" i="5"/>
  <c r="BH143" i="5"/>
  <c r="BH122" i="5"/>
  <c r="BH104" i="5"/>
  <c r="BH90" i="5"/>
  <c r="BH74" i="5"/>
  <c r="BH65" i="5"/>
  <c r="BH37" i="5"/>
  <c r="BG151" i="5"/>
  <c r="BH136" i="5"/>
  <c r="BH25" i="5"/>
  <c r="BG187" i="5"/>
  <c r="BH160" i="5"/>
  <c r="BH135" i="5"/>
  <c r="BH134" i="5"/>
  <c r="BH126" i="5"/>
  <c r="BH124" i="5"/>
  <c r="BH115" i="5"/>
  <c r="BH97" i="5"/>
  <c r="BH82" i="5"/>
  <c r="BH78" i="5"/>
  <c r="BH35" i="5"/>
  <c r="BH127" i="5"/>
  <c r="BH64" i="5"/>
  <c r="BH29" i="5"/>
  <c r="BG200" i="5"/>
  <c r="BH166" i="5"/>
  <c r="BH146" i="5"/>
  <c r="BH103" i="5"/>
  <c r="BH89" i="5"/>
  <c r="BH69" i="5"/>
  <c r="BH60" i="5"/>
  <c r="BH57" i="5"/>
  <c r="BH88" i="5"/>
  <c r="BH73" i="5"/>
  <c r="BH46" i="5"/>
  <c r="BH178" i="5"/>
  <c r="BG163" i="5"/>
  <c r="BH138" i="5"/>
  <c r="BH95" i="5"/>
  <c r="BH77" i="5"/>
  <c r="BH68" i="5"/>
  <c r="BH184" i="5"/>
  <c r="BG169" i="5"/>
  <c r="BH154" i="5"/>
  <c r="BH137" i="5"/>
  <c r="BH128" i="5"/>
  <c r="BH117" i="5"/>
  <c r="BH101" i="5"/>
  <c r="BH94" i="5"/>
  <c r="BH63" i="5"/>
  <c r="BH59" i="5"/>
  <c r="BH54" i="5"/>
  <c r="BH96" i="5"/>
  <c r="BH44" i="5"/>
  <c r="BG157" i="5"/>
  <c r="BH139" i="5"/>
  <c r="BH111" i="5"/>
  <c r="BH110" i="5"/>
  <c r="BH100" i="5"/>
  <c r="BH67" i="5"/>
  <c r="BH15" i="5"/>
  <c r="BH13" i="5"/>
  <c r="BG181" i="5"/>
  <c r="BH147" i="5"/>
  <c r="BH129" i="5"/>
  <c r="BH118" i="5"/>
  <c r="BH109" i="5"/>
  <c r="BH93" i="5"/>
  <c r="BH80" i="5"/>
  <c r="BH76" i="5"/>
  <c r="BH72" i="5"/>
  <c r="BH48" i="5"/>
  <c r="BH27" i="5"/>
  <c r="BH6" i="5"/>
  <c r="BH17" i="5"/>
  <c r="BC61" i="5"/>
  <c r="BC124" i="5"/>
  <c r="BH12" i="5"/>
  <c r="BH47" i="5"/>
  <c r="AR81" i="5"/>
  <c r="BC144" i="5"/>
  <c r="BH34" i="5"/>
  <c r="BH43" i="5"/>
  <c r="L258" i="14"/>
  <c r="AQ165" i="5"/>
  <c r="AQ79" i="5"/>
  <c r="AQ34" i="5"/>
  <c r="AQ98" i="5"/>
  <c r="AQ83" i="5"/>
  <c r="AQ55" i="5"/>
  <c r="AQ11" i="5"/>
  <c r="AQ82" i="5"/>
  <c r="AQ81" i="5"/>
  <c r="AQ31" i="5"/>
  <c r="AR93" i="5"/>
  <c r="AQ93" i="5"/>
  <c r="AQ73" i="5"/>
  <c r="L199" i="6"/>
  <c r="L185" i="6"/>
  <c r="L168" i="6"/>
  <c r="L154" i="6"/>
  <c r="L151" i="6"/>
  <c r="L137" i="6"/>
  <c r="L120" i="6"/>
  <c r="L106" i="6"/>
  <c r="L103" i="6"/>
  <c r="L89" i="6"/>
  <c r="L77" i="6"/>
  <c r="L74" i="6"/>
  <c r="L61" i="6"/>
  <c r="L58" i="6"/>
  <c r="L45" i="6"/>
  <c r="L42" i="6"/>
  <c r="L29" i="6"/>
  <c r="L26" i="6"/>
  <c r="L13" i="6"/>
  <c r="L10" i="6"/>
  <c r="L6" i="6"/>
  <c r="L188" i="6"/>
  <c r="L174" i="6"/>
  <c r="L171" i="6"/>
  <c r="L157" i="6"/>
  <c r="L140" i="6"/>
  <c r="L126" i="6"/>
  <c r="L123" i="6"/>
  <c r="L109" i="6"/>
  <c r="L92" i="6"/>
  <c r="L194" i="6"/>
  <c r="L191" i="6"/>
  <c r="L177" i="6"/>
  <c r="L160" i="6"/>
  <c r="L146" i="6"/>
  <c r="L143" i="6"/>
  <c r="L129" i="6"/>
  <c r="L112" i="6"/>
  <c r="L98" i="6"/>
  <c r="L95" i="6"/>
  <c r="L71" i="6"/>
  <c r="L68" i="6"/>
  <c r="L55" i="6"/>
  <c r="L52" i="6"/>
  <c r="L39" i="6"/>
  <c r="L36" i="6"/>
  <c r="L23" i="6"/>
  <c r="L20" i="6"/>
  <c r="L7" i="6"/>
  <c r="L197" i="6"/>
  <c r="L180" i="6"/>
  <c r="L166" i="6"/>
  <c r="L163" i="6"/>
  <c r="L149" i="6"/>
  <c r="L132" i="6"/>
  <c r="L118" i="6"/>
  <c r="L115" i="6"/>
  <c r="L101" i="6"/>
  <c r="L84" i="6"/>
  <c r="L81" i="6"/>
  <c r="L78" i="6"/>
  <c r="L65" i="6"/>
  <c r="L62" i="6"/>
  <c r="L49" i="6"/>
  <c r="L46" i="6"/>
  <c r="L33" i="6"/>
  <c r="L30" i="6"/>
  <c r="L17" i="6"/>
  <c r="L14" i="6"/>
  <c r="L200" i="6"/>
  <c r="L186" i="6"/>
  <c r="L183" i="6"/>
  <c r="L169" i="6"/>
  <c r="L152" i="6"/>
  <c r="L138" i="6"/>
  <c r="L135" i="6"/>
  <c r="L121" i="6"/>
  <c r="L104" i="6"/>
  <c r="L90" i="6"/>
  <c r="L87" i="6"/>
  <c r="L2" i="6"/>
  <c r="L189" i="6"/>
  <c r="L172" i="6"/>
  <c r="L158" i="6"/>
  <c r="L155" i="6"/>
  <c r="L141" i="6"/>
  <c r="L124" i="6"/>
  <c r="L110" i="6"/>
  <c r="L107" i="6"/>
  <c r="L93" i="6"/>
  <c r="L75" i="6"/>
  <c r="L72" i="6"/>
  <c r="L59" i="6"/>
  <c r="L56" i="6"/>
  <c r="L43" i="6"/>
  <c r="L40" i="6"/>
  <c r="L27" i="6"/>
  <c r="L24" i="6"/>
  <c r="L11" i="6"/>
  <c r="L8" i="6"/>
  <c r="L192" i="6"/>
  <c r="L178" i="6"/>
  <c r="L175" i="6"/>
  <c r="L161" i="6"/>
  <c r="L144" i="6"/>
  <c r="L130" i="6"/>
  <c r="L127" i="6"/>
  <c r="L113" i="6"/>
  <c r="L96" i="6"/>
  <c r="L82" i="6"/>
  <c r="L69" i="6"/>
  <c r="L66" i="6"/>
  <c r="L53" i="6"/>
  <c r="L50" i="6"/>
  <c r="L37" i="6"/>
  <c r="L34" i="6"/>
  <c r="L21" i="6"/>
  <c r="L18" i="6"/>
  <c r="L3" i="6"/>
  <c r="L184" i="6"/>
  <c r="L170" i="6"/>
  <c r="L167" i="6"/>
  <c r="L153" i="6"/>
  <c r="L136" i="6"/>
  <c r="L122" i="6"/>
  <c r="L119" i="6"/>
  <c r="L105" i="6"/>
  <c r="L88" i="6"/>
  <c r="L79" i="6"/>
  <c r="L76" i="6"/>
  <c r="L63" i="6"/>
  <c r="L60" i="6"/>
  <c r="L47" i="6"/>
  <c r="L44" i="6"/>
  <c r="L31" i="6"/>
  <c r="L28" i="6"/>
  <c r="L15" i="6"/>
  <c r="L12" i="6"/>
  <c r="L4" i="6"/>
  <c r="L190" i="6"/>
  <c r="L187" i="6"/>
  <c r="L173" i="6"/>
  <c r="L156" i="6"/>
  <c r="L142" i="6"/>
  <c r="L139" i="6"/>
  <c r="L125" i="6"/>
  <c r="L108" i="6"/>
  <c r="L94" i="6"/>
  <c r="L91" i="6"/>
  <c r="L73" i="6"/>
  <c r="L70" i="6"/>
  <c r="L57" i="6"/>
  <c r="L54" i="6"/>
  <c r="L41" i="6"/>
  <c r="L38" i="6"/>
  <c r="L25" i="6"/>
  <c r="L22" i="6"/>
  <c r="L9" i="6"/>
  <c r="L193" i="6"/>
  <c r="L176" i="6"/>
  <c r="L162" i="6"/>
  <c r="L159" i="6"/>
  <c r="L145" i="6"/>
  <c r="L128" i="6"/>
  <c r="L114" i="6"/>
  <c r="L111" i="6"/>
  <c r="L97" i="6"/>
  <c r="L5" i="6"/>
  <c r="L196" i="6"/>
  <c r="L182" i="6"/>
  <c r="L179" i="6"/>
  <c r="L165" i="6"/>
  <c r="L148" i="6"/>
  <c r="L134" i="6"/>
  <c r="L131" i="6"/>
  <c r="L117" i="6"/>
  <c r="L100" i="6"/>
  <c r="L86" i="6"/>
  <c r="L83" i="6"/>
  <c r="L80" i="6"/>
  <c r="L67" i="6"/>
  <c r="L64" i="6"/>
  <c r="L51" i="6"/>
  <c r="L48" i="6"/>
  <c r="L35" i="6"/>
  <c r="L32" i="6"/>
  <c r="L19" i="6"/>
  <c r="L16" i="6"/>
  <c r="BC73" i="5"/>
  <c r="BC138" i="5"/>
  <c r="BH157" i="5"/>
  <c r="BH197" i="5"/>
  <c r="L133" i="6"/>
  <c r="L147" i="6"/>
  <c r="L164" i="6"/>
  <c r="J36" i="7"/>
  <c r="I36" i="7"/>
  <c r="J60" i="7"/>
  <c r="I60" i="7"/>
  <c r="J86" i="7"/>
  <c r="I86" i="7"/>
  <c r="J115" i="7"/>
  <c r="I115" i="7"/>
  <c r="I124" i="7"/>
  <c r="J124" i="7"/>
  <c r="J148" i="7"/>
  <c r="I148" i="7"/>
  <c r="J153" i="7"/>
  <c r="I153" i="7"/>
  <c r="J169" i="7"/>
  <c r="I169" i="7"/>
  <c r="J174" i="7"/>
  <c r="I174" i="7"/>
  <c r="I188" i="7"/>
  <c r="J188" i="7"/>
  <c r="J193" i="7"/>
  <c r="I193" i="7"/>
  <c r="J198" i="7"/>
  <c r="I198" i="7"/>
  <c r="I238" i="7"/>
  <c r="J238" i="7"/>
  <c r="I250" i="7"/>
  <c r="J250" i="7"/>
  <c r="I266" i="7"/>
  <c r="J266" i="7"/>
  <c r="J309" i="7"/>
  <c r="I309" i="7"/>
  <c r="J336" i="7"/>
  <c r="I336" i="7"/>
  <c r="J413" i="7"/>
  <c r="I413" i="7"/>
  <c r="J445" i="7"/>
  <c r="I445" i="7"/>
  <c r="J454" i="7"/>
  <c r="I454" i="7"/>
  <c r="J519" i="7"/>
  <c r="I519" i="7"/>
  <c r="J545" i="7"/>
  <c r="I545" i="7"/>
  <c r="I595" i="7"/>
  <c r="J595" i="7"/>
  <c r="J627" i="7"/>
  <c r="I627" i="7"/>
  <c r="J1453" i="7"/>
  <c r="I1453" i="7"/>
  <c r="H262" i="14"/>
  <c r="J262" i="14" s="1"/>
  <c r="D14" i="14"/>
  <c r="L6" i="12"/>
  <c r="U6" i="6"/>
  <c r="AZ41" i="5"/>
  <c r="BH149" i="5"/>
  <c r="AX151" i="5"/>
  <c r="AZ151" i="5" s="1"/>
  <c r="BH165" i="5"/>
  <c r="BH169" i="5"/>
  <c r="BH177" i="5"/>
  <c r="AY181" i="5"/>
  <c r="AX181" i="5"/>
  <c r="AZ181" i="5" s="1"/>
  <c r="BH189" i="5"/>
  <c r="L150" i="6"/>
  <c r="J8" i="7"/>
  <c r="I8" i="7"/>
  <c r="J15" i="7"/>
  <c r="I15" i="7"/>
  <c r="J22" i="7"/>
  <c r="I22" i="7"/>
  <c r="J29" i="7"/>
  <c r="I29" i="7"/>
  <c r="J34" i="7"/>
  <c r="I34" i="7"/>
  <c r="J46" i="7"/>
  <c r="I46" i="7"/>
  <c r="J53" i="7"/>
  <c r="I53" i="7"/>
  <c r="J58" i="7"/>
  <c r="I58" i="7"/>
  <c r="J82" i="7"/>
  <c r="I82" i="7"/>
  <c r="J96" i="7"/>
  <c r="I96" i="7"/>
  <c r="J110" i="7"/>
  <c r="I110" i="7"/>
  <c r="J127" i="7"/>
  <c r="I127" i="7"/>
  <c r="J129" i="7"/>
  <c r="I129" i="7"/>
  <c r="J151" i="7"/>
  <c r="I151" i="7"/>
  <c r="J160" i="7"/>
  <c r="I160" i="7"/>
  <c r="J231" i="7"/>
  <c r="I231" i="7"/>
  <c r="J257" i="7"/>
  <c r="I257" i="7"/>
  <c r="I282" i="7"/>
  <c r="J282" i="7"/>
  <c r="J289" i="7"/>
  <c r="I289" i="7"/>
  <c r="J294" i="7"/>
  <c r="I294" i="7"/>
  <c r="J305" i="7"/>
  <c r="I305" i="7"/>
  <c r="J343" i="7"/>
  <c r="I343" i="7"/>
  <c r="J347" i="7"/>
  <c r="I347" i="7"/>
  <c r="I362" i="7"/>
  <c r="J362" i="7"/>
  <c r="J381" i="7"/>
  <c r="I381" i="7"/>
  <c r="J385" i="7"/>
  <c r="I385" i="7"/>
  <c r="J391" i="7"/>
  <c r="I391" i="7"/>
  <c r="J393" i="7"/>
  <c r="I393" i="7"/>
  <c r="J420" i="7"/>
  <c r="I420" i="7"/>
  <c r="J430" i="7"/>
  <c r="I430" i="7"/>
  <c r="J573" i="7"/>
  <c r="I573" i="7"/>
  <c r="J593" i="7"/>
  <c r="I593" i="7"/>
  <c r="J609" i="7"/>
  <c r="I609" i="7"/>
  <c r="J741" i="7"/>
  <c r="I741" i="7"/>
  <c r="I163" i="8"/>
  <c r="I107" i="8"/>
  <c r="I105" i="8"/>
  <c r="I90" i="8"/>
  <c r="I88" i="8"/>
  <c r="I86" i="8"/>
  <c r="I72" i="8"/>
  <c r="I60" i="8"/>
  <c r="I48" i="8"/>
  <c r="I36" i="8"/>
  <c r="I24" i="8"/>
  <c r="I12" i="8"/>
  <c r="I177" i="8"/>
  <c r="I140" i="8"/>
  <c r="I103" i="8"/>
  <c r="I175" i="8"/>
  <c r="I146" i="8"/>
  <c r="I134" i="8"/>
  <c r="I189" i="8"/>
  <c r="I152" i="8"/>
  <c r="I122" i="8"/>
  <c r="I187" i="8"/>
  <c r="I160" i="8"/>
  <c r="I158" i="8"/>
  <c r="I126" i="8"/>
  <c r="I112" i="8"/>
  <c r="I110" i="8"/>
  <c r="I95" i="8"/>
  <c r="I93" i="8"/>
  <c r="I80" i="8"/>
  <c r="I68" i="8"/>
  <c r="I56" i="8"/>
  <c r="I44" i="8"/>
  <c r="I32" i="8"/>
  <c r="I20" i="8"/>
  <c r="I8" i="8"/>
  <c r="I176" i="8"/>
  <c r="I141" i="8"/>
  <c r="I182" i="8"/>
  <c r="I139" i="8"/>
  <c r="I129" i="8"/>
  <c r="I98" i="8"/>
  <c r="I188" i="8"/>
  <c r="I186" i="8"/>
  <c r="I164" i="8"/>
  <c r="I159" i="8"/>
  <c r="I157" i="8"/>
  <c r="I111" i="8"/>
  <c r="I109" i="8"/>
  <c r="I171" i="8"/>
  <c r="I121" i="8"/>
  <c r="I87" i="8"/>
  <c r="I200" i="8"/>
  <c r="I96" i="8"/>
  <c r="I131" i="8"/>
  <c r="I81" i="8"/>
  <c r="I79" i="8"/>
  <c r="I69" i="8"/>
  <c r="I67" i="8"/>
  <c r="I57" i="8"/>
  <c r="I55" i="8"/>
  <c r="I45" i="8"/>
  <c r="I43" i="8"/>
  <c r="I33" i="8"/>
  <c r="I31" i="8"/>
  <c r="I21" i="8"/>
  <c r="I19" i="8"/>
  <c r="I9" i="8"/>
  <c r="I7" i="8"/>
  <c r="I74" i="8"/>
  <c r="I62" i="8"/>
  <c r="I50" i="8"/>
  <c r="I38" i="8"/>
  <c r="I26" i="8"/>
  <c r="I14" i="8"/>
  <c r="I151" i="8"/>
  <c r="I133" i="8"/>
  <c r="I199" i="8"/>
  <c r="I194" i="8"/>
  <c r="I170" i="8"/>
  <c r="I165" i="8"/>
  <c r="I145" i="8"/>
  <c r="I117" i="8"/>
  <c r="I108" i="8"/>
  <c r="I196" i="8"/>
  <c r="I153" i="8"/>
  <c r="I127" i="8"/>
  <c r="I49" i="8"/>
  <c r="I42" i="8"/>
  <c r="I25" i="8"/>
  <c r="I2" i="8"/>
  <c r="I30" i="8"/>
  <c r="I13" i="8"/>
  <c r="I114" i="8"/>
  <c r="I92" i="8"/>
  <c r="I73" i="8"/>
  <c r="I150" i="8"/>
  <c r="I119" i="8"/>
  <c r="I61" i="8"/>
  <c r="I6" i="8"/>
  <c r="I115" i="8"/>
  <c r="I37" i="8"/>
  <c r="I54" i="8"/>
  <c r="I91" i="8"/>
  <c r="AZ43" i="5"/>
  <c r="AX47" i="5"/>
  <c r="AZ47" i="5" s="1"/>
  <c r="BB65" i="5"/>
  <c r="BD65" i="5" s="1"/>
  <c r="BB124" i="5"/>
  <c r="BD124" i="5" s="1"/>
  <c r="AY157" i="5"/>
  <c r="AX157" i="5"/>
  <c r="AZ157" i="5" s="1"/>
  <c r="BH159" i="5"/>
  <c r="BH163" i="5"/>
  <c r="AQ168" i="5"/>
  <c r="J4" i="7"/>
  <c r="I4" i="7"/>
  <c r="J39" i="7"/>
  <c r="I39" i="7"/>
  <c r="J63" i="7"/>
  <c r="I63" i="7"/>
  <c r="J70" i="7"/>
  <c r="I70" i="7"/>
  <c r="J77" i="7"/>
  <c r="I77" i="7"/>
  <c r="J101" i="7"/>
  <c r="I101" i="7"/>
  <c r="J141" i="7"/>
  <c r="I141" i="7"/>
  <c r="J167" i="7"/>
  <c r="I167" i="7"/>
  <c r="J181" i="7"/>
  <c r="I181" i="7"/>
  <c r="I186" i="7"/>
  <c r="J186" i="7"/>
  <c r="J205" i="7"/>
  <c r="I205" i="7"/>
  <c r="J219" i="7"/>
  <c r="I219" i="7"/>
  <c r="J243" i="7"/>
  <c r="I243" i="7"/>
  <c r="J255" i="7"/>
  <c r="I255" i="7"/>
  <c r="J260" i="7"/>
  <c r="I260" i="7"/>
  <c r="J269" i="7"/>
  <c r="I269" i="7"/>
  <c r="J287" i="7"/>
  <c r="I287" i="7"/>
  <c r="J292" i="7"/>
  <c r="I292" i="7"/>
  <c r="J307" i="7"/>
  <c r="I307" i="7"/>
  <c r="J317" i="7"/>
  <c r="I317" i="7"/>
  <c r="J349" i="7"/>
  <c r="I349" i="7"/>
  <c r="J435" i="7"/>
  <c r="I435" i="7"/>
  <c r="J471" i="7"/>
  <c r="I471" i="7"/>
  <c r="J543" i="7"/>
  <c r="I543" i="7"/>
  <c r="I1049" i="7"/>
  <c r="J1049" i="7"/>
  <c r="I1141" i="7"/>
  <c r="J1141" i="7"/>
  <c r="J1210" i="7"/>
  <c r="I1210" i="7"/>
  <c r="I1302" i="7"/>
  <c r="J1302" i="7"/>
  <c r="J1383" i="7"/>
  <c r="I1383" i="7"/>
  <c r="J1477" i="7"/>
  <c r="I1477" i="7"/>
  <c r="F13" i="3"/>
  <c r="B260" i="14" s="1"/>
  <c r="C11" i="3"/>
  <c r="B12" i="14"/>
  <c r="B13" i="14"/>
  <c r="B14" i="14"/>
  <c r="B11" i="14"/>
  <c r="B44" i="14"/>
  <c r="B10" i="14"/>
  <c r="B20" i="13"/>
  <c r="AY47" i="5"/>
  <c r="AQ162" i="5"/>
  <c r="BH185" i="5"/>
  <c r="L181" i="6"/>
  <c r="L195" i="6"/>
  <c r="J32" i="7"/>
  <c r="I32" i="7"/>
  <c r="J56" i="7"/>
  <c r="I56" i="7"/>
  <c r="J80" i="7"/>
  <c r="I80" i="7"/>
  <c r="I94" i="7"/>
  <c r="J94" i="7"/>
  <c r="I106" i="7"/>
  <c r="J106" i="7"/>
  <c r="I122" i="7"/>
  <c r="J122" i="7"/>
  <c r="J134" i="7"/>
  <c r="I134" i="7"/>
  <c r="J163" i="7"/>
  <c r="I163" i="7"/>
  <c r="I172" i="7"/>
  <c r="J172" i="7"/>
  <c r="J196" i="7"/>
  <c r="I196" i="7"/>
  <c r="J201" i="7"/>
  <c r="I201" i="7"/>
  <c r="J217" i="7"/>
  <c r="I217" i="7"/>
  <c r="J222" i="7"/>
  <c r="I222" i="7"/>
  <c r="I236" i="7"/>
  <c r="J236" i="7"/>
  <c r="J241" i="7"/>
  <c r="I241" i="7"/>
  <c r="J246" i="7"/>
  <c r="I246" i="7"/>
  <c r="J278" i="7"/>
  <c r="I278" i="7"/>
  <c r="J324" i="7"/>
  <c r="I324" i="7"/>
  <c r="J334" i="7"/>
  <c r="I334" i="7"/>
  <c r="J356" i="7"/>
  <c r="I356" i="7"/>
  <c r="J379" i="7"/>
  <c r="I379" i="7"/>
  <c r="J469" i="7"/>
  <c r="I469" i="7"/>
  <c r="I515" i="7"/>
  <c r="J515" i="7"/>
  <c r="I539" i="7"/>
  <c r="J539" i="7"/>
  <c r="J567" i="7"/>
  <c r="I567" i="7"/>
  <c r="I875" i="7"/>
  <c r="J875" i="7"/>
  <c r="I891" i="7"/>
  <c r="J891" i="7"/>
  <c r="I907" i="7"/>
  <c r="J907" i="7"/>
  <c r="I1012" i="7"/>
  <c r="J1012" i="7"/>
  <c r="I1166" i="7"/>
  <c r="J1166" i="7"/>
  <c r="J1628" i="7"/>
  <c r="I1628" i="7"/>
  <c r="J13" i="7"/>
  <c r="I13" i="7"/>
  <c r="J18" i="7"/>
  <c r="I18" i="7"/>
  <c r="J20" i="7"/>
  <c r="I20" i="7"/>
  <c r="J44" i="7"/>
  <c r="I44" i="7"/>
  <c r="J87" i="7"/>
  <c r="I87" i="7"/>
  <c r="J113" i="7"/>
  <c r="I113" i="7"/>
  <c r="J144" i="7"/>
  <c r="I144" i="7"/>
  <c r="J158" i="7"/>
  <c r="I158" i="7"/>
  <c r="J175" i="7"/>
  <c r="I175" i="7"/>
  <c r="J177" i="7"/>
  <c r="I177" i="7"/>
  <c r="J199" i="7"/>
  <c r="I199" i="7"/>
  <c r="J208" i="7"/>
  <c r="I208" i="7"/>
  <c r="J339" i="7"/>
  <c r="I339" i="7"/>
  <c r="J369" i="7"/>
  <c r="I369" i="7"/>
  <c r="J375" i="7"/>
  <c r="I375" i="7"/>
  <c r="J377" i="7"/>
  <c r="I377" i="7"/>
  <c r="J398" i="7"/>
  <c r="I398" i="7"/>
  <c r="J433" i="7"/>
  <c r="I433" i="7"/>
  <c r="J497" i="7"/>
  <c r="I497" i="7"/>
  <c r="I522" i="7"/>
  <c r="J522" i="7"/>
  <c r="J535" i="7"/>
  <c r="I535" i="7"/>
  <c r="J565" i="7"/>
  <c r="I565" i="7"/>
  <c r="I587" i="7"/>
  <c r="J587" i="7"/>
  <c r="J598" i="7"/>
  <c r="I598" i="7"/>
  <c r="J653" i="7"/>
  <c r="I653" i="7"/>
  <c r="I727" i="7"/>
  <c r="J727" i="7"/>
  <c r="J729" i="7"/>
  <c r="I729" i="7"/>
  <c r="I990" i="7"/>
  <c r="J990" i="7"/>
  <c r="I1058" i="7"/>
  <c r="J1058" i="7"/>
  <c r="I1394" i="7"/>
  <c r="J1394" i="7"/>
  <c r="AT29" i="5"/>
  <c r="BB43" i="5"/>
  <c r="BD43" i="5" s="1"/>
  <c r="AT44" i="5"/>
  <c r="BB47" i="5"/>
  <c r="BD47" i="5" s="1"/>
  <c r="AT59" i="5"/>
  <c r="AT87" i="5"/>
  <c r="BC158" i="5"/>
  <c r="BB158" i="5"/>
  <c r="BD158" i="5" s="1"/>
  <c r="BH187" i="5"/>
  <c r="J30" i="7"/>
  <c r="I30" i="7"/>
  <c r="J37" i="7"/>
  <c r="I37" i="7"/>
  <c r="J42" i="7"/>
  <c r="I42" i="7"/>
  <c r="J54" i="7"/>
  <c r="I54" i="7"/>
  <c r="J61" i="7"/>
  <c r="I61" i="7"/>
  <c r="J66" i="7"/>
  <c r="I66" i="7"/>
  <c r="J68" i="7"/>
  <c r="I68" i="7"/>
  <c r="J99" i="7"/>
  <c r="I99" i="7"/>
  <c r="J111" i="7"/>
  <c r="I111" i="7"/>
  <c r="J116" i="7"/>
  <c r="I116" i="7"/>
  <c r="J125" i="7"/>
  <c r="I125" i="7"/>
  <c r="J149" i="7"/>
  <c r="I149" i="7"/>
  <c r="J189" i="7"/>
  <c r="I189" i="7"/>
  <c r="J215" i="7"/>
  <c r="I215" i="7"/>
  <c r="J229" i="7"/>
  <c r="I229" i="7"/>
  <c r="I234" i="7"/>
  <c r="J234" i="7"/>
  <c r="J253" i="7"/>
  <c r="I253" i="7"/>
  <c r="J267" i="7"/>
  <c r="I267" i="7"/>
  <c r="J285" i="7"/>
  <c r="I285" i="7"/>
  <c r="J295" i="7"/>
  <c r="I295" i="7"/>
  <c r="J352" i="7"/>
  <c r="I352" i="7"/>
  <c r="J365" i="7"/>
  <c r="I365" i="7"/>
  <c r="J371" i="7"/>
  <c r="I371" i="7"/>
  <c r="J414" i="7"/>
  <c r="I414" i="7"/>
  <c r="J431" i="7"/>
  <c r="I431" i="7"/>
  <c r="J495" i="7"/>
  <c r="I495" i="7"/>
  <c r="J550" i="7"/>
  <c r="I550" i="7"/>
  <c r="J561" i="7"/>
  <c r="I561" i="7"/>
  <c r="J733" i="7"/>
  <c r="I733" i="7"/>
  <c r="J777" i="7"/>
  <c r="I777" i="7"/>
  <c r="BD3" i="5"/>
  <c r="AZ67" i="5"/>
  <c r="AT77" i="5"/>
  <c r="AY150" i="5"/>
  <c r="AX150" i="5"/>
  <c r="AZ150" i="5" s="1"/>
  <c r="BH167" i="5"/>
  <c r="BH175" i="5"/>
  <c r="AT186" i="5"/>
  <c r="AQ198" i="5"/>
  <c r="J16" i="7"/>
  <c r="I16" i="7"/>
  <c r="J23" i="7"/>
  <c r="I23" i="7"/>
  <c r="J47" i="7"/>
  <c r="I47" i="7"/>
  <c r="J78" i="7"/>
  <c r="I78" i="7"/>
  <c r="I92" i="7"/>
  <c r="J92" i="7"/>
  <c r="J97" i="7"/>
  <c r="I97" i="7"/>
  <c r="J102" i="7"/>
  <c r="I102" i="7"/>
  <c r="I142" i="7"/>
  <c r="J142" i="7"/>
  <c r="I154" i="7"/>
  <c r="J154" i="7"/>
  <c r="I170" i="7"/>
  <c r="J170" i="7"/>
  <c r="J182" i="7"/>
  <c r="I182" i="7"/>
  <c r="J211" i="7"/>
  <c r="I211" i="7"/>
  <c r="I220" i="7"/>
  <c r="J220" i="7"/>
  <c r="J244" i="7"/>
  <c r="I244" i="7"/>
  <c r="J249" i="7"/>
  <c r="I249" i="7"/>
  <c r="J265" i="7"/>
  <c r="I265" i="7"/>
  <c r="J270" i="7"/>
  <c r="I270" i="7"/>
  <c r="J283" i="7"/>
  <c r="I283" i="7"/>
  <c r="J301" i="7"/>
  <c r="I301" i="7"/>
  <c r="J337" i="7"/>
  <c r="I337" i="7"/>
  <c r="J363" i="7"/>
  <c r="I363" i="7"/>
  <c r="I396" i="7"/>
  <c r="J396" i="7"/>
  <c r="I442" i="7"/>
  <c r="J442" i="7"/>
  <c r="J453" i="7"/>
  <c r="I453" i="7"/>
  <c r="J457" i="7"/>
  <c r="I457" i="7"/>
  <c r="I491" i="7"/>
  <c r="J491" i="7"/>
  <c r="J511" i="7"/>
  <c r="I511" i="7"/>
  <c r="J531" i="7"/>
  <c r="I531" i="7"/>
  <c r="I1241" i="7"/>
  <c r="J1241" i="7"/>
  <c r="BD144" i="5"/>
  <c r="BH155" i="5"/>
  <c r="AY163" i="5"/>
  <c r="BH179" i="5"/>
  <c r="BC184" i="5"/>
  <c r="BH200" i="5"/>
  <c r="C12" i="3"/>
  <c r="D12" i="3" s="1"/>
  <c r="I259" i="14" s="1"/>
  <c r="AU59" i="5" s="1"/>
  <c r="AZ42" i="5"/>
  <c r="BH161" i="5"/>
  <c r="AT180" i="5"/>
  <c r="BH192" i="5"/>
  <c r="BH196" i="5"/>
  <c r="J5" i="7"/>
  <c r="I5" i="7"/>
  <c r="J40" i="7"/>
  <c r="I40" i="7"/>
  <c r="J64" i="7"/>
  <c r="I64" i="7"/>
  <c r="J71" i="7"/>
  <c r="I71" i="7"/>
  <c r="J135" i="7"/>
  <c r="I135" i="7"/>
  <c r="J161" i="7"/>
  <c r="I161" i="7"/>
  <c r="J192" i="7"/>
  <c r="I192" i="7"/>
  <c r="J206" i="7"/>
  <c r="I206" i="7"/>
  <c r="J223" i="7"/>
  <c r="I223" i="7"/>
  <c r="J225" i="7"/>
  <c r="I225" i="7"/>
  <c r="J247" i="7"/>
  <c r="I247" i="7"/>
  <c r="J256" i="7"/>
  <c r="I256" i="7"/>
  <c r="J279" i="7"/>
  <c r="I279" i="7"/>
  <c r="J281" i="7"/>
  <c r="I281" i="7"/>
  <c r="J288" i="7"/>
  <c r="I288" i="7"/>
  <c r="J308" i="7"/>
  <c r="I308" i="7"/>
  <c r="J318" i="7"/>
  <c r="I318" i="7"/>
  <c r="J335" i="7"/>
  <c r="I335" i="7"/>
  <c r="J350" i="7"/>
  <c r="I350" i="7"/>
  <c r="J361" i="7"/>
  <c r="I361" i="7"/>
  <c r="I394" i="7"/>
  <c r="J394" i="7"/>
  <c r="I412" i="7"/>
  <c r="J412" i="7"/>
  <c r="J423" i="7"/>
  <c r="I423" i="7"/>
  <c r="J436" i="7"/>
  <c r="I436" i="7"/>
  <c r="I451" i="7"/>
  <c r="J451" i="7"/>
  <c r="J463" i="7"/>
  <c r="I463" i="7"/>
  <c r="J505" i="7"/>
  <c r="I505" i="7"/>
  <c r="J559" i="7"/>
  <c r="I559" i="7"/>
  <c r="J581" i="7"/>
  <c r="I581" i="7"/>
  <c r="E15" i="3"/>
  <c r="AT14" i="5"/>
  <c r="BH171" i="5"/>
  <c r="BH193" i="5"/>
  <c r="J14" i="7"/>
  <c r="I14" i="7"/>
  <c r="J28" i="7"/>
  <c r="I28" i="7"/>
  <c r="J52" i="7"/>
  <c r="I52" i="7"/>
  <c r="J85" i="7"/>
  <c r="I85" i="7"/>
  <c r="I90" i="7"/>
  <c r="J90" i="7"/>
  <c r="J109" i="7"/>
  <c r="I109" i="7"/>
  <c r="J123" i="7"/>
  <c r="I123" i="7"/>
  <c r="J147" i="7"/>
  <c r="I147" i="7"/>
  <c r="J159" i="7"/>
  <c r="I159" i="7"/>
  <c r="J164" i="7"/>
  <c r="I164" i="7"/>
  <c r="J173" i="7"/>
  <c r="I173" i="7"/>
  <c r="J197" i="7"/>
  <c r="I197" i="7"/>
  <c r="J237" i="7"/>
  <c r="I237" i="7"/>
  <c r="J263" i="7"/>
  <c r="I263" i="7"/>
  <c r="J304" i="7"/>
  <c r="I304" i="7"/>
  <c r="I346" i="7"/>
  <c r="J346" i="7"/>
  <c r="J359" i="7"/>
  <c r="I359" i="7"/>
  <c r="I380" i="7"/>
  <c r="J380" i="7"/>
  <c r="J399" i="7"/>
  <c r="I399" i="7"/>
  <c r="J429" i="7"/>
  <c r="I429" i="7"/>
  <c r="J449" i="7"/>
  <c r="I449" i="7"/>
  <c r="J481" i="7"/>
  <c r="I481" i="7"/>
  <c r="J577" i="7"/>
  <c r="I577" i="7"/>
  <c r="J617" i="7"/>
  <c r="I617" i="7"/>
  <c r="I1140" i="7"/>
  <c r="J1140" i="7"/>
  <c r="AT55" i="5"/>
  <c r="AZ73" i="5"/>
  <c r="BH153" i="5"/>
  <c r="AY187" i="5"/>
  <c r="AX187" i="5"/>
  <c r="AZ187" i="5" s="1"/>
  <c r="AQ199" i="5"/>
  <c r="J3" i="7"/>
  <c r="I3" i="7"/>
  <c r="J21" i="7"/>
  <c r="I21" i="7"/>
  <c r="J26" i="7"/>
  <c r="I26" i="7"/>
  <c r="J38" i="7"/>
  <c r="I38" i="7"/>
  <c r="J45" i="7"/>
  <c r="I45" i="7"/>
  <c r="J50" i="7"/>
  <c r="I50" i="7"/>
  <c r="J62" i="7"/>
  <c r="I62" i="7"/>
  <c r="J74" i="7"/>
  <c r="I74" i="7"/>
  <c r="J76" i="7"/>
  <c r="I76" i="7"/>
  <c r="J100" i="7"/>
  <c r="I100" i="7"/>
  <c r="J105" i="7"/>
  <c r="I105" i="7"/>
  <c r="J121" i="7"/>
  <c r="I121" i="7"/>
  <c r="J126" i="7"/>
  <c r="I126" i="7"/>
  <c r="I140" i="7"/>
  <c r="J140" i="7"/>
  <c r="J145" i="7"/>
  <c r="I145" i="7"/>
  <c r="J150" i="7"/>
  <c r="I150" i="7"/>
  <c r="I190" i="7"/>
  <c r="J190" i="7"/>
  <c r="I202" i="7"/>
  <c r="J202" i="7"/>
  <c r="I218" i="7"/>
  <c r="J218" i="7"/>
  <c r="J230" i="7"/>
  <c r="I230" i="7"/>
  <c r="J259" i="7"/>
  <c r="I259" i="7"/>
  <c r="I268" i="7"/>
  <c r="J268" i="7"/>
  <c r="I316" i="7"/>
  <c r="J316" i="7"/>
  <c r="J327" i="7"/>
  <c r="I327" i="7"/>
  <c r="J340" i="7"/>
  <c r="I340" i="7"/>
  <c r="J401" i="7"/>
  <c r="I401" i="7"/>
  <c r="J407" i="7"/>
  <c r="I407" i="7"/>
  <c r="J415" i="7"/>
  <c r="I415" i="7"/>
  <c r="J417" i="7"/>
  <c r="I417" i="7"/>
  <c r="J479" i="7"/>
  <c r="I479" i="7"/>
  <c r="J553" i="7"/>
  <c r="I553" i="7"/>
  <c r="J590" i="7"/>
  <c r="I590" i="7"/>
  <c r="I1165" i="7"/>
  <c r="J1165" i="7"/>
  <c r="I1204" i="7"/>
  <c r="J1204" i="7"/>
  <c r="AT80" i="5"/>
  <c r="H258" i="14"/>
  <c r="J258" i="14" s="1"/>
  <c r="L2" i="12"/>
  <c r="U2" i="6"/>
  <c r="H259" i="14"/>
  <c r="L3" i="12"/>
  <c r="U3" i="6"/>
  <c r="AT5" i="5"/>
  <c r="AX35" i="5"/>
  <c r="AZ35" i="5" s="1"/>
  <c r="AT41" i="5"/>
  <c r="AP150" i="5"/>
  <c r="AR150" i="5" s="1"/>
  <c r="L102" i="6"/>
  <c r="J31" i="7"/>
  <c r="I31" i="7"/>
  <c r="J55" i="7"/>
  <c r="I55" i="7"/>
  <c r="J69" i="7"/>
  <c r="I69" i="7"/>
  <c r="J103" i="7"/>
  <c r="I103" i="7"/>
  <c r="J112" i="7"/>
  <c r="I112" i="7"/>
  <c r="J183" i="7"/>
  <c r="I183" i="7"/>
  <c r="J209" i="7"/>
  <c r="I209" i="7"/>
  <c r="J240" i="7"/>
  <c r="I240" i="7"/>
  <c r="J254" i="7"/>
  <c r="I254" i="7"/>
  <c r="J271" i="7"/>
  <c r="I271" i="7"/>
  <c r="J273" i="7"/>
  <c r="I273" i="7"/>
  <c r="J286" i="7"/>
  <c r="I286" i="7"/>
  <c r="J302" i="7"/>
  <c r="I302" i="7"/>
  <c r="J333" i="7"/>
  <c r="I333" i="7"/>
  <c r="J355" i="7"/>
  <c r="I355" i="7"/>
  <c r="J372" i="7"/>
  <c r="I372" i="7"/>
  <c r="I378" i="7"/>
  <c r="J378" i="7"/>
  <c r="J432" i="7"/>
  <c r="I432" i="7"/>
  <c r="I498" i="7"/>
  <c r="J498" i="7"/>
  <c r="J514" i="7"/>
  <c r="I514" i="7"/>
  <c r="J521" i="7"/>
  <c r="I521" i="7"/>
  <c r="J525" i="7"/>
  <c r="I525" i="7"/>
  <c r="J575" i="7"/>
  <c r="I575" i="7"/>
  <c r="J597" i="7"/>
  <c r="I597" i="7"/>
  <c r="J615" i="7"/>
  <c r="I615" i="7"/>
  <c r="J629" i="7"/>
  <c r="I629" i="7"/>
  <c r="J677" i="7"/>
  <c r="I677" i="7"/>
  <c r="J713" i="7"/>
  <c r="I713" i="7"/>
  <c r="I971" i="7"/>
  <c r="J971" i="7"/>
  <c r="H260" i="14"/>
  <c r="J260" i="14" s="1"/>
  <c r="D12" i="14"/>
  <c r="E12" i="14" s="1"/>
  <c r="L4" i="12"/>
  <c r="U4" i="6"/>
  <c r="AT26" i="5"/>
  <c r="AY35" i="5"/>
  <c r="AT47" i="5"/>
  <c r="BH173" i="5"/>
  <c r="BC176" i="5"/>
  <c r="BB176" i="5"/>
  <c r="BD176" i="5" s="1"/>
  <c r="BH181" i="5"/>
  <c r="BC188" i="5"/>
  <c r="BB188" i="5"/>
  <c r="BD188" i="5" s="1"/>
  <c r="J10" i="7"/>
  <c r="I10" i="7"/>
  <c r="J12" i="7"/>
  <c r="I12" i="7"/>
  <c r="J24" i="7"/>
  <c r="I24" i="7"/>
  <c r="J48" i="7"/>
  <c r="I48" i="7"/>
  <c r="J72" i="7"/>
  <c r="I72" i="7"/>
  <c r="J79" i="7"/>
  <c r="I79" i="7"/>
  <c r="J93" i="7"/>
  <c r="I93" i="7"/>
  <c r="J119" i="7"/>
  <c r="I119" i="7"/>
  <c r="J133" i="7"/>
  <c r="I133" i="7"/>
  <c r="I138" i="7"/>
  <c r="J138" i="7"/>
  <c r="J157" i="7"/>
  <c r="I157" i="7"/>
  <c r="J171" i="7"/>
  <c r="I171" i="7"/>
  <c r="J195" i="7"/>
  <c r="I195" i="7"/>
  <c r="J207" i="7"/>
  <c r="I207" i="7"/>
  <c r="J212" i="7"/>
  <c r="I212" i="7"/>
  <c r="J221" i="7"/>
  <c r="I221" i="7"/>
  <c r="J245" i="7"/>
  <c r="I245" i="7"/>
  <c r="I298" i="7"/>
  <c r="J298" i="7"/>
  <c r="J311" i="7"/>
  <c r="I311" i="7"/>
  <c r="J319" i="7"/>
  <c r="I319" i="7"/>
  <c r="J321" i="7"/>
  <c r="I321" i="7"/>
  <c r="J353" i="7"/>
  <c r="I353" i="7"/>
  <c r="J368" i="7"/>
  <c r="I368" i="7"/>
  <c r="J397" i="7"/>
  <c r="I397" i="7"/>
  <c r="J439" i="7"/>
  <c r="I439" i="7"/>
  <c r="J443" i="7"/>
  <c r="I443" i="7"/>
  <c r="J466" i="7"/>
  <c r="I466" i="7"/>
  <c r="J477" i="7"/>
  <c r="I477" i="7"/>
  <c r="I547" i="7"/>
  <c r="J547" i="7"/>
  <c r="J613" i="7"/>
  <c r="I613" i="7"/>
  <c r="J757" i="7"/>
  <c r="I757" i="7"/>
  <c r="J761" i="7"/>
  <c r="I761" i="7"/>
  <c r="J1245" i="7"/>
  <c r="I1245" i="7"/>
  <c r="E2" i="7"/>
  <c r="F2" i="7" s="1"/>
  <c r="J465" i="7"/>
  <c r="I465" i="7"/>
  <c r="J485" i="7"/>
  <c r="I485" i="7"/>
  <c r="J501" i="7"/>
  <c r="I501" i="7"/>
  <c r="J583" i="7"/>
  <c r="I583" i="7"/>
  <c r="J601" i="7"/>
  <c r="I601" i="7"/>
  <c r="J621" i="7"/>
  <c r="I621" i="7"/>
  <c r="J628" i="7"/>
  <c r="I628" i="7"/>
  <c r="J662" i="7"/>
  <c r="I662" i="7"/>
  <c r="J681" i="7"/>
  <c r="I681" i="7"/>
  <c r="J693" i="7"/>
  <c r="I693" i="7"/>
  <c r="J709" i="7"/>
  <c r="I709" i="7"/>
  <c r="I779" i="7"/>
  <c r="J779" i="7"/>
  <c r="J797" i="7"/>
  <c r="I797" i="7"/>
  <c r="J821" i="7"/>
  <c r="I821" i="7"/>
  <c r="J826" i="7"/>
  <c r="I826" i="7"/>
  <c r="J845" i="7"/>
  <c r="I845" i="7"/>
  <c r="I903" i="7"/>
  <c r="J903" i="7"/>
  <c r="J917" i="7"/>
  <c r="I917" i="7"/>
  <c r="J922" i="7"/>
  <c r="I922" i="7"/>
  <c r="J941" i="7"/>
  <c r="I941" i="7"/>
  <c r="J1017" i="7"/>
  <c r="I1017" i="7"/>
  <c r="J1073" i="7"/>
  <c r="I1073" i="7"/>
  <c r="I1088" i="7"/>
  <c r="J1088" i="7"/>
  <c r="J1093" i="7"/>
  <c r="I1093" i="7"/>
  <c r="I1134" i="7"/>
  <c r="J1134" i="7"/>
  <c r="J1371" i="7"/>
  <c r="I1371" i="7"/>
  <c r="J1398" i="7"/>
  <c r="I1398" i="7"/>
  <c r="I9" i="7"/>
  <c r="I17" i="7"/>
  <c r="I25" i="7"/>
  <c r="I33" i="7"/>
  <c r="I41" i="7"/>
  <c r="I49" i="7"/>
  <c r="I57" i="7"/>
  <c r="I65" i="7"/>
  <c r="I73" i="7"/>
  <c r="I81" i="7"/>
  <c r="I91" i="7"/>
  <c r="I114" i="7"/>
  <c r="I139" i="7"/>
  <c r="I162" i="7"/>
  <c r="I187" i="7"/>
  <c r="I210" i="7"/>
  <c r="I235" i="7"/>
  <c r="I258" i="7"/>
  <c r="I291" i="7"/>
  <c r="I320" i="7"/>
  <c r="I323" i="7"/>
  <c r="I331" i="7"/>
  <c r="J342" i="7"/>
  <c r="I342" i="7"/>
  <c r="J364" i="7"/>
  <c r="I383" i="7"/>
  <c r="I389" i="7"/>
  <c r="I416" i="7"/>
  <c r="I419" i="7"/>
  <c r="I427" i="7"/>
  <c r="J438" i="7"/>
  <c r="I438" i="7"/>
  <c r="J474" i="7"/>
  <c r="I476" i="7"/>
  <c r="I483" i="7"/>
  <c r="I542" i="7"/>
  <c r="I574" i="7"/>
  <c r="J585" i="7"/>
  <c r="I585" i="7"/>
  <c r="I610" i="7"/>
  <c r="J632" i="7"/>
  <c r="I632" i="7"/>
  <c r="J650" i="7"/>
  <c r="I650" i="7"/>
  <c r="J669" i="7"/>
  <c r="I669" i="7"/>
  <c r="I711" i="7"/>
  <c r="J711" i="7"/>
  <c r="I731" i="7"/>
  <c r="J731" i="7"/>
  <c r="I759" i="7"/>
  <c r="J759" i="7"/>
  <c r="J878" i="7"/>
  <c r="J889" i="7"/>
  <c r="I889" i="7"/>
  <c r="J974" i="7"/>
  <c r="I992" i="7"/>
  <c r="J992" i="7"/>
  <c r="J994" i="7"/>
  <c r="I994" i="7"/>
  <c r="I1027" i="7"/>
  <c r="J1027" i="7"/>
  <c r="J1037" i="7"/>
  <c r="J1042" i="7"/>
  <c r="I1042" i="7"/>
  <c r="J1119" i="7"/>
  <c r="J1185" i="7"/>
  <c r="I1185" i="7"/>
  <c r="J1247" i="7"/>
  <c r="I1247" i="7"/>
  <c r="J1258" i="7"/>
  <c r="J1285" i="7"/>
  <c r="I1285" i="7"/>
  <c r="I1290" i="7"/>
  <c r="J1290" i="7"/>
  <c r="J1340" i="7"/>
  <c r="I1340" i="7"/>
  <c r="J1357" i="7"/>
  <c r="I1357" i="7"/>
  <c r="I1386" i="7"/>
  <c r="J1386" i="7"/>
  <c r="J1549" i="7"/>
  <c r="I1549" i="7"/>
  <c r="I1568" i="7"/>
  <c r="J1568" i="7"/>
  <c r="I1658" i="7"/>
  <c r="J1658" i="7"/>
  <c r="AY78" i="5"/>
  <c r="AY100" i="5"/>
  <c r="AY113" i="5"/>
  <c r="AT164" i="5"/>
  <c r="AP168" i="5"/>
  <c r="AR168" i="5" s="1"/>
  <c r="AT182" i="5"/>
  <c r="AP186" i="5"/>
  <c r="AR186" i="5" s="1"/>
  <c r="J6" i="7"/>
  <c r="I6" i="7"/>
  <c r="I88" i="7"/>
  <c r="I136" i="7"/>
  <c r="I184" i="7"/>
  <c r="I232" i="7"/>
  <c r="I328" i="7"/>
  <c r="I424" i="7"/>
  <c r="I446" i="7"/>
  <c r="J487" i="7"/>
  <c r="I487" i="7"/>
  <c r="I494" i="7"/>
  <c r="J517" i="7"/>
  <c r="I517" i="7"/>
  <c r="I526" i="7"/>
  <c r="J537" i="7"/>
  <c r="I537" i="7"/>
  <c r="I556" i="7"/>
  <c r="J563" i="7"/>
  <c r="J569" i="7"/>
  <c r="I569" i="7"/>
  <c r="J594" i="7"/>
  <c r="J596" i="7"/>
  <c r="J605" i="7"/>
  <c r="I605" i="7"/>
  <c r="J614" i="7"/>
  <c r="I614" i="7"/>
  <c r="J638" i="7"/>
  <c r="I638" i="7"/>
  <c r="J657" i="7"/>
  <c r="I657" i="7"/>
  <c r="J683" i="7"/>
  <c r="I683" i="7"/>
  <c r="J697" i="7"/>
  <c r="I697" i="7"/>
  <c r="J745" i="7"/>
  <c r="I745" i="7"/>
  <c r="J781" i="7"/>
  <c r="I781" i="7"/>
  <c r="J808" i="7"/>
  <c r="I808" i="7"/>
  <c r="I823" i="7"/>
  <c r="J823" i="7"/>
  <c r="J837" i="7"/>
  <c r="I837" i="7"/>
  <c r="J842" i="7"/>
  <c r="I842" i="7"/>
  <c r="J861" i="7"/>
  <c r="I861" i="7"/>
  <c r="I919" i="7"/>
  <c r="J919" i="7"/>
  <c r="J933" i="7"/>
  <c r="I933" i="7"/>
  <c r="J938" i="7"/>
  <c r="I938" i="7"/>
  <c r="J957" i="7"/>
  <c r="I957" i="7"/>
  <c r="J987" i="7"/>
  <c r="I987" i="7"/>
  <c r="J1029" i="7"/>
  <c r="I1029" i="7"/>
  <c r="J1034" i="7"/>
  <c r="I1034" i="7"/>
  <c r="I1047" i="7"/>
  <c r="J1047" i="7"/>
  <c r="I1052" i="7"/>
  <c r="J1052" i="7"/>
  <c r="J1065" i="7"/>
  <c r="I1075" i="7"/>
  <c r="J1075" i="7"/>
  <c r="J1082" i="7"/>
  <c r="J1121" i="7"/>
  <c r="I1121" i="7"/>
  <c r="J1129" i="7"/>
  <c r="J1158" i="7"/>
  <c r="I1158" i="7"/>
  <c r="I1178" i="7"/>
  <c r="I1180" i="7"/>
  <c r="J1180" i="7"/>
  <c r="I1280" i="7"/>
  <c r="J1280" i="7"/>
  <c r="I1300" i="7"/>
  <c r="J1300" i="7"/>
  <c r="I1392" i="7"/>
  <c r="J1392" i="7"/>
  <c r="J1409" i="7"/>
  <c r="I1409" i="7"/>
  <c r="J1417" i="7"/>
  <c r="I1417" i="7"/>
  <c r="I1426" i="7"/>
  <c r="J1426" i="7"/>
  <c r="I1562" i="7"/>
  <c r="J1562" i="7"/>
  <c r="I1698" i="7"/>
  <c r="J1698" i="7"/>
  <c r="J293" i="7"/>
  <c r="J325" i="7"/>
  <c r="J358" i="7"/>
  <c r="I358" i="7"/>
  <c r="I405" i="7"/>
  <c r="J421" i="7"/>
  <c r="J489" i="7"/>
  <c r="I489" i="7"/>
  <c r="I508" i="7"/>
  <c r="I560" i="7"/>
  <c r="I612" i="7"/>
  <c r="J630" i="7"/>
  <c r="I634" i="7"/>
  <c r="J645" i="7"/>
  <c r="I645" i="7"/>
  <c r="J671" i="7"/>
  <c r="I671" i="7"/>
  <c r="J788" i="7"/>
  <c r="I788" i="7"/>
  <c r="J815" i="7"/>
  <c r="J894" i="7"/>
  <c r="J905" i="7"/>
  <c r="I905" i="7"/>
  <c r="J989" i="7"/>
  <c r="I989" i="7"/>
  <c r="J1014" i="7"/>
  <c r="I1014" i="7"/>
  <c r="J1059" i="7"/>
  <c r="I1116" i="7"/>
  <c r="J1116" i="7"/>
  <c r="I1136" i="7"/>
  <c r="J1136" i="7"/>
  <c r="J1147" i="7"/>
  <c r="I1147" i="7"/>
  <c r="J1163" i="7"/>
  <c r="I1163" i="7"/>
  <c r="I1173" i="7"/>
  <c r="J1195" i="7"/>
  <c r="I1195" i="7"/>
  <c r="I1232" i="7"/>
  <c r="J1232" i="7"/>
  <c r="J1330" i="7"/>
  <c r="J1335" i="7"/>
  <c r="J1359" i="7"/>
  <c r="I1359" i="7"/>
  <c r="J1374" i="7"/>
  <c r="I1374" i="7"/>
  <c r="J1382" i="7"/>
  <c r="I1382" i="7"/>
  <c r="J1415" i="7"/>
  <c r="I1415" i="7"/>
  <c r="J1441" i="7"/>
  <c r="I1441" i="7"/>
  <c r="I1522" i="7"/>
  <c r="J1522" i="7"/>
  <c r="I1528" i="7"/>
  <c r="J1528" i="7"/>
  <c r="J1532" i="7"/>
  <c r="I1532" i="7"/>
  <c r="I1618" i="7"/>
  <c r="J1618" i="7"/>
  <c r="I1624" i="7"/>
  <c r="J1624" i="7"/>
  <c r="I11" i="7"/>
  <c r="I19" i="7"/>
  <c r="I27" i="7"/>
  <c r="I35" i="7"/>
  <c r="I43" i="7"/>
  <c r="I51" i="7"/>
  <c r="I59" i="7"/>
  <c r="I67" i="7"/>
  <c r="I75" i="7"/>
  <c r="I83" i="7"/>
  <c r="J108" i="7"/>
  <c r="J118" i="7"/>
  <c r="I118" i="7"/>
  <c r="I131" i="7"/>
  <c r="J156" i="7"/>
  <c r="J166" i="7"/>
  <c r="I166" i="7"/>
  <c r="I179" i="7"/>
  <c r="J204" i="7"/>
  <c r="J214" i="7"/>
  <c r="I214" i="7"/>
  <c r="I227" i="7"/>
  <c r="J252" i="7"/>
  <c r="J262" i="7"/>
  <c r="I262" i="7"/>
  <c r="I275" i="7"/>
  <c r="I303" i="7"/>
  <c r="J314" i="7"/>
  <c r="I344" i="7"/>
  <c r="I366" i="7"/>
  <c r="I388" i="7"/>
  <c r="I402" i="7"/>
  <c r="J410" i="7"/>
  <c r="I440" i="7"/>
  <c r="J448" i="7"/>
  <c r="I460" i="7"/>
  <c r="J467" i="7"/>
  <c r="J473" i="7"/>
  <c r="I473" i="7"/>
  <c r="I503" i="7"/>
  <c r="I510" i="7"/>
  <c r="I528" i="7"/>
  <c r="J546" i="7"/>
  <c r="I548" i="7"/>
  <c r="I571" i="7"/>
  <c r="J578" i="7"/>
  <c r="J580" i="7"/>
  <c r="I580" i="7"/>
  <c r="J589" i="7"/>
  <c r="I589" i="7"/>
  <c r="I603" i="7"/>
  <c r="J625" i="7"/>
  <c r="I625" i="7"/>
  <c r="J659" i="7"/>
  <c r="I659" i="7"/>
  <c r="I678" i="7"/>
  <c r="J685" i="7"/>
  <c r="I685" i="7"/>
  <c r="J695" i="7"/>
  <c r="I699" i="7"/>
  <c r="J699" i="7"/>
  <c r="I715" i="7"/>
  <c r="J715" i="7"/>
  <c r="J743" i="7"/>
  <c r="I747" i="7"/>
  <c r="J747" i="7"/>
  <c r="I763" i="7"/>
  <c r="J763" i="7"/>
  <c r="J801" i="7"/>
  <c r="I801" i="7"/>
  <c r="J806" i="7"/>
  <c r="I839" i="7"/>
  <c r="J839" i="7"/>
  <c r="J853" i="7"/>
  <c r="I853" i="7"/>
  <c r="J858" i="7"/>
  <c r="I858" i="7"/>
  <c r="J877" i="7"/>
  <c r="I877" i="7"/>
  <c r="I935" i="7"/>
  <c r="J935" i="7"/>
  <c r="J949" i="7"/>
  <c r="I949" i="7"/>
  <c r="J954" i="7"/>
  <c r="I954" i="7"/>
  <c r="J973" i="7"/>
  <c r="I973" i="7"/>
  <c r="I999" i="7"/>
  <c r="J999" i="7"/>
  <c r="I1024" i="7"/>
  <c r="J1024" i="7"/>
  <c r="J1031" i="7"/>
  <c r="I1031" i="7"/>
  <c r="I1036" i="7"/>
  <c r="J1036" i="7"/>
  <c r="I1056" i="7"/>
  <c r="J1056" i="7"/>
  <c r="J1077" i="7"/>
  <c r="I1077" i="7"/>
  <c r="J1105" i="7"/>
  <c r="I1105" i="7"/>
  <c r="J1118" i="7"/>
  <c r="I1118" i="7"/>
  <c r="J1139" i="7"/>
  <c r="I1139" i="7"/>
  <c r="I1160" i="7"/>
  <c r="J1160" i="7"/>
  <c r="I1182" i="7"/>
  <c r="J1182" i="7"/>
  <c r="I1202" i="7"/>
  <c r="J1202" i="7"/>
  <c r="I1212" i="7"/>
  <c r="J1212" i="7"/>
  <c r="J1234" i="7"/>
  <c r="I1234" i="7"/>
  <c r="I1282" i="7"/>
  <c r="J1282" i="7"/>
  <c r="I1292" i="7"/>
  <c r="J1292" i="7"/>
  <c r="I1305" i="7"/>
  <c r="J1305" i="7"/>
  <c r="J1337" i="7"/>
  <c r="I1337" i="7"/>
  <c r="J1380" i="7"/>
  <c r="I1380" i="7"/>
  <c r="J1407" i="7"/>
  <c r="I1407" i="7"/>
  <c r="J1437" i="7"/>
  <c r="I1437" i="7"/>
  <c r="I1554" i="7"/>
  <c r="J1554" i="7"/>
  <c r="I1586" i="7"/>
  <c r="J1586" i="7"/>
  <c r="J1603" i="7"/>
  <c r="I1603" i="7"/>
  <c r="J1772" i="7"/>
  <c r="I1772" i="7"/>
  <c r="BB184" i="5"/>
  <c r="BD184" i="5" s="1"/>
  <c r="BB198" i="5"/>
  <c r="BD198" i="5" s="1"/>
  <c r="T36" i="14"/>
  <c r="N3" i="7"/>
  <c r="I7" i="7"/>
  <c r="J341" i="7"/>
  <c r="J374" i="7"/>
  <c r="I374" i="7"/>
  <c r="J437" i="7"/>
  <c r="I464" i="7"/>
  <c r="J532" i="7"/>
  <c r="I532" i="7"/>
  <c r="J541" i="7"/>
  <c r="I541" i="7"/>
  <c r="I584" i="7"/>
  <c r="J647" i="7"/>
  <c r="I647" i="7"/>
  <c r="J673" i="7"/>
  <c r="I673" i="7"/>
  <c r="J701" i="7"/>
  <c r="I701" i="7"/>
  <c r="J717" i="7"/>
  <c r="I717" i="7"/>
  <c r="J749" i="7"/>
  <c r="I749" i="7"/>
  <c r="J765" i="7"/>
  <c r="I765" i="7"/>
  <c r="J774" i="7"/>
  <c r="I774" i="7"/>
  <c r="J785" i="7"/>
  <c r="I785" i="7"/>
  <c r="J792" i="7"/>
  <c r="I792" i="7"/>
  <c r="J794" i="7"/>
  <c r="I794" i="7"/>
  <c r="J825" i="7"/>
  <c r="I825" i="7"/>
  <c r="J921" i="7"/>
  <c r="I921" i="7"/>
  <c r="I1001" i="7"/>
  <c r="J1001" i="7"/>
  <c r="J1006" i="7"/>
  <c r="J1011" i="7"/>
  <c r="I1011" i="7"/>
  <c r="I1092" i="7"/>
  <c r="J1092" i="7"/>
  <c r="J1162" i="7"/>
  <c r="I1162" i="7"/>
  <c r="I1192" i="7"/>
  <c r="J1192" i="7"/>
  <c r="J1197" i="7"/>
  <c r="I1197" i="7"/>
  <c r="J1217" i="7"/>
  <c r="I1217" i="7"/>
  <c r="I1239" i="7"/>
  <c r="J1239" i="7"/>
  <c r="I1244" i="7"/>
  <c r="J1244" i="7"/>
  <c r="I1324" i="7"/>
  <c r="J1324" i="7"/>
  <c r="I1370" i="7"/>
  <c r="J1370" i="7"/>
  <c r="J1372" i="7"/>
  <c r="I1372" i="7"/>
  <c r="J1433" i="7"/>
  <c r="I1433" i="7"/>
  <c r="J1493" i="7"/>
  <c r="I1493" i="7"/>
  <c r="J1599" i="7"/>
  <c r="I1599" i="7"/>
  <c r="AY162" i="5"/>
  <c r="AY174" i="5"/>
  <c r="P2" i="7"/>
  <c r="O3" i="7"/>
  <c r="N6" i="7"/>
  <c r="J300" i="7"/>
  <c r="I322" i="7"/>
  <c r="J330" i="7"/>
  <c r="I418" i="7"/>
  <c r="J426" i="7"/>
  <c r="J450" i="7"/>
  <c r="J482" i="7"/>
  <c r="J484" i="7"/>
  <c r="I484" i="7"/>
  <c r="J493" i="7"/>
  <c r="I493" i="7"/>
  <c r="J512" i="7"/>
  <c r="J557" i="7"/>
  <c r="I557" i="7"/>
  <c r="I607" i="7"/>
  <c r="J661" i="7"/>
  <c r="I661" i="7"/>
  <c r="J724" i="7"/>
  <c r="J772" i="7"/>
  <c r="J817" i="7"/>
  <c r="I817" i="7"/>
  <c r="I855" i="7"/>
  <c r="J855" i="7"/>
  <c r="J869" i="7"/>
  <c r="I869" i="7"/>
  <c r="J874" i="7"/>
  <c r="I874" i="7"/>
  <c r="J893" i="7"/>
  <c r="I893" i="7"/>
  <c r="I951" i="7"/>
  <c r="J951" i="7"/>
  <c r="J965" i="7"/>
  <c r="I965" i="7"/>
  <c r="J970" i="7"/>
  <c r="I970" i="7"/>
  <c r="J996" i="7"/>
  <c r="J1021" i="7"/>
  <c r="J1044" i="7"/>
  <c r="I1072" i="7"/>
  <c r="J1072" i="7"/>
  <c r="J1081" i="7"/>
  <c r="I1081" i="7"/>
  <c r="J1097" i="7"/>
  <c r="I1128" i="7"/>
  <c r="J1128" i="7"/>
  <c r="J1138" i="7"/>
  <c r="I1138" i="7"/>
  <c r="I1164" i="7"/>
  <c r="J1164" i="7"/>
  <c r="J1177" i="7"/>
  <c r="I1177" i="7"/>
  <c r="J1207" i="7"/>
  <c r="J1209" i="7"/>
  <c r="I1209" i="7"/>
  <c r="J1226" i="7"/>
  <c r="I1226" i="7"/>
  <c r="J1246" i="7"/>
  <c r="J1251" i="7"/>
  <c r="I1294" i="7"/>
  <c r="J1294" i="7"/>
  <c r="I1334" i="7"/>
  <c r="J1334" i="7"/>
  <c r="I1368" i="7"/>
  <c r="J1368" i="7"/>
  <c r="J1403" i="7"/>
  <c r="I1403" i="7"/>
  <c r="I1418" i="7"/>
  <c r="J1418" i="7"/>
  <c r="J1420" i="7"/>
  <c r="I1420" i="7"/>
  <c r="J1467" i="7"/>
  <c r="I1467" i="7"/>
  <c r="J1537" i="7"/>
  <c r="I1537" i="7"/>
  <c r="J1593" i="7"/>
  <c r="I1593" i="7"/>
  <c r="J1861" i="7"/>
  <c r="I1861" i="7"/>
  <c r="Q2" i="7"/>
  <c r="P3" i="7"/>
  <c r="N4" i="7"/>
  <c r="P5" i="7"/>
  <c r="O6" i="7"/>
  <c r="I284" i="7"/>
  <c r="J297" i="7"/>
  <c r="I297" i="7"/>
  <c r="J313" i="7"/>
  <c r="I313" i="7"/>
  <c r="I332" i="7"/>
  <c r="J357" i="7"/>
  <c r="J387" i="7"/>
  <c r="J390" i="7"/>
  <c r="I390" i="7"/>
  <c r="J409" i="7"/>
  <c r="I409" i="7"/>
  <c r="I428" i="7"/>
  <c r="I488" i="7"/>
  <c r="J507" i="7"/>
  <c r="J509" i="7"/>
  <c r="I509" i="7"/>
  <c r="J516" i="7"/>
  <c r="J566" i="7"/>
  <c r="I566" i="7"/>
  <c r="J649" i="7"/>
  <c r="I649" i="7"/>
  <c r="J689" i="7"/>
  <c r="I689" i="7"/>
  <c r="I703" i="7"/>
  <c r="J703" i="7"/>
  <c r="J737" i="7"/>
  <c r="I737" i="7"/>
  <c r="I751" i="7"/>
  <c r="J751" i="7"/>
  <c r="J778" i="7"/>
  <c r="I778" i="7"/>
  <c r="J805" i="7"/>
  <c r="I805" i="7"/>
  <c r="I827" i="7"/>
  <c r="J827" i="7"/>
  <c r="J841" i="7"/>
  <c r="I841" i="7"/>
  <c r="I923" i="7"/>
  <c r="J923" i="7"/>
  <c r="J937" i="7"/>
  <c r="I937" i="7"/>
  <c r="J993" i="7"/>
  <c r="I993" i="7"/>
  <c r="J1018" i="7"/>
  <c r="I1018" i="7"/>
  <c r="J1046" i="7"/>
  <c r="I1046" i="7"/>
  <c r="J1074" i="7"/>
  <c r="I1074" i="7"/>
  <c r="J1102" i="7"/>
  <c r="I1102" i="7"/>
  <c r="J1110" i="7"/>
  <c r="I1110" i="7"/>
  <c r="J1130" i="7"/>
  <c r="I1130" i="7"/>
  <c r="J1169" i="7"/>
  <c r="I1169" i="7"/>
  <c r="I1184" i="7"/>
  <c r="J1184" i="7"/>
  <c r="J1186" i="7"/>
  <c r="I1186" i="7"/>
  <c r="I1219" i="7"/>
  <c r="J1219" i="7"/>
  <c r="I1248" i="7"/>
  <c r="J1248" i="7"/>
  <c r="I1312" i="7"/>
  <c r="J1312" i="7"/>
  <c r="I1318" i="7"/>
  <c r="J1318" i="7"/>
  <c r="J1397" i="7"/>
  <c r="I1397" i="7"/>
  <c r="J1399" i="7"/>
  <c r="I1399" i="7"/>
  <c r="I1410" i="7"/>
  <c r="J1410" i="7"/>
  <c r="J1429" i="7"/>
  <c r="I1429" i="7"/>
  <c r="J1431" i="7"/>
  <c r="I1431" i="7"/>
  <c r="J1461" i="7"/>
  <c r="I1461" i="7"/>
  <c r="J1508" i="7"/>
  <c r="I1508" i="7"/>
  <c r="J1516" i="7"/>
  <c r="I1516" i="7"/>
  <c r="J1535" i="7"/>
  <c r="I1535" i="7"/>
  <c r="I1794" i="7"/>
  <c r="J1794" i="7"/>
  <c r="AY199" i="5"/>
  <c r="AX199" i="5"/>
  <c r="AZ199" i="5" s="1"/>
  <c r="R2" i="7"/>
  <c r="Q3" i="7"/>
  <c r="P4" i="7"/>
  <c r="Q5" i="7"/>
  <c r="P6" i="7"/>
  <c r="I277" i="7"/>
  <c r="I338" i="7"/>
  <c r="I434" i="7"/>
  <c r="J459" i="7"/>
  <c r="J461" i="7"/>
  <c r="I461" i="7"/>
  <c r="J468" i="7"/>
  <c r="J518" i="7"/>
  <c r="I518" i="7"/>
  <c r="J536" i="7"/>
  <c r="J552" i="7"/>
  <c r="I555" i="7"/>
  <c r="I564" i="7"/>
  <c r="J631" i="7"/>
  <c r="I631" i="7"/>
  <c r="J633" i="7"/>
  <c r="I633" i="7"/>
  <c r="J635" i="7"/>
  <c r="I635" i="7"/>
  <c r="J721" i="7"/>
  <c r="I721" i="7"/>
  <c r="J730" i="7"/>
  <c r="I730" i="7"/>
  <c r="J769" i="7"/>
  <c r="I769" i="7"/>
  <c r="I807" i="7"/>
  <c r="J807" i="7"/>
  <c r="I871" i="7"/>
  <c r="J871" i="7"/>
  <c r="J885" i="7"/>
  <c r="I885" i="7"/>
  <c r="J890" i="7"/>
  <c r="I890" i="7"/>
  <c r="J909" i="7"/>
  <c r="I909" i="7"/>
  <c r="I967" i="7"/>
  <c r="J967" i="7"/>
  <c r="I981" i="7"/>
  <c r="I988" i="7"/>
  <c r="J988" i="7"/>
  <c r="I1048" i="7"/>
  <c r="J1048" i="7"/>
  <c r="J1179" i="7"/>
  <c r="I1179" i="7"/>
  <c r="J1221" i="7"/>
  <c r="I1221" i="7"/>
  <c r="I1228" i="7"/>
  <c r="J1228" i="7"/>
  <c r="I1296" i="7"/>
  <c r="J1296" i="7"/>
  <c r="I1326" i="7"/>
  <c r="J1326" i="7"/>
  <c r="I1360" i="7"/>
  <c r="J1360" i="7"/>
  <c r="J1364" i="7"/>
  <c r="I1364" i="7"/>
  <c r="J1395" i="7"/>
  <c r="I1395" i="7"/>
  <c r="J1444" i="7"/>
  <c r="I1444" i="7"/>
  <c r="J1489" i="7"/>
  <c r="I1489" i="7"/>
  <c r="I1498" i="7"/>
  <c r="J1498" i="7"/>
  <c r="J1500" i="7"/>
  <c r="I1500" i="7"/>
  <c r="J1525" i="7"/>
  <c r="I1525" i="7"/>
  <c r="J1567" i="7"/>
  <c r="I1567" i="7"/>
  <c r="J1657" i="7"/>
  <c r="I1657" i="7"/>
  <c r="AT122" i="5"/>
  <c r="AT135" i="5"/>
  <c r="AT142" i="5"/>
  <c r="S2" i="7"/>
  <c r="R3" i="7"/>
  <c r="Q4" i="7"/>
  <c r="R5" i="7"/>
  <c r="Q6" i="7"/>
  <c r="J89" i="7"/>
  <c r="I89" i="7"/>
  <c r="J137" i="7"/>
  <c r="I137" i="7"/>
  <c r="J185" i="7"/>
  <c r="I185" i="7"/>
  <c r="J233" i="7"/>
  <c r="I233" i="7"/>
  <c r="J310" i="7"/>
  <c r="I310" i="7"/>
  <c r="J329" i="7"/>
  <c r="I329" i="7"/>
  <c r="J406" i="7"/>
  <c r="I406" i="7"/>
  <c r="J425" i="7"/>
  <c r="I425" i="7"/>
  <c r="J470" i="7"/>
  <c r="I470" i="7"/>
  <c r="I502" i="7"/>
  <c r="I507" i="7"/>
  <c r="I516" i="7"/>
  <c r="I527" i="7"/>
  <c r="J529" i="7"/>
  <c r="I529" i="7"/>
  <c r="I568" i="7"/>
  <c r="I586" i="7"/>
  <c r="J611" i="7"/>
  <c r="J637" i="7"/>
  <c r="I637" i="7"/>
  <c r="I639" i="7"/>
  <c r="J665" i="7"/>
  <c r="I665" i="7"/>
  <c r="J696" i="7"/>
  <c r="I696" i="7"/>
  <c r="J705" i="7"/>
  <c r="I705" i="7"/>
  <c r="J710" i="7"/>
  <c r="J712" i="7"/>
  <c r="J719" i="7"/>
  <c r="J744" i="7"/>
  <c r="I744" i="7"/>
  <c r="J753" i="7"/>
  <c r="I753" i="7"/>
  <c r="J758" i="7"/>
  <c r="J760" i="7"/>
  <c r="J767" i="7"/>
  <c r="J789" i="7"/>
  <c r="I789" i="7"/>
  <c r="J809" i="7"/>
  <c r="I809" i="7"/>
  <c r="I843" i="7"/>
  <c r="J843" i="7"/>
  <c r="J857" i="7"/>
  <c r="I857" i="7"/>
  <c r="I939" i="7"/>
  <c r="J939" i="7"/>
  <c r="J953" i="7"/>
  <c r="I953" i="7"/>
  <c r="J998" i="7"/>
  <c r="J1003" i="7"/>
  <c r="I1003" i="7"/>
  <c r="J1023" i="7"/>
  <c r="J1053" i="7"/>
  <c r="I1053" i="7"/>
  <c r="J1094" i="7"/>
  <c r="I1112" i="7"/>
  <c r="J1112" i="7"/>
  <c r="I1117" i="7"/>
  <c r="J1117" i="7"/>
  <c r="J1159" i="7"/>
  <c r="I1159" i="7"/>
  <c r="J1181" i="7"/>
  <c r="I1181" i="7"/>
  <c r="J1206" i="7"/>
  <c r="I1206" i="7"/>
  <c r="I1250" i="7"/>
  <c r="J1250" i="7"/>
  <c r="I1264" i="7"/>
  <c r="J1264" i="7"/>
  <c r="I1270" i="7"/>
  <c r="J1270" i="7"/>
  <c r="I1281" i="7"/>
  <c r="J1281" i="7"/>
  <c r="J1356" i="7"/>
  <c r="I1356" i="7"/>
  <c r="J1391" i="7"/>
  <c r="I1391" i="7"/>
  <c r="J1427" i="7"/>
  <c r="I1427" i="7"/>
  <c r="J1485" i="7"/>
  <c r="I1485" i="7"/>
  <c r="J1557" i="7"/>
  <c r="I1557" i="7"/>
  <c r="H261" i="14"/>
  <c r="J261" i="14" s="1"/>
  <c r="D13" i="14"/>
  <c r="E13" i="14" s="1"/>
  <c r="L5" i="12"/>
  <c r="T2" i="7"/>
  <c r="T3" i="7"/>
  <c r="T4" i="7"/>
  <c r="S5" i="7"/>
  <c r="J456" i="7"/>
  <c r="I459" i="7"/>
  <c r="I468" i="7"/>
  <c r="I538" i="7"/>
  <c r="J686" i="7"/>
  <c r="I686" i="7"/>
  <c r="J700" i="7"/>
  <c r="I700" i="7"/>
  <c r="I723" i="7"/>
  <c r="J723" i="7"/>
  <c r="J725" i="7"/>
  <c r="I725" i="7"/>
  <c r="J734" i="7"/>
  <c r="I734" i="7"/>
  <c r="J748" i="7"/>
  <c r="I748" i="7"/>
  <c r="I771" i="7"/>
  <c r="J771" i="7"/>
  <c r="J773" i="7"/>
  <c r="I773" i="7"/>
  <c r="J793" i="7"/>
  <c r="I793" i="7"/>
  <c r="I811" i="7"/>
  <c r="J811" i="7"/>
  <c r="J829" i="7"/>
  <c r="I829" i="7"/>
  <c r="I887" i="7"/>
  <c r="J887" i="7"/>
  <c r="J901" i="7"/>
  <c r="I901" i="7"/>
  <c r="J906" i="7"/>
  <c r="I906" i="7"/>
  <c r="J925" i="7"/>
  <c r="I925" i="7"/>
  <c r="I1010" i="7"/>
  <c r="J1010" i="7"/>
  <c r="I1020" i="7"/>
  <c r="J1020" i="7"/>
  <c r="J1055" i="7"/>
  <c r="I1055" i="7"/>
  <c r="J1069" i="7"/>
  <c r="J1078" i="7"/>
  <c r="I1078" i="7"/>
  <c r="I1096" i="7"/>
  <c r="J1096" i="7"/>
  <c r="I1125" i="7"/>
  <c r="I1132" i="7"/>
  <c r="J1132" i="7"/>
  <c r="J1154" i="7"/>
  <c r="I1191" i="7"/>
  <c r="J1191" i="7"/>
  <c r="I1216" i="7"/>
  <c r="J1216" i="7"/>
  <c r="J1223" i="7"/>
  <c r="I1223" i="7"/>
  <c r="J1238" i="7"/>
  <c r="I1238" i="7"/>
  <c r="J1406" i="7"/>
  <c r="I1406" i="7"/>
  <c r="J1455" i="7"/>
  <c r="I1455" i="7"/>
  <c r="J1481" i="7"/>
  <c r="I1481" i="7"/>
  <c r="J1580" i="7"/>
  <c r="I1580" i="7"/>
  <c r="I1634" i="7"/>
  <c r="J1634" i="7"/>
  <c r="J1708" i="7"/>
  <c r="I1708" i="7"/>
  <c r="S6" i="7"/>
  <c r="O4" i="7"/>
  <c r="S3" i="7"/>
  <c r="O5" i="7"/>
  <c r="S4" i="7"/>
  <c r="O2" i="7"/>
  <c r="N5" i="7"/>
  <c r="R4" i="7"/>
  <c r="N2" i="7"/>
  <c r="T5" i="7"/>
  <c r="T6" i="7"/>
  <c r="J326" i="7"/>
  <c r="I326" i="7"/>
  <c r="J345" i="7"/>
  <c r="I345" i="7"/>
  <c r="J422" i="7"/>
  <c r="I422" i="7"/>
  <c r="J441" i="7"/>
  <c r="I441" i="7"/>
  <c r="J513" i="7"/>
  <c r="I513" i="7"/>
  <c r="J533" i="7"/>
  <c r="I533" i="7"/>
  <c r="J549" i="7"/>
  <c r="I549" i="7"/>
  <c r="J641" i="7"/>
  <c r="I641" i="7"/>
  <c r="J674" i="7"/>
  <c r="I674" i="7"/>
  <c r="I775" i="7"/>
  <c r="J775" i="7"/>
  <c r="I791" i="7"/>
  <c r="J791" i="7"/>
  <c r="I795" i="7"/>
  <c r="J795" i="7"/>
  <c r="J813" i="7"/>
  <c r="I813" i="7"/>
  <c r="I859" i="7"/>
  <c r="J859" i="7"/>
  <c r="J873" i="7"/>
  <c r="I873" i="7"/>
  <c r="I955" i="7"/>
  <c r="J955" i="7"/>
  <c r="J969" i="7"/>
  <c r="I969" i="7"/>
  <c r="J985" i="7"/>
  <c r="I985" i="7"/>
  <c r="I1000" i="7"/>
  <c r="J1000" i="7"/>
  <c r="J1005" i="7"/>
  <c r="I1005" i="7"/>
  <c r="J1025" i="7"/>
  <c r="I1025" i="7"/>
  <c r="J1071" i="7"/>
  <c r="I1071" i="7"/>
  <c r="I1080" i="7"/>
  <c r="J1080" i="7"/>
  <c r="I1156" i="7"/>
  <c r="J1156" i="7"/>
  <c r="I1193" i="7"/>
  <c r="J1193" i="7"/>
  <c r="J1203" i="7"/>
  <c r="I1203" i="7"/>
  <c r="I1240" i="7"/>
  <c r="J1240" i="7"/>
  <c r="I1278" i="7"/>
  <c r="J1278" i="7"/>
  <c r="I1288" i="7"/>
  <c r="J1288" i="7"/>
  <c r="J1293" i="7"/>
  <c r="I1293" i="7"/>
  <c r="I1306" i="7"/>
  <c r="J1306" i="7"/>
  <c r="J1346" i="7"/>
  <c r="J1348" i="7"/>
  <c r="I1348" i="7"/>
  <c r="I1402" i="7"/>
  <c r="J1402" i="7"/>
  <c r="J1421" i="7"/>
  <c r="I1421" i="7"/>
  <c r="J1423" i="7"/>
  <c r="I1423" i="7"/>
  <c r="I1466" i="7"/>
  <c r="J1466" i="7"/>
  <c r="J1727" i="7"/>
  <c r="I1727" i="7"/>
  <c r="J1663" i="7"/>
  <c r="I1663" i="7"/>
  <c r="J1684" i="7"/>
  <c r="I1684" i="7"/>
  <c r="J1749" i="7"/>
  <c r="I1749" i="7"/>
  <c r="J1774" i="7"/>
  <c r="I1774" i="7"/>
  <c r="I1776" i="7"/>
  <c r="J1776" i="7"/>
  <c r="J1823" i="7"/>
  <c r="I1823" i="7"/>
  <c r="J1858" i="7"/>
  <c r="I1858" i="7"/>
  <c r="J1941" i="7"/>
  <c r="I1941" i="7"/>
  <c r="J1551" i="7"/>
  <c r="I1551" i="7"/>
  <c r="J1559" i="7"/>
  <c r="I1559" i="7"/>
  <c r="J1563" i="7"/>
  <c r="I1563" i="7"/>
  <c r="J1609" i="7"/>
  <c r="I1609" i="7"/>
  <c r="J1615" i="7"/>
  <c r="I1615" i="7"/>
  <c r="J1653" i="7"/>
  <c r="I1653" i="7"/>
  <c r="I1768" i="7"/>
  <c r="J1768" i="7"/>
  <c r="J1925" i="7"/>
  <c r="I1925" i="7"/>
  <c r="I1936" i="7"/>
  <c r="J1936" i="7"/>
  <c r="I1100" i="7"/>
  <c r="J1103" i="7"/>
  <c r="I1338" i="7"/>
  <c r="J1338" i="7"/>
  <c r="I1354" i="7"/>
  <c r="J1419" i="7"/>
  <c r="I1419" i="7"/>
  <c r="J1439" i="7"/>
  <c r="I1439" i="7"/>
  <c r="J1445" i="7"/>
  <c r="I1445" i="7"/>
  <c r="J1447" i="7"/>
  <c r="I1447" i="7"/>
  <c r="J1457" i="7"/>
  <c r="I1457" i="7"/>
  <c r="J1469" i="7"/>
  <c r="I1469" i="7"/>
  <c r="J1471" i="7"/>
  <c r="I1471" i="7"/>
  <c r="J1487" i="7"/>
  <c r="I1487" i="7"/>
  <c r="I1520" i="7"/>
  <c r="J1520" i="7"/>
  <c r="J1545" i="7"/>
  <c r="I1545" i="7"/>
  <c r="I1582" i="7"/>
  <c r="J1582" i="7"/>
  <c r="J1588" i="7"/>
  <c r="I1588" i="7"/>
  <c r="J1605" i="7"/>
  <c r="I1605" i="7"/>
  <c r="I1632" i="7"/>
  <c r="J1632" i="7"/>
  <c r="J1678" i="7"/>
  <c r="I1678" i="7"/>
  <c r="I1680" i="7"/>
  <c r="J1680" i="7"/>
  <c r="I1701" i="7"/>
  <c r="J1785" i="7"/>
  <c r="I1785" i="7"/>
  <c r="J1804" i="7"/>
  <c r="I1804" i="7"/>
  <c r="I1826" i="7"/>
  <c r="J1826" i="7"/>
  <c r="J1836" i="7"/>
  <c r="I1836" i="7"/>
  <c r="J1902" i="7"/>
  <c r="I1902" i="7"/>
  <c r="I1916" i="7"/>
  <c r="J1916" i="7"/>
  <c r="I1928" i="7"/>
  <c r="J1928" i="7"/>
  <c r="I735" i="7"/>
  <c r="I783" i="7"/>
  <c r="J833" i="7"/>
  <c r="I833" i="7"/>
  <c r="J849" i="7"/>
  <c r="I849" i="7"/>
  <c r="J865" i="7"/>
  <c r="I865" i="7"/>
  <c r="J881" i="7"/>
  <c r="I881" i="7"/>
  <c r="J897" i="7"/>
  <c r="I897" i="7"/>
  <c r="J913" i="7"/>
  <c r="I913" i="7"/>
  <c r="J929" i="7"/>
  <c r="I929" i="7"/>
  <c r="J945" i="7"/>
  <c r="I945" i="7"/>
  <c r="J961" i="7"/>
  <c r="I961" i="7"/>
  <c r="J977" i="7"/>
  <c r="I977" i="7"/>
  <c r="J983" i="7"/>
  <c r="I1008" i="7"/>
  <c r="I1040" i="7"/>
  <c r="J1040" i="7"/>
  <c r="J1062" i="7"/>
  <c r="I1062" i="7"/>
  <c r="I1068" i="7"/>
  <c r="I1084" i="7"/>
  <c r="J1084" i="7"/>
  <c r="J1090" i="7"/>
  <c r="J1175" i="7"/>
  <c r="I1200" i="7"/>
  <c r="I1254" i="7"/>
  <c r="J1254" i="7"/>
  <c r="I1266" i="7"/>
  <c r="J1266" i="7"/>
  <c r="I1272" i="7"/>
  <c r="I1314" i="7"/>
  <c r="J1314" i="7"/>
  <c r="I1320" i="7"/>
  <c r="J1350" i="7"/>
  <c r="I1350" i="7"/>
  <c r="I1362" i="7"/>
  <c r="J1362" i="7"/>
  <c r="I1378" i="7"/>
  <c r="J1443" i="7"/>
  <c r="I1443" i="7"/>
  <c r="J1463" i="7"/>
  <c r="I1463" i="7"/>
  <c r="J1479" i="7"/>
  <c r="I1479" i="7"/>
  <c r="J1491" i="7"/>
  <c r="I1491" i="7"/>
  <c r="J1541" i="7"/>
  <c r="I1555" i="7"/>
  <c r="I1570" i="7"/>
  <c r="J1570" i="7"/>
  <c r="I1576" i="7"/>
  <c r="J1576" i="7"/>
  <c r="J1584" i="7"/>
  <c r="I1630" i="7"/>
  <c r="J1630" i="7"/>
  <c r="J1647" i="7"/>
  <c r="I1647" i="7"/>
  <c r="J1651" i="7"/>
  <c r="I1651" i="7"/>
  <c r="I1672" i="7"/>
  <c r="J1672" i="7"/>
  <c r="J1689" i="7"/>
  <c r="I1689" i="7"/>
  <c r="J1724" i="7"/>
  <c r="I1724" i="7"/>
  <c r="J1737" i="7"/>
  <c r="I1737" i="7"/>
  <c r="J1758" i="7"/>
  <c r="I1758" i="7"/>
  <c r="J1841" i="7"/>
  <c r="I1841" i="7"/>
  <c r="J1676" i="7"/>
  <c r="I1676" i="7"/>
  <c r="J1733" i="7"/>
  <c r="I1733" i="7"/>
  <c r="J1869" i="7"/>
  <c r="I1869" i="7"/>
  <c r="I1880" i="7"/>
  <c r="J1880" i="7"/>
  <c r="J1889" i="7"/>
  <c r="I1889" i="7"/>
  <c r="J1756" i="7"/>
  <c r="I1756" i="7"/>
  <c r="J1874" i="7"/>
  <c r="I1874" i="7"/>
  <c r="J1876" i="7"/>
  <c r="I1876" i="7"/>
  <c r="I1972" i="7"/>
  <c r="J1972" i="7"/>
  <c r="J1975" i="7"/>
  <c r="I1975" i="7"/>
  <c r="J1979" i="7"/>
  <c r="I1979" i="7"/>
  <c r="J1986" i="7"/>
  <c r="I1986" i="7"/>
  <c r="J1993" i="7"/>
  <c r="I1993" i="7"/>
  <c r="J2021" i="7"/>
  <c r="I2021" i="7"/>
  <c r="I2032" i="7"/>
  <c r="J2032" i="7"/>
  <c r="J2070" i="7"/>
  <c r="I2070" i="7"/>
  <c r="J2081" i="7"/>
  <c r="I2081" i="7"/>
  <c r="J2116" i="7"/>
  <c r="I2116" i="7"/>
  <c r="J2155" i="7"/>
  <c r="I2155" i="7"/>
  <c r="J2178" i="7"/>
  <c r="I2178" i="7"/>
  <c r="J2205" i="7"/>
  <c r="I2205" i="7"/>
  <c r="J2209" i="7"/>
  <c r="I2209" i="7"/>
  <c r="J2251" i="7"/>
  <c r="I2251" i="7"/>
  <c r="J1127" i="7"/>
  <c r="I1152" i="7"/>
  <c r="I1262" i="7"/>
  <c r="I1274" i="7"/>
  <c r="I1310" i="7"/>
  <c r="I1384" i="7"/>
  <c r="J1384" i="7"/>
  <c r="J1388" i="7"/>
  <c r="I1388" i="7"/>
  <c r="J1404" i="7"/>
  <c r="I1404" i="7"/>
  <c r="J1422" i="7"/>
  <c r="I1422" i="7"/>
  <c r="I1434" i="7"/>
  <c r="J1434" i="7"/>
  <c r="I1482" i="7"/>
  <c r="J1482" i="7"/>
  <c r="J1539" i="7"/>
  <c r="I1539" i="7"/>
  <c r="I1616" i="7"/>
  <c r="J1616" i="7"/>
  <c r="I1637" i="7"/>
  <c r="J1729" i="7"/>
  <c r="I1729" i="7"/>
  <c r="J1731" i="7"/>
  <c r="I1731" i="7"/>
  <c r="J1765" i="7"/>
  <c r="I1765" i="7"/>
  <c r="J1779" i="7"/>
  <c r="I1779" i="7"/>
  <c r="J1807" i="7"/>
  <c r="I1807" i="7"/>
  <c r="J1865" i="7"/>
  <c r="I1865" i="7"/>
  <c r="I1064" i="7"/>
  <c r="J1064" i="7"/>
  <c r="J1099" i="7"/>
  <c r="I1099" i="7"/>
  <c r="J1396" i="7"/>
  <c r="I1396" i="7"/>
  <c r="I1408" i="7"/>
  <c r="J1408" i="7"/>
  <c r="J1412" i="7"/>
  <c r="I1412" i="7"/>
  <c r="J1428" i="7"/>
  <c r="I1428" i="7"/>
  <c r="J1446" i="7"/>
  <c r="I1446" i="7"/>
  <c r="I1458" i="7"/>
  <c r="J1458" i="7"/>
  <c r="J1470" i="7"/>
  <c r="I1470" i="7"/>
  <c r="J1521" i="7"/>
  <c r="I1521" i="7"/>
  <c r="J1527" i="7"/>
  <c r="I1527" i="7"/>
  <c r="J1531" i="7"/>
  <c r="I1531" i="7"/>
  <c r="I1546" i="7"/>
  <c r="J1546" i="7"/>
  <c r="J1548" i="7"/>
  <c r="I1548" i="7"/>
  <c r="J1556" i="7"/>
  <c r="I1556" i="7"/>
  <c r="J1564" i="7"/>
  <c r="I1564" i="7"/>
  <c r="J1633" i="7"/>
  <c r="I1633" i="7"/>
  <c r="J1683" i="7"/>
  <c r="I1683" i="7"/>
  <c r="I1752" i="7"/>
  <c r="J1752" i="7"/>
  <c r="J1775" i="7"/>
  <c r="I1775" i="7"/>
  <c r="J1852" i="7"/>
  <c r="I1852" i="7"/>
  <c r="I1940" i="7"/>
  <c r="J1940" i="7"/>
  <c r="I1004" i="7"/>
  <c r="J1007" i="7"/>
  <c r="I1196" i="7"/>
  <c r="J1199" i="7"/>
  <c r="J1271" i="7"/>
  <c r="I1271" i="7"/>
  <c r="I1304" i="7"/>
  <c r="J1319" i="7"/>
  <c r="I1319" i="7"/>
  <c r="J1341" i="7"/>
  <c r="I1432" i="7"/>
  <c r="J1432" i="7"/>
  <c r="J1436" i="7"/>
  <c r="I1436" i="7"/>
  <c r="J1450" i="7"/>
  <c r="J1452" i="7"/>
  <c r="I1452" i="7"/>
  <c r="J1474" i="7"/>
  <c r="J1476" i="7"/>
  <c r="I1476" i="7"/>
  <c r="I1480" i="7"/>
  <c r="J1480" i="7"/>
  <c r="J1484" i="7"/>
  <c r="I1484" i="7"/>
  <c r="J1492" i="7"/>
  <c r="I1492" i="7"/>
  <c r="J1573" i="7"/>
  <c r="I1573" i="7"/>
  <c r="J1583" i="7"/>
  <c r="I1583" i="7"/>
  <c r="I1589" i="7"/>
  <c r="J1610" i="7"/>
  <c r="J1612" i="7"/>
  <c r="I1612" i="7"/>
  <c r="J1652" i="7"/>
  <c r="I1652" i="7"/>
  <c r="J1669" i="7"/>
  <c r="I1669" i="7"/>
  <c r="J1713" i="7"/>
  <c r="I1713" i="7"/>
  <c r="J1725" i="7"/>
  <c r="I1725" i="7"/>
  <c r="I1746" i="7"/>
  <c r="J1746" i="7"/>
  <c r="J1771" i="7"/>
  <c r="I1771" i="7"/>
  <c r="I1810" i="7"/>
  <c r="J1810" i="7"/>
  <c r="J1820" i="7"/>
  <c r="I1820" i="7"/>
  <c r="J1842" i="7"/>
  <c r="I1842" i="7"/>
  <c r="I782" i="7"/>
  <c r="I796" i="7"/>
  <c r="J799" i="7"/>
  <c r="J819" i="7"/>
  <c r="I822" i="7"/>
  <c r="J835" i="7"/>
  <c r="I838" i="7"/>
  <c r="J851" i="7"/>
  <c r="I854" i="7"/>
  <c r="J867" i="7"/>
  <c r="I870" i="7"/>
  <c r="J883" i="7"/>
  <c r="I886" i="7"/>
  <c r="J899" i="7"/>
  <c r="I902" i="7"/>
  <c r="J915" i="7"/>
  <c r="I918" i="7"/>
  <c r="J931" i="7"/>
  <c r="I934" i="7"/>
  <c r="J947" i="7"/>
  <c r="I950" i="7"/>
  <c r="J963" i="7"/>
  <c r="I966" i="7"/>
  <c r="J979" i="7"/>
  <c r="I998" i="7"/>
  <c r="I1023" i="7"/>
  <c r="I1026" i="7"/>
  <c r="J1032" i="7"/>
  <c r="I1045" i="7"/>
  <c r="I1070" i="7"/>
  <c r="J1079" i="7"/>
  <c r="J1086" i="7"/>
  <c r="I1104" i="7"/>
  <c r="J1108" i="7"/>
  <c r="I1111" i="7"/>
  <c r="I1114" i="7"/>
  <c r="I1133" i="7"/>
  <c r="J1143" i="7"/>
  <c r="I1149" i="7"/>
  <c r="I1155" i="7"/>
  <c r="I1161" i="7"/>
  <c r="J1168" i="7"/>
  <c r="J1171" i="7"/>
  <c r="I1190" i="7"/>
  <c r="I1215" i="7"/>
  <c r="I1218" i="7"/>
  <c r="J1224" i="7"/>
  <c r="I1237" i="7"/>
  <c r="J1256" i="7"/>
  <c r="J1259" i="7"/>
  <c r="J1268" i="7"/>
  <c r="J1286" i="7"/>
  <c r="I1289" i="7"/>
  <c r="J1295" i="7"/>
  <c r="I1295" i="7"/>
  <c r="J1298" i="7"/>
  <c r="J1316" i="7"/>
  <c r="J1322" i="7"/>
  <c r="J1328" i="7"/>
  <c r="J1331" i="7"/>
  <c r="J1365" i="7"/>
  <c r="J1440" i="7"/>
  <c r="J1442" i="7"/>
  <c r="I1454" i="7"/>
  <c r="I1456" i="7"/>
  <c r="J1456" i="7"/>
  <c r="J1460" i="7"/>
  <c r="I1460" i="7"/>
  <c r="J1468" i="7"/>
  <c r="I1468" i="7"/>
  <c r="I1478" i="7"/>
  <c r="J1488" i="7"/>
  <c r="J1490" i="7"/>
  <c r="J1509" i="7"/>
  <c r="I1509" i="7"/>
  <c r="J1519" i="7"/>
  <c r="I1519" i="7"/>
  <c r="I1585" i="7"/>
  <c r="J1587" i="7"/>
  <c r="I1587" i="7"/>
  <c r="J1604" i="7"/>
  <c r="I1604" i="7"/>
  <c r="J1621" i="7"/>
  <c r="I1621" i="7"/>
  <c r="J1631" i="7"/>
  <c r="I1631" i="7"/>
  <c r="J1644" i="7"/>
  <c r="I1644" i="7"/>
  <c r="J1650" i="7"/>
  <c r="J1679" i="7"/>
  <c r="I1679" i="7"/>
  <c r="I1717" i="7"/>
  <c r="J1723" i="7"/>
  <c r="I1723" i="7"/>
  <c r="J1759" i="7"/>
  <c r="I1759" i="7"/>
  <c r="J1782" i="7"/>
  <c r="I1782" i="7"/>
  <c r="J1844" i="7"/>
  <c r="I1844" i="7"/>
  <c r="I1848" i="7"/>
  <c r="J1848" i="7"/>
  <c r="I714" i="7"/>
  <c r="I728" i="7"/>
  <c r="I762" i="7"/>
  <c r="I776" i="7"/>
  <c r="I810" i="7"/>
  <c r="J1004" i="7"/>
  <c r="I1007" i="7"/>
  <c r="I1016" i="7"/>
  <c r="J1016" i="7"/>
  <c r="J1051" i="7"/>
  <c r="I1051" i="7"/>
  <c r="I1054" i="7"/>
  <c r="I1057" i="7"/>
  <c r="J1196" i="7"/>
  <c r="I1199" i="7"/>
  <c r="I1208" i="7"/>
  <c r="J1208" i="7"/>
  <c r="J1243" i="7"/>
  <c r="I1243" i="7"/>
  <c r="I1246" i="7"/>
  <c r="I1249" i="7"/>
  <c r="J1283" i="7"/>
  <c r="J1304" i="7"/>
  <c r="J1307" i="7"/>
  <c r="I1336" i="7"/>
  <c r="J1336" i="7"/>
  <c r="I1341" i="7"/>
  <c r="J1343" i="7"/>
  <c r="I1343" i="7"/>
  <c r="J1349" i="7"/>
  <c r="I1349" i="7"/>
  <c r="J1351" i="7"/>
  <c r="I1351" i="7"/>
  <c r="J1361" i="7"/>
  <c r="I1361" i="7"/>
  <c r="J1464" i="7"/>
  <c r="J1503" i="7"/>
  <c r="I1503" i="7"/>
  <c r="J1511" i="7"/>
  <c r="I1511" i="7"/>
  <c r="J1515" i="7"/>
  <c r="I1515" i="7"/>
  <c r="J1569" i="7"/>
  <c r="I1569" i="7"/>
  <c r="J1575" i="7"/>
  <c r="I1575" i="7"/>
  <c r="J1579" i="7"/>
  <c r="I1579" i="7"/>
  <c r="I1594" i="7"/>
  <c r="J1594" i="7"/>
  <c r="J1596" i="7"/>
  <c r="I1596" i="7"/>
  <c r="J1602" i="7"/>
  <c r="J1675" i="7"/>
  <c r="I1675" i="7"/>
  <c r="J1686" i="7"/>
  <c r="I1686" i="7"/>
  <c r="J1711" i="7"/>
  <c r="I1711" i="7"/>
  <c r="J1797" i="7"/>
  <c r="I1797" i="7"/>
  <c r="J1855" i="7"/>
  <c r="I1855" i="7"/>
  <c r="J1950" i="7"/>
  <c r="I1950" i="7"/>
  <c r="I1964" i="7"/>
  <c r="J1964" i="7"/>
  <c r="I1976" i="7"/>
  <c r="J1976" i="7"/>
  <c r="I1996" i="7"/>
  <c r="J1996" i="7"/>
  <c r="J2017" i="7"/>
  <c r="I2017" i="7"/>
  <c r="J2045" i="7"/>
  <c r="I2045" i="7"/>
  <c r="J2087" i="7"/>
  <c r="I2087" i="7"/>
  <c r="J2094" i="7"/>
  <c r="I2094" i="7"/>
  <c r="I2108" i="7"/>
  <c r="J2108" i="7"/>
  <c r="I1079" i="7"/>
  <c r="J1104" i="7"/>
  <c r="I1345" i="7"/>
  <c r="J1347" i="7"/>
  <c r="I1347" i="7"/>
  <c r="I1365" i="7"/>
  <c r="J1367" i="7"/>
  <c r="I1367" i="7"/>
  <c r="J1373" i="7"/>
  <c r="I1373" i="7"/>
  <c r="J1375" i="7"/>
  <c r="I1375" i="7"/>
  <c r="J1385" i="7"/>
  <c r="I1385" i="7"/>
  <c r="J1497" i="7"/>
  <c r="I1497" i="7"/>
  <c r="I1534" i="7"/>
  <c r="J1534" i="7"/>
  <c r="J1540" i="7"/>
  <c r="I1540" i="7"/>
  <c r="J1623" i="7"/>
  <c r="I1623" i="7"/>
  <c r="J1627" i="7"/>
  <c r="I1627" i="7"/>
  <c r="J1732" i="7"/>
  <c r="I1732" i="7"/>
  <c r="J1780" i="7"/>
  <c r="I1780" i="7"/>
  <c r="J1868" i="7"/>
  <c r="I1868" i="7"/>
  <c r="I2008" i="7"/>
  <c r="J2008" i="7"/>
  <c r="J2015" i="7"/>
  <c r="I2015" i="7"/>
  <c r="I2036" i="7"/>
  <c r="J2036" i="7"/>
  <c r="I2057" i="7"/>
  <c r="J2057" i="7"/>
  <c r="J2126" i="7"/>
  <c r="I2126" i="7"/>
  <c r="J2221" i="7"/>
  <c r="I2221" i="7"/>
  <c r="J2247" i="7"/>
  <c r="I2247" i="7"/>
  <c r="I2264" i="7"/>
  <c r="J2264" i="7"/>
  <c r="J2324" i="7"/>
  <c r="I2324" i="7"/>
  <c r="I1688" i="7"/>
  <c r="J1688" i="7"/>
  <c r="J1694" i="7"/>
  <c r="I1694" i="7"/>
  <c r="J1745" i="7"/>
  <c r="I1745" i="7"/>
  <c r="I1784" i="7"/>
  <c r="J1784" i="7"/>
  <c r="J1790" i="7"/>
  <c r="I1790" i="7"/>
  <c r="J1838" i="7"/>
  <c r="I1838" i="7"/>
  <c r="J1857" i="7"/>
  <c r="I1857" i="7"/>
  <c r="J1867" i="7"/>
  <c r="I1867" i="7"/>
  <c r="J1907" i="7"/>
  <c r="I1907" i="7"/>
  <c r="J1909" i="7"/>
  <c r="I1909" i="7"/>
  <c r="J1939" i="7"/>
  <c r="I1939" i="7"/>
  <c r="J1955" i="7"/>
  <c r="I1955" i="7"/>
  <c r="J1957" i="7"/>
  <c r="I1957" i="7"/>
  <c r="J1962" i="7"/>
  <c r="I1962" i="7"/>
  <c r="I1992" i="7"/>
  <c r="J1992" i="7"/>
  <c r="J2006" i="7"/>
  <c r="I2006" i="7"/>
  <c r="J2029" i="7"/>
  <c r="I2029" i="7"/>
  <c r="I2048" i="7"/>
  <c r="J2048" i="7"/>
  <c r="J2085" i="7"/>
  <c r="I2085" i="7"/>
  <c r="J2099" i="7"/>
  <c r="I2099" i="7"/>
  <c r="J2101" i="7"/>
  <c r="I2101" i="7"/>
  <c r="J2106" i="7"/>
  <c r="I2106" i="7"/>
  <c r="J2124" i="7"/>
  <c r="I2124" i="7"/>
  <c r="I2137" i="7"/>
  <c r="J2137" i="7"/>
  <c r="J2139" i="7"/>
  <c r="I2139" i="7"/>
  <c r="J2154" i="7"/>
  <c r="I2154" i="7"/>
  <c r="J2184" i="7"/>
  <c r="I2184" i="7"/>
  <c r="J2200" i="7"/>
  <c r="I2200" i="7"/>
  <c r="J1607" i="7"/>
  <c r="I1607" i="7"/>
  <c r="J1611" i="7"/>
  <c r="I1611" i="7"/>
  <c r="J1617" i="7"/>
  <c r="J1636" i="7"/>
  <c r="I1636" i="7"/>
  <c r="I1642" i="7"/>
  <c r="J1655" i="7"/>
  <c r="I1655" i="7"/>
  <c r="J1659" i="7"/>
  <c r="I1659" i="7"/>
  <c r="J1665" i="7"/>
  <c r="J1692" i="7"/>
  <c r="I1692" i="7"/>
  <c r="J1700" i="7"/>
  <c r="I1700" i="7"/>
  <c r="I1706" i="7"/>
  <c r="J1739" i="7"/>
  <c r="I1739" i="7"/>
  <c r="J1743" i="7"/>
  <c r="I1743" i="7"/>
  <c r="J1753" i="7"/>
  <c r="J1788" i="7"/>
  <c r="I1788" i="7"/>
  <c r="J1796" i="7"/>
  <c r="I1796" i="7"/>
  <c r="I1802" i="7"/>
  <c r="J1806" i="7"/>
  <c r="I1806" i="7"/>
  <c r="J1822" i="7"/>
  <c r="I1822" i="7"/>
  <c r="J1887" i="7"/>
  <c r="I1887" i="7"/>
  <c r="J1974" i="7"/>
  <c r="I1974" i="7"/>
  <c r="J1985" i="7"/>
  <c r="I1985" i="7"/>
  <c r="I2020" i="7"/>
  <c r="J2020" i="7"/>
  <c r="J2023" i="7"/>
  <c r="I2023" i="7"/>
  <c r="J2027" i="7"/>
  <c r="I2027" i="7"/>
  <c r="J2034" i="7"/>
  <c r="I2034" i="7"/>
  <c r="J2041" i="7"/>
  <c r="I2041" i="7"/>
  <c r="J2069" i="7"/>
  <c r="I2069" i="7"/>
  <c r="I2080" i="7"/>
  <c r="J2080" i="7"/>
  <c r="J2135" i="7"/>
  <c r="I2135" i="7"/>
  <c r="J2170" i="7"/>
  <c r="I2170" i="7"/>
  <c r="J2175" i="7"/>
  <c r="I2175" i="7"/>
  <c r="J2260" i="7"/>
  <c r="I2260" i="7"/>
  <c r="I1494" i="7"/>
  <c r="I1496" i="7"/>
  <c r="J1496" i="7"/>
  <c r="I1517" i="7"/>
  <c r="I1542" i="7"/>
  <c r="I1544" i="7"/>
  <c r="J1544" i="7"/>
  <c r="I1565" i="7"/>
  <c r="I1590" i="7"/>
  <c r="I1592" i="7"/>
  <c r="J1592" i="7"/>
  <c r="I1613" i="7"/>
  <c r="I1640" i="7"/>
  <c r="J1640" i="7"/>
  <c r="I1704" i="7"/>
  <c r="J1704" i="7"/>
  <c r="J1710" i="7"/>
  <c r="I1710" i="7"/>
  <c r="J1761" i="7"/>
  <c r="I1761" i="7"/>
  <c r="I1800" i="7"/>
  <c r="J1800" i="7"/>
  <c r="J1812" i="7"/>
  <c r="I1812" i="7"/>
  <c r="I1818" i="7"/>
  <c r="J1828" i="7"/>
  <c r="I1828" i="7"/>
  <c r="I1834" i="7"/>
  <c r="J1840" i="7"/>
  <c r="J1870" i="7"/>
  <c r="I1870" i="7"/>
  <c r="J1872" i="7"/>
  <c r="I1872" i="7"/>
  <c r="J1885" i="7"/>
  <c r="I1885" i="7"/>
  <c r="I1896" i="7"/>
  <c r="J1896" i="7"/>
  <c r="J1905" i="7"/>
  <c r="I1905" i="7"/>
  <c r="I1914" i="7"/>
  <c r="J1926" i="7"/>
  <c r="I1926" i="7"/>
  <c r="I1944" i="7"/>
  <c r="J1944" i="7"/>
  <c r="J1969" i="7"/>
  <c r="I1969" i="7"/>
  <c r="J1997" i="7"/>
  <c r="I1997" i="7"/>
  <c r="J2039" i="7"/>
  <c r="I2039" i="7"/>
  <c r="J2046" i="7"/>
  <c r="I2046" i="7"/>
  <c r="I2060" i="7"/>
  <c r="J2060" i="7"/>
  <c r="I2072" i="7"/>
  <c r="J2072" i="7"/>
  <c r="I2092" i="7"/>
  <c r="J2092" i="7"/>
  <c r="J2113" i="7"/>
  <c r="I2113" i="7"/>
  <c r="J2148" i="7"/>
  <c r="I2148" i="7"/>
  <c r="J2161" i="7"/>
  <c r="I2161" i="7"/>
  <c r="J2211" i="7"/>
  <c r="I2211" i="7"/>
  <c r="J2269" i="7"/>
  <c r="I2269" i="7"/>
  <c r="J2293" i="7"/>
  <c r="I2293" i="7"/>
  <c r="J1529" i="7"/>
  <c r="J1577" i="7"/>
  <c r="I1617" i="7"/>
  <c r="J1625" i="7"/>
  <c r="J1642" i="7"/>
  <c r="I1665" i="7"/>
  <c r="J1673" i="7"/>
  <c r="J1714" i="7"/>
  <c r="J1716" i="7"/>
  <c r="I1716" i="7"/>
  <c r="I1722" i="7"/>
  <c r="I1747" i="7"/>
  <c r="I1753" i="7"/>
  <c r="J1755" i="7"/>
  <c r="I1755" i="7"/>
  <c r="J1769" i="7"/>
  <c r="J1808" i="7"/>
  <c r="I1816" i="7"/>
  <c r="J1816" i="7"/>
  <c r="J1824" i="7"/>
  <c r="I1832" i="7"/>
  <c r="J1832" i="7"/>
  <c r="J1853" i="7"/>
  <c r="I1853" i="7"/>
  <c r="J1890" i="7"/>
  <c r="I1890" i="7"/>
  <c r="J1892" i="7"/>
  <c r="I1892" i="7"/>
  <c r="J1900" i="7"/>
  <c r="I1912" i="7"/>
  <c r="J1912" i="7"/>
  <c r="J1921" i="7"/>
  <c r="I1921" i="7"/>
  <c r="J1937" i="7"/>
  <c r="I1937" i="7"/>
  <c r="J1948" i="7"/>
  <c r="I1960" i="7"/>
  <c r="J1960" i="7"/>
  <c r="J1967" i="7"/>
  <c r="I1967" i="7"/>
  <c r="I1988" i="7"/>
  <c r="J1988" i="7"/>
  <c r="I2009" i="7"/>
  <c r="J2009" i="7"/>
  <c r="I2104" i="7"/>
  <c r="J2104" i="7"/>
  <c r="J2111" i="7"/>
  <c r="I2111" i="7"/>
  <c r="J2157" i="7"/>
  <c r="I2157" i="7"/>
  <c r="J2173" i="7"/>
  <c r="I2173" i="7"/>
  <c r="J2180" i="7"/>
  <c r="I2180" i="7"/>
  <c r="J2189" i="7"/>
  <c r="I2189" i="7"/>
  <c r="J2253" i="7"/>
  <c r="I2253" i="7"/>
  <c r="J2320" i="7"/>
  <c r="I2320" i="7"/>
  <c r="I3015" i="7"/>
  <c r="J3015" i="7"/>
  <c r="I980" i="7"/>
  <c r="I1028" i="7"/>
  <c r="I1076" i="7"/>
  <c r="I1124" i="7"/>
  <c r="I1172" i="7"/>
  <c r="I1220" i="7"/>
  <c r="I1260" i="7"/>
  <c r="I1284" i="7"/>
  <c r="I1308" i="7"/>
  <c r="I1332" i="7"/>
  <c r="J1502" i="7"/>
  <c r="J1533" i="7"/>
  <c r="J1550" i="7"/>
  <c r="J1581" i="7"/>
  <c r="J1598" i="7"/>
  <c r="J1629" i="7"/>
  <c r="J1646" i="7"/>
  <c r="J1677" i="7"/>
  <c r="J1681" i="7"/>
  <c r="I1681" i="7"/>
  <c r="J1712" i="7"/>
  <c r="I1720" i="7"/>
  <c r="J1720" i="7"/>
  <c r="J1726" i="7"/>
  <c r="I1726" i="7"/>
  <c r="I1757" i="7"/>
  <c r="J1777" i="7"/>
  <c r="I1777" i="7"/>
  <c r="J1845" i="7"/>
  <c r="I1845" i="7"/>
  <c r="J1851" i="7"/>
  <c r="I1851" i="7"/>
  <c r="J1877" i="7"/>
  <c r="I1877" i="7"/>
  <c r="J1883" i="7"/>
  <c r="I1883" i="7"/>
  <c r="J1910" i="7"/>
  <c r="I1910" i="7"/>
  <c r="J1919" i="7"/>
  <c r="I1919" i="7"/>
  <c r="J1958" i="7"/>
  <c r="I1958" i="7"/>
  <c r="J1981" i="7"/>
  <c r="I1981" i="7"/>
  <c r="I2000" i="7"/>
  <c r="J2000" i="7"/>
  <c r="J2037" i="7"/>
  <c r="I2037" i="7"/>
  <c r="J2051" i="7"/>
  <c r="I2051" i="7"/>
  <c r="J2053" i="7"/>
  <c r="I2053" i="7"/>
  <c r="J2058" i="7"/>
  <c r="I2058" i="7"/>
  <c r="I2088" i="7"/>
  <c r="J2088" i="7"/>
  <c r="J2102" i="7"/>
  <c r="I2102" i="7"/>
  <c r="J2127" i="7"/>
  <c r="I2127" i="7"/>
  <c r="J2140" i="7"/>
  <c r="I2140" i="7"/>
  <c r="J2152" i="7"/>
  <c r="I2152" i="7"/>
  <c r="I2164" i="7"/>
  <c r="J2164" i="7"/>
  <c r="J2237" i="7"/>
  <c r="I2237" i="7"/>
  <c r="J2325" i="7"/>
  <c r="I2325" i="7"/>
  <c r="J2341" i="7"/>
  <c r="I2341" i="7"/>
  <c r="J2396" i="7"/>
  <c r="I2396" i="7"/>
  <c r="J2531" i="7"/>
  <c r="I2531" i="7"/>
  <c r="J1332" i="7"/>
  <c r="I1512" i="7"/>
  <c r="J1512" i="7"/>
  <c r="I1533" i="7"/>
  <c r="I1560" i="7"/>
  <c r="J1560" i="7"/>
  <c r="I1581" i="7"/>
  <c r="I1608" i="7"/>
  <c r="J1608" i="7"/>
  <c r="I1629" i="7"/>
  <c r="I1656" i="7"/>
  <c r="J1656" i="7"/>
  <c r="I1677" i="7"/>
  <c r="I1685" i="7"/>
  <c r="J1693" i="7"/>
  <c r="J1697" i="7"/>
  <c r="I1697" i="7"/>
  <c r="J1728" i="7"/>
  <c r="I1736" i="7"/>
  <c r="J1736" i="7"/>
  <c r="J1742" i="7"/>
  <c r="I1742" i="7"/>
  <c r="I1773" i="7"/>
  <c r="I1781" i="7"/>
  <c r="J1789" i="7"/>
  <c r="J1793" i="7"/>
  <c r="I1793" i="7"/>
  <c r="I1849" i="7"/>
  <c r="J1860" i="7"/>
  <c r="I1860" i="7"/>
  <c r="I1864" i="7"/>
  <c r="J1864" i="7"/>
  <c r="J1873" i="7"/>
  <c r="I1873" i="7"/>
  <c r="J1886" i="7"/>
  <c r="I1886" i="7"/>
  <c r="J1888" i="7"/>
  <c r="I1888" i="7"/>
  <c r="J1901" i="7"/>
  <c r="I1901" i="7"/>
  <c r="I1924" i="7"/>
  <c r="J1924" i="7"/>
  <c r="J1927" i="7"/>
  <c r="I1927" i="7"/>
  <c r="J1933" i="7"/>
  <c r="I1933" i="7"/>
  <c r="J1949" i="7"/>
  <c r="I1949" i="7"/>
  <c r="J1991" i="7"/>
  <c r="I1991" i="7"/>
  <c r="J1998" i="7"/>
  <c r="I1998" i="7"/>
  <c r="I2012" i="7"/>
  <c r="J2012" i="7"/>
  <c r="I2024" i="7"/>
  <c r="J2024" i="7"/>
  <c r="I2044" i="7"/>
  <c r="J2044" i="7"/>
  <c r="J2065" i="7"/>
  <c r="I2065" i="7"/>
  <c r="J2093" i="7"/>
  <c r="I2093" i="7"/>
  <c r="J2162" i="7"/>
  <c r="I2162" i="7"/>
  <c r="I2192" i="7"/>
  <c r="J2192" i="7"/>
  <c r="J2220" i="7"/>
  <c r="I2220" i="7"/>
  <c r="J2235" i="7"/>
  <c r="I2235" i="7"/>
  <c r="J2244" i="7"/>
  <c r="I2244" i="7"/>
  <c r="J2256" i="7"/>
  <c r="I2256" i="7"/>
  <c r="I2280" i="7"/>
  <c r="J2280" i="7"/>
  <c r="J2362" i="7"/>
  <c r="I2362" i="7"/>
  <c r="I2764" i="7"/>
  <c r="J2764" i="7"/>
  <c r="J1641" i="7"/>
  <c r="J1660" i="7"/>
  <c r="I1660" i="7"/>
  <c r="J1691" i="7"/>
  <c r="I1691" i="7"/>
  <c r="J1695" i="7"/>
  <c r="I1695" i="7"/>
  <c r="J1705" i="7"/>
  <c r="J1740" i="7"/>
  <c r="I1740" i="7"/>
  <c r="J1748" i="7"/>
  <c r="I1748" i="7"/>
  <c r="I1754" i="7"/>
  <c r="J1787" i="7"/>
  <c r="I1787" i="7"/>
  <c r="J1791" i="7"/>
  <c r="I1791" i="7"/>
  <c r="J1801" i="7"/>
  <c r="J1809" i="7"/>
  <c r="I1809" i="7"/>
  <c r="J1825" i="7"/>
  <c r="I1825" i="7"/>
  <c r="J1839" i="7"/>
  <c r="I1839" i="7"/>
  <c r="J1854" i="7"/>
  <c r="I1854" i="7"/>
  <c r="I1908" i="7"/>
  <c r="J1908" i="7"/>
  <c r="I1913" i="7"/>
  <c r="J1913" i="7"/>
  <c r="J1938" i="7"/>
  <c r="I1938" i="7"/>
  <c r="I1961" i="7"/>
  <c r="J1961" i="7"/>
  <c r="I2056" i="7"/>
  <c r="J2056" i="7"/>
  <c r="J2063" i="7"/>
  <c r="I2063" i="7"/>
  <c r="I2084" i="7"/>
  <c r="J2084" i="7"/>
  <c r="I2105" i="7"/>
  <c r="J2105" i="7"/>
  <c r="J2119" i="7"/>
  <c r="I2119" i="7"/>
  <c r="J2123" i="7"/>
  <c r="I2123" i="7"/>
  <c r="J2167" i="7"/>
  <c r="I2167" i="7"/>
  <c r="J2181" i="7"/>
  <c r="I2181" i="7"/>
  <c r="J2190" i="7"/>
  <c r="I2190" i="7"/>
  <c r="I2296" i="7"/>
  <c r="J2296" i="7"/>
  <c r="J2378" i="7"/>
  <c r="I2378" i="7"/>
  <c r="J2845" i="7"/>
  <c r="I2845" i="7"/>
  <c r="I1789" i="7"/>
  <c r="J1805" i="7"/>
  <c r="I1805" i="7"/>
  <c r="J1817" i="7"/>
  <c r="J1821" i="7"/>
  <c r="I1821" i="7"/>
  <c r="J1833" i="7"/>
  <c r="J1837" i="7"/>
  <c r="I1837" i="7"/>
  <c r="J1893" i="7"/>
  <c r="I1893" i="7"/>
  <c r="I1904" i="7"/>
  <c r="J1904" i="7"/>
  <c r="J1922" i="7"/>
  <c r="I1922" i="7"/>
  <c r="I1931" i="7"/>
  <c r="J1943" i="7"/>
  <c r="I1943" i="7"/>
  <c r="I1952" i="7"/>
  <c r="J1952" i="7"/>
  <c r="J1989" i="7"/>
  <c r="I1989" i="7"/>
  <c r="J2003" i="7"/>
  <c r="I2003" i="7"/>
  <c r="J2005" i="7"/>
  <c r="I2005" i="7"/>
  <c r="J2010" i="7"/>
  <c r="I2010" i="7"/>
  <c r="I2040" i="7"/>
  <c r="J2040" i="7"/>
  <c r="J2054" i="7"/>
  <c r="I2054" i="7"/>
  <c r="J2077" i="7"/>
  <c r="I2077" i="7"/>
  <c r="I2096" i="7"/>
  <c r="J2096" i="7"/>
  <c r="J2132" i="7"/>
  <c r="I2132" i="7"/>
  <c r="J2197" i="7"/>
  <c r="I2197" i="7"/>
  <c r="I2242" i="7"/>
  <c r="J2242" i="7"/>
  <c r="J1353" i="7"/>
  <c r="J1377" i="7"/>
  <c r="J1401" i="7"/>
  <c r="J1425" i="7"/>
  <c r="J1449" i="7"/>
  <c r="J1473" i="7"/>
  <c r="J1495" i="7"/>
  <c r="I1495" i="7"/>
  <c r="J1499" i="7"/>
  <c r="I1499" i="7"/>
  <c r="J1505" i="7"/>
  <c r="J1524" i="7"/>
  <c r="I1524" i="7"/>
  <c r="I1530" i="7"/>
  <c r="J1543" i="7"/>
  <c r="I1543" i="7"/>
  <c r="J1547" i="7"/>
  <c r="I1547" i="7"/>
  <c r="J1553" i="7"/>
  <c r="J1572" i="7"/>
  <c r="I1572" i="7"/>
  <c r="I1578" i="7"/>
  <c r="J1591" i="7"/>
  <c r="I1591" i="7"/>
  <c r="J1595" i="7"/>
  <c r="I1595" i="7"/>
  <c r="J1601" i="7"/>
  <c r="J1620" i="7"/>
  <c r="I1620" i="7"/>
  <c r="I1626" i="7"/>
  <c r="I1635" i="7"/>
  <c r="J1639" i="7"/>
  <c r="I1639" i="7"/>
  <c r="I1641" i="7"/>
  <c r="J1643" i="7"/>
  <c r="I1643" i="7"/>
  <c r="J1649" i="7"/>
  <c r="J1664" i="7"/>
  <c r="J1666" i="7"/>
  <c r="J1668" i="7"/>
  <c r="I1668" i="7"/>
  <c r="I1674" i="7"/>
  <c r="I1699" i="7"/>
  <c r="I1705" i="7"/>
  <c r="J1707" i="7"/>
  <c r="I1707" i="7"/>
  <c r="J1721" i="7"/>
  <c r="J1762" i="7"/>
  <c r="J1764" i="7"/>
  <c r="I1764" i="7"/>
  <c r="I1770" i="7"/>
  <c r="I1795" i="7"/>
  <c r="I1801" i="7"/>
  <c r="J1803" i="7"/>
  <c r="I1803" i="7"/>
  <c r="I1813" i="7"/>
  <c r="J1819" i="7"/>
  <c r="I1819" i="7"/>
  <c r="I1829" i="7"/>
  <c r="J1835" i="7"/>
  <c r="I1835" i="7"/>
  <c r="J1856" i="7"/>
  <c r="J1871" i="7"/>
  <c r="I1871" i="7"/>
  <c r="J1884" i="7"/>
  <c r="I1884" i="7"/>
  <c r="I1897" i="7"/>
  <c r="I1945" i="7"/>
  <c r="J1973" i="7"/>
  <c r="I1973" i="7"/>
  <c r="I1984" i="7"/>
  <c r="J1984" i="7"/>
  <c r="J2022" i="7"/>
  <c r="I2022" i="7"/>
  <c r="J2033" i="7"/>
  <c r="I2033" i="7"/>
  <c r="I2068" i="7"/>
  <c r="J2068" i="7"/>
  <c r="J2071" i="7"/>
  <c r="I2071" i="7"/>
  <c r="J2075" i="7"/>
  <c r="I2075" i="7"/>
  <c r="J2082" i="7"/>
  <c r="I2082" i="7"/>
  <c r="J2089" i="7"/>
  <c r="I2089" i="7"/>
  <c r="J2117" i="7"/>
  <c r="I2117" i="7"/>
  <c r="J2128" i="7"/>
  <c r="I2128" i="7"/>
  <c r="J2141" i="7"/>
  <c r="I2141" i="7"/>
  <c r="J2165" i="7"/>
  <c r="I2165" i="7"/>
  <c r="I2216" i="7"/>
  <c r="J2216" i="7"/>
  <c r="I2240" i="7"/>
  <c r="J2240" i="7"/>
  <c r="J2309" i="7"/>
  <c r="I2309" i="7"/>
  <c r="J2567" i="7"/>
  <c r="I2567" i="7"/>
  <c r="J2349" i="7"/>
  <c r="I2349" i="7"/>
  <c r="J2691" i="7"/>
  <c r="I2691" i="7"/>
  <c r="J3159" i="7"/>
  <c r="I3159" i="7"/>
  <c r="J1935" i="7"/>
  <c r="J1983" i="7"/>
  <c r="J2031" i="7"/>
  <c r="J2079" i="7"/>
  <c r="I2121" i="7"/>
  <c r="J2143" i="7"/>
  <c r="I2166" i="7"/>
  <c r="J2171" i="7"/>
  <c r="J2194" i="7"/>
  <c r="J2210" i="7"/>
  <c r="I2210" i="7"/>
  <c r="J2236" i="7"/>
  <c r="I2236" i="7"/>
  <c r="J2271" i="7"/>
  <c r="I2271" i="7"/>
  <c r="J2317" i="7"/>
  <c r="I2317" i="7"/>
  <c r="I2344" i="7"/>
  <c r="J2344" i="7"/>
  <c r="I2370" i="7"/>
  <c r="J2370" i="7"/>
  <c r="I2450" i="7"/>
  <c r="J2450" i="7"/>
  <c r="J2456" i="7"/>
  <c r="I2456" i="7"/>
  <c r="I2520" i="7"/>
  <c r="J2520" i="7"/>
  <c r="J2553" i="7"/>
  <c r="I2553" i="7"/>
  <c r="J2576" i="7"/>
  <c r="I2576" i="7"/>
  <c r="I2602" i="7"/>
  <c r="J2602" i="7"/>
  <c r="J2663" i="7"/>
  <c r="I2663" i="7"/>
  <c r="J2687" i="7"/>
  <c r="I2687" i="7"/>
  <c r="J2696" i="7"/>
  <c r="I2696" i="7"/>
  <c r="J2739" i="7"/>
  <c r="I2739" i="7"/>
  <c r="I2765" i="7"/>
  <c r="J2765" i="7"/>
  <c r="J2780" i="7"/>
  <c r="I2780" i="7"/>
  <c r="J2792" i="7"/>
  <c r="I2792" i="7"/>
  <c r="J2804" i="7"/>
  <c r="I2804" i="7"/>
  <c r="J2819" i="7"/>
  <c r="I2819" i="7"/>
  <c r="J2847" i="7"/>
  <c r="I2847" i="7"/>
  <c r="J2857" i="7"/>
  <c r="I2857" i="7"/>
  <c r="J2872" i="7"/>
  <c r="I2872" i="7"/>
  <c r="J2888" i="7"/>
  <c r="I2888" i="7"/>
  <c r="J2933" i="7"/>
  <c r="I2933" i="7"/>
  <c r="I2935" i="7"/>
  <c r="J2935" i="7"/>
  <c r="I2999" i="7"/>
  <c r="J2999" i="7"/>
  <c r="J3089" i="7"/>
  <c r="I3089" i="7"/>
  <c r="J2151" i="7"/>
  <c r="I2151" i="7"/>
  <c r="J2223" i="7"/>
  <c r="I2223" i="7"/>
  <c r="J2227" i="7"/>
  <c r="I2227" i="7"/>
  <c r="I2238" i="7"/>
  <c r="J2275" i="7"/>
  <c r="I2275" i="7"/>
  <c r="J2285" i="7"/>
  <c r="I2285" i="7"/>
  <c r="J2287" i="7"/>
  <c r="I2287" i="7"/>
  <c r="J2291" i="7"/>
  <c r="I2291" i="7"/>
  <c r="J2315" i="7"/>
  <c r="I2315" i="7"/>
  <c r="J2327" i="7"/>
  <c r="I2327" i="7"/>
  <c r="J2357" i="7"/>
  <c r="I2357" i="7"/>
  <c r="J2403" i="7"/>
  <c r="I2403" i="7"/>
  <c r="I2422" i="7"/>
  <c r="J2422" i="7"/>
  <c r="J2431" i="7"/>
  <c r="I2431" i="7"/>
  <c r="I2472" i="7"/>
  <c r="J2472" i="7"/>
  <c r="I2489" i="7"/>
  <c r="J2489" i="7"/>
  <c r="I2498" i="7"/>
  <c r="J2498" i="7"/>
  <c r="J2523" i="7"/>
  <c r="I2523" i="7"/>
  <c r="J2551" i="7"/>
  <c r="I2551" i="7"/>
  <c r="J2623" i="7"/>
  <c r="I2623" i="7"/>
  <c r="J2640" i="7"/>
  <c r="I2640" i="7"/>
  <c r="J2656" i="7"/>
  <c r="I2656" i="7"/>
  <c r="J2692" i="7"/>
  <c r="I2692" i="7"/>
  <c r="J2715" i="7"/>
  <c r="I2715" i="7"/>
  <c r="J2783" i="7"/>
  <c r="I2783" i="7"/>
  <c r="I2802" i="7"/>
  <c r="J2802" i="7"/>
  <c r="J2824" i="7"/>
  <c r="I2824" i="7"/>
  <c r="I2860" i="7"/>
  <c r="J2860" i="7"/>
  <c r="J2895" i="7"/>
  <c r="I2895" i="7"/>
  <c r="J2900" i="7"/>
  <c r="I2900" i="7"/>
  <c r="I2931" i="7"/>
  <c r="J2931" i="7"/>
  <c r="I2951" i="7"/>
  <c r="J2951" i="7"/>
  <c r="J2985" i="7"/>
  <c r="I2985" i="7"/>
  <c r="I3017" i="7"/>
  <c r="J3017" i="7"/>
  <c r="I3055" i="7"/>
  <c r="J3055" i="7"/>
  <c r="J3096" i="7"/>
  <c r="I3096" i="7"/>
  <c r="J3103" i="7"/>
  <c r="I3103" i="7"/>
  <c r="I3108" i="7"/>
  <c r="J3108" i="7"/>
  <c r="J3111" i="7"/>
  <c r="I3111" i="7"/>
  <c r="J3305" i="7"/>
  <c r="I3305" i="7"/>
  <c r="J3407" i="7"/>
  <c r="I3407" i="7"/>
  <c r="I1918" i="7"/>
  <c r="I1935" i="7"/>
  <c r="I1966" i="7"/>
  <c r="I1983" i="7"/>
  <c r="I2014" i="7"/>
  <c r="I2031" i="7"/>
  <c r="I2062" i="7"/>
  <c r="I2079" i="7"/>
  <c r="I2110" i="7"/>
  <c r="J2121" i="7"/>
  <c r="I2143" i="7"/>
  <c r="I2156" i="7"/>
  <c r="J2158" i="7"/>
  <c r="J2166" i="7"/>
  <c r="I2171" i="7"/>
  <c r="I2194" i="7"/>
  <c r="J2319" i="7"/>
  <c r="I2319" i="7"/>
  <c r="J2368" i="7"/>
  <c r="I2368" i="7"/>
  <c r="J2384" i="7"/>
  <c r="I2384" i="7"/>
  <c r="J2388" i="7"/>
  <c r="I2388" i="7"/>
  <c r="I2410" i="7"/>
  <c r="J2410" i="7"/>
  <c r="J2427" i="7"/>
  <c r="I2427" i="7"/>
  <c r="J2463" i="7"/>
  <c r="I2463" i="7"/>
  <c r="J2465" i="7"/>
  <c r="I2465" i="7"/>
  <c r="I2477" i="7"/>
  <c r="J2477" i="7"/>
  <c r="I2509" i="7"/>
  <c r="J2525" i="7"/>
  <c r="J2584" i="7"/>
  <c r="I2584" i="7"/>
  <c r="J2619" i="7"/>
  <c r="I2619" i="7"/>
  <c r="J2737" i="7"/>
  <c r="I2737" i="7"/>
  <c r="J2753" i="7"/>
  <c r="I2753" i="7"/>
  <c r="I2834" i="7"/>
  <c r="J2834" i="7"/>
  <c r="J2877" i="7"/>
  <c r="I2877" i="7"/>
  <c r="I2898" i="7"/>
  <c r="J2898" i="7"/>
  <c r="J2920" i="7"/>
  <c r="I2920" i="7"/>
  <c r="I2927" i="7"/>
  <c r="J2927" i="7"/>
  <c r="J2929" i="7"/>
  <c r="I2929" i="7"/>
  <c r="J2946" i="7"/>
  <c r="I2946" i="7"/>
  <c r="I3027" i="7"/>
  <c r="J3027" i="7"/>
  <c r="J3074" i="7"/>
  <c r="I3074" i="7"/>
  <c r="J3337" i="7"/>
  <c r="I3337" i="7"/>
  <c r="I1671" i="7"/>
  <c r="I1687" i="7"/>
  <c r="I1703" i="7"/>
  <c r="I1719" i="7"/>
  <c r="I1735" i="7"/>
  <c r="I1751" i="7"/>
  <c r="I1767" i="7"/>
  <c r="I1783" i="7"/>
  <c r="I1799" i="7"/>
  <c r="I1815" i="7"/>
  <c r="I1831" i="7"/>
  <c r="I1847" i="7"/>
  <c r="I1863" i="7"/>
  <c r="I1879" i="7"/>
  <c r="I1895" i="7"/>
  <c r="I1915" i="7"/>
  <c r="J1923" i="7"/>
  <c r="J1932" i="7"/>
  <c r="I1963" i="7"/>
  <c r="J1971" i="7"/>
  <c r="J1980" i="7"/>
  <c r="I2011" i="7"/>
  <c r="J2019" i="7"/>
  <c r="J2028" i="7"/>
  <c r="I2059" i="7"/>
  <c r="J2067" i="7"/>
  <c r="J2076" i="7"/>
  <c r="I2107" i="7"/>
  <c r="J2115" i="7"/>
  <c r="I2118" i="7"/>
  <c r="J2134" i="7"/>
  <c r="I2163" i="7"/>
  <c r="J2179" i="7"/>
  <c r="I2187" i="7"/>
  <c r="I2196" i="7"/>
  <c r="I2203" i="7"/>
  <c r="I2225" i="7"/>
  <c r="J2229" i="7"/>
  <c r="I2229" i="7"/>
  <c r="I2258" i="7"/>
  <c r="I2277" i="7"/>
  <c r="J2279" i="7"/>
  <c r="I2279" i="7"/>
  <c r="I2283" i="7"/>
  <c r="J2297" i="7"/>
  <c r="J2301" i="7"/>
  <c r="I2301" i="7"/>
  <c r="I2313" i="7"/>
  <c r="J2330" i="7"/>
  <c r="I2330" i="7"/>
  <c r="I2332" i="7"/>
  <c r="J2364" i="7"/>
  <c r="I2364" i="7"/>
  <c r="I2379" i="7"/>
  <c r="J2401" i="7"/>
  <c r="I2401" i="7"/>
  <c r="J2418" i="7"/>
  <c r="I2420" i="7"/>
  <c r="I2446" i="7"/>
  <c r="J2446" i="7"/>
  <c r="J2461" i="7"/>
  <c r="I2461" i="7"/>
  <c r="J2475" i="7"/>
  <c r="I2475" i="7"/>
  <c r="I2484" i="7"/>
  <c r="J2484" i="7"/>
  <c r="I2494" i="7"/>
  <c r="J2494" i="7"/>
  <c r="J2496" i="7"/>
  <c r="J2503" i="7"/>
  <c r="I2503" i="7"/>
  <c r="J2547" i="7"/>
  <c r="I2547" i="7"/>
  <c r="J2579" i="7"/>
  <c r="I2579" i="7"/>
  <c r="J2600" i="7"/>
  <c r="I2600" i="7"/>
  <c r="J2605" i="7"/>
  <c r="I2605" i="7"/>
  <c r="I2638" i="7"/>
  <c r="J2638" i="7"/>
  <c r="J2659" i="7"/>
  <c r="I2659" i="7"/>
  <c r="I2669" i="7"/>
  <c r="J2669" i="7"/>
  <c r="J2683" i="7"/>
  <c r="I2683" i="7"/>
  <c r="J2685" i="7"/>
  <c r="I2685" i="7"/>
  <c r="J2773" i="7"/>
  <c r="I2773" i="7"/>
  <c r="J2807" i="7"/>
  <c r="I2807" i="7"/>
  <c r="J2812" i="7"/>
  <c r="I2817" i="7"/>
  <c r="J2817" i="7"/>
  <c r="J2855" i="7"/>
  <c r="I2855" i="7"/>
  <c r="I2893" i="7"/>
  <c r="I2966" i="7"/>
  <c r="J2966" i="7"/>
  <c r="I2997" i="7"/>
  <c r="J2997" i="7"/>
  <c r="J3008" i="7"/>
  <c r="I3008" i="7"/>
  <c r="I3053" i="7"/>
  <c r="J3053" i="7"/>
  <c r="J3314" i="7"/>
  <c r="I3314" i="7"/>
  <c r="J3321" i="7"/>
  <c r="I3321" i="7"/>
  <c r="I2153" i="7"/>
  <c r="J2191" i="7"/>
  <c r="I2191" i="7"/>
  <c r="I2198" i="7"/>
  <c r="I2246" i="7"/>
  <c r="J2246" i="7"/>
  <c r="J2266" i="7"/>
  <c r="I2266" i="7"/>
  <c r="J2268" i="7"/>
  <c r="I2268" i="7"/>
  <c r="J2307" i="7"/>
  <c r="I2307" i="7"/>
  <c r="J2311" i="7"/>
  <c r="I2311" i="7"/>
  <c r="J2347" i="7"/>
  <c r="I2347" i="7"/>
  <c r="J2371" i="7"/>
  <c r="I2371" i="7"/>
  <c r="J2373" i="7"/>
  <c r="I2373" i="7"/>
  <c r="J2399" i="7"/>
  <c r="I2399" i="7"/>
  <c r="J2412" i="7"/>
  <c r="I2412" i="7"/>
  <c r="J2521" i="7"/>
  <c r="I2521" i="7"/>
  <c r="J2540" i="7"/>
  <c r="I2540" i="7"/>
  <c r="J2617" i="7"/>
  <c r="I2617" i="7"/>
  <c r="J2631" i="7"/>
  <c r="I2631" i="7"/>
  <c r="J2697" i="7"/>
  <c r="I2697" i="7"/>
  <c r="J2793" i="7"/>
  <c r="I2793" i="7"/>
  <c r="J2827" i="7"/>
  <c r="I2827" i="7"/>
  <c r="J2875" i="7"/>
  <c r="I2875" i="7"/>
  <c r="J2889" i="7"/>
  <c r="I2889" i="7"/>
  <c r="J2903" i="7"/>
  <c r="I2903" i="7"/>
  <c r="I2913" i="7"/>
  <c r="J2913" i="7"/>
  <c r="J2938" i="7"/>
  <c r="I2938" i="7"/>
  <c r="I2964" i="7"/>
  <c r="J2964" i="7"/>
  <c r="J3020" i="7"/>
  <c r="I3020" i="7"/>
  <c r="J3251" i="7"/>
  <c r="I3251" i="7"/>
  <c r="I1906" i="7"/>
  <c r="I1923" i="7"/>
  <c r="I1954" i="7"/>
  <c r="I1971" i="7"/>
  <c r="I2002" i="7"/>
  <c r="I2019" i="7"/>
  <c r="I2050" i="7"/>
  <c r="I2067" i="7"/>
  <c r="I2098" i="7"/>
  <c r="I2115" i="7"/>
  <c r="I2134" i="7"/>
  <c r="I2145" i="7"/>
  <c r="J2150" i="7"/>
  <c r="I2179" i="7"/>
  <c r="I2250" i="7"/>
  <c r="J2258" i="7"/>
  <c r="I2328" i="7"/>
  <c r="J2328" i="7"/>
  <c r="J2339" i="7"/>
  <c r="I2339" i="7"/>
  <c r="J2404" i="7"/>
  <c r="I2404" i="7"/>
  <c r="J2528" i="7"/>
  <c r="I2528" i="7"/>
  <c r="J2543" i="7"/>
  <c r="I2543" i="7"/>
  <c r="J2587" i="7"/>
  <c r="I2587" i="7"/>
  <c r="J2589" i="7"/>
  <c r="I2589" i="7"/>
  <c r="J2624" i="7"/>
  <c r="I2624" i="7"/>
  <c r="J2641" i="7"/>
  <c r="J2657" i="7"/>
  <c r="I2657" i="7"/>
  <c r="J2667" i="7"/>
  <c r="I2667" i="7"/>
  <c r="J2676" i="7"/>
  <c r="J2679" i="7"/>
  <c r="I2679" i="7"/>
  <c r="J2681" i="7"/>
  <c r="J2688" i="7"/>
  <c r="I2688" i="7"/>
  <c r="J2728" i="7"/>
  <c r="I2728" i="7"/>
  <c r="J2735" i="7"/>
  <c r="I2735" i="7"/>
  <c r="J2771" i="7"/>
  <c r="I2771" i="7"/>
  <c r="I2861" i="7"/>
  <c r="J2861" i="7"/>
  <c r="J2863" i="7"/>
  <c r="I2863" i="7"/>
  <c r="J2908" i="7"/>
  <c r="J2923" i="7"/>
  <c r="I2923" i="7"/>
  <c r="J2925" i="7"/>
  <c r="I2925" i="7"/>
  <c r="I2975" i="7"/>
  <c r="J2975" i="7"/>
  <c r="I2979" i="7"/>
  <c r="J2979" i="7"/>
  <c r="J3001" i="7"/>
  <c r="I3001" i="7"/>
  <c r="J3006" i="7"/>
  <c r="I3006" i="7"/>
  <c r="J3042" i="7"/>
  <c r="I3042" i="7"/>
  <c r="J3279" i="7"/>
  <c r="I3279" i="7"/>
  <c r="I1875" i="7"/>
  <c r="I1891" i="7"/>
  <c r="I1903" i="7"/>
  <c r="J1920" i="7"/>
  <c r="I1951" i="7"/>
  <c r="J1968" i="7"/>
  <c r="I1999" i="7"/>
  <c r="J2016" i="7"/>
  <c r="I2047" i="7"/>
  <c r="J2064" i="7"/>
  <c r="I2095" i="7"/>
  <c r="J2112" i="7"/>
  <c r="I2131" i="7"/>
  <c r="J2160" i="7"/>
  <c r="J2186" i="7"/>
  <c r="I2186" i="7"/>
  <c r="J2202" i="7"/>
  <c r="I2202" i="7"/>
  <c r="I2218" i="7"/>
  <c r="J2248" i="7"/>
  <c r="J2254" i="7"/>
  <c r="J2262" i="7"/>
  <c r="J2272" i="7"/>
  <c r="I2272" i="7"/>
  <c r="J2288" i="7"/>
  <c r="I2288" i="7"/>
  <c r="I2345" i="7"/>
  <c r="I2358" i="7"/>
  <c r="J2358" i="7"/>
  <c r="J2380" i="7"/>
  <c r="I2380" i="7"/>
  <c r="J2391" i="7"/>
  <c r="I2391" i="7"/>
  <c r="J2423" i="7"/>
  <c r="I2423" i="7"/>
  <c r="I2425" i="7"/>
  <c r="J2451" i="7"/>
  <c r="I2451" i="7"/>
  <c r="J2455" i="7"/>
  <c r="I2455" i="7"/>
  <c r="J2480" i="7"/>
  <c r="I2480" i="7"/>
  <c r="J2499" i="7"/>
  <c r="I2499" i="7"/>
  <c r="I2568" i="7"/>
  <c r="J2568" i="7"/>
  <c r="J2652" i="7"/>
  <c r="I2652" i="7"/>
  <c r="J2711" i="7"/>
  <c r="I2711" i="7"/>
  <c r="I2738" i="7"/>
  <c r="J2738" i="7"/>
  <c r="I2744" i="7"/>
  <c r="J2749" i="7"/>
  <c r="I2749" i="7"/>
  <c r="J2803" i="7"/>
  <c r="I2803" i="7"/>
  <c r="J2832" i="7"/>
  <c r="I2832" i="7"/>
  <c r="J2839" i="7"/>
  <c r="I2839" i="7"/>
  <c r="I2880" i="7"/>
  <c r="J2934" i="7"/>
  <c r="I2934" i="7"/>
  <c r="J3018" i="7"/>
  <c r="I3018" i="7"/>
  <c r="J3274" i="7"/>
  <c r="I3274" i="7"/>
  <c r="I3292" i="7"/>
  <c r="J3292" i="7"/>
  <c r="J2239" i="7"/>
  <c r="I2239" i="7"/>
  <c r="J2286" i="7"/>
  <c r="I2286" i="7"/>
  <c r="I2322" i="7"/>
  <c r="J2322" i="7"/>
  <c r="J2333" i="7"/>
  <c r="I2333" i="7"/>
  <c r="J2335" i="7"/>
  <c r="I2335" i="7"/>
  <c r="J2343" i="7"/>
  <c r="I2343" i="7"/>
  <c r="J2369" i="7"/>
  <c r="I2369" i="7"/>
  <c r="J2533" i="7"/>
  <c r="I2533" i="7"/>
  <c r="J2556" i="7"/>
  <c r="I2556" i="7"/>
  <c r="J2561" i="7"/>
  <c r="I2561" i="7"/>
  <c r="I2585" i="7"/>
  <c r="J2585" i="7"/>
  <c r="J2672" i="7"/>
  <c r="I2672" i="7"/>
  <c r="J2695" i="7"/>
  <c r="I2695" i="7"/>
  <c r="I2721" i="7"/>
  <c r="J2721" i="7"/>
  <c r="J2779" i="7"/>
  <c r="I2779" i="7"/>
  <c r="J2791" i="7"/>
  <c r="I2791" i="7"/>
  <c r="J2899" i="7"/>
  <c r="I2899" i="7"/>
  <c r="I2947" i="7"/>
  <c r="J2947" i="7"/>
  <c r="I2971" i="7"/>
  <c r="J2971" i="7"/>
  <c r="I1911" i="7"/>
  <c r="I1942" i="7"/>
  <c r="I1959" i="7"/>
  <c r="I1990" i="7"/>
  <c r="I2007" i="7"/>
  <c r="I2038" i="7"/>
  <c r="I2055" i="7"/>
  <c r="I2086" i="7"/>
  <c r="I2103" i="7"/>
  <c r="I2125" i="7"/>
  <c r="I2136" i="7"/>
  <c r="I2147" i="7"/>
  <c r="I2172" i="7"/>
  <c r="J2188" i="7"/>
  <c r="J2193" i="7"/>
  <c r="J2226" i="7"/>
  <c r="J2274" i="7"/>
  <c r="I2276" i="7"/>
  <c r="I2312" i="7"/>
  <c r="I2314" i="7"/>
  <c r="I2316" i="7"/>
  <c r="I2318" i="7"/>
  <c r="J2331" i="7"/>
  <c r="I2356" i="7"/>
  <c r="J2360" i="7"/>
  <c r="J2365" i="7"/>
  <c r="I2365" i="7"/>
  <c r="J2385" i="7"/>
  <c r="J2387" i="7"/>
  <c r="I2387" i="7"/>
  <c r="J2402" i="7"/>
  <c r="I2402" i="7"/>
  <c r="I2428" i="7"/>
  <c r="J2428" i="7"/>
  <c r="J2488" i="7"/>
  <c r="I2488" i="7"/>
  <c r="J2495" i="7"/>
  <c r="I2495" i="7"/>
  <c r="J2508" i="7"/>
  <c r="I2508" i="7"/>
  <c r="J2536" i="7"/>
  <c r="I2536" i="7"/>
  <c r="J2571" i="7"/>
  <c r="I2571" i="7"/>
  <c r="J2615" i="7"/>
  <c r="I2615" i="7"/>
  <c r="I2620" i="7"/>
  <c r="J2620" i="7"/>
  <c r="J2632" i="7"/>
  <c r="I2632" i="7"/>
  <c r="I2662" i="7"/>
  <c r="J2662" i="7"/>
  <c r="J2700" i="7"/>
  <c r="I2700" i="7"/>
  <c r="J2716" i="7"/>
  <c r="J2731" i="7"/>
  <c r="I2731" i="7"/>
  <c r="J2733" i="7"/>
  <c r="I2733" i="7"/>
  <c r="I2784" i="7"/>
  <c r="J2789" i="7"/>
  <c r="I2789" i="7"/>
  <c r="J2823" i="7"/>
  <c r="I2823" i="7"/>
  <c r="J2835" i="7"/>
  <c r="I2835" i="7"/>
  <c r="I2837" i="7"/>
  <c r="J2859" i="7"/>
  <c r="I2859" i="7"/>
  <c r="J2871" i="7"/>
  <c r="I2871" i="7"/>
  <c r="J2883" i="7"/>
  <c r="I2883" i="7"/>
  <c r="J2911" i="7"/>
  <c r="I2911" i="7"/>
  <c r="J2952" i="7"/>
  <c r="I2952" i="7"/>
  <c r="J3026" i="7"/>
  <c r="I3026" i="7"/>
  <c r="J3633" i="7"/>
  <c r="I3633" i="7"/>
  <c r="J1899" i="7"/>
  <c r="J1947" i="7"/>
  <c r="I1953" i="7"/>
  <c r="J1956" i="7"/>
  <c r="I1970" i="7"/>
  <c r="I1987" i="7"/>
  <c r="J1995" i="7"/>
  <c r="I2001" i="7"/>
  <c r="J2004" i="7"/>
  <c r="I2018" i="7"/>
  <c r="I2035" i="7"/>
  <c r="J2043" i="7"/>
  <c r="I2049" i="7"/>
  <c r="J2052" i="7"/>
  <c r="I2066" i="7"/>
  <c r="I2083" i="7"/>
  <c r="J2091" i="7"/>
  <c r="I2097" i="7"/>
  <c r="J2100" i="7"/>
  <c r="I2114" i="7"/>
  <c r="J2122" i="7"/>
  <c r="I2133" i="7"/>
  <c r="I2138" i="7"/>
  <c r="I2144" i="7"/>
  <c r="J2159" i="7"/>
  <c r="J2174" i="7"/>
  <c r="I2176" i="7"/>
  <c r="I2195" i="7"/>
  <c r="J2204" i="7"/>
  <c r="I2206" i="7"/>
  <c r="I2213" i="7"/>
  <c r="J2224" i="7"/>
  <c r="I2228" i="7"/>
  <c r="J2243" i="7"/>
  <c r="I2243" i="7"/>
  <c r="J2259" i="7"/>
  <c r="I2259" i="7"/>
  <c r="J2278" i="7"/>
  <c r="I2282" i="7"/>
  <c r="I2284" i="7"/>
  <c r="J2292" i="7"/>
  <c r="I2298" i="7"/>
  <c r="J2352" i="7"/>
  <c r="I2352" i="7"/>
  <c r="I2374" i="7"/>
  <c r="J2374" i="7"/>
  <c r="J2440" i="7"/>
  <c r="I2440" i="7"/>
  <c r="J2471" i="7"/>
  <c r="I2471" i="7"/>
  <c r="J2483" i="7"/>
  <c r="I2483" i="7"/>
  <c r="I2580" i="7"/>
  <c r="J2580" i="7"/>
  <c r="I2590" i="7"/>
  <c r="J2590" i="7"/>
  <c r="J2592" i="7"/>
  <c r="J2644" i="7"/>
  <c r="I2644" i="7"/>
  <c r="J2648" i="7"/>
  <c r="I2648" i="7"/>
  <c r="J2660" i="7"/>
  <c r="I2660" i="7"/>
  <c r="J2675" i="7"/>
  <c r="I2675" i="7"/>
  <c r="I2689" i="7"/>
  <c r="J2705" i="7"/>
  <c r="I2705" i="7"/>
  <c r="J2759" i="7"/>
  <c r="I2759" i="7"/>
  <c r="J2876" i="7"/>
  <c r="I2876" i="7"/>
  <c r="J2897" i="7"/>
  <c r="I2897" i="7"/>
  <c r="J3199" i="7"/>
  <c r="I3199" i="7"/>
  <c r="J3219" i="7"/>
  <c r="I3219" i="7"/>
  <c r="J3247" i="7"/>
  <c r="I3247" i="7"/>
  <c r="J2169" i="7"/>
  <c r="J2217" i="7"/>
  <c r="J2219" i="7"/>
  <c r="J2245" i="7"/>
  <c r="J2257" i="7"/>
  <c r="I2257" i="7"/>
  <c r="J2267" i="7"/>
  <c r="J2304" i="7"/>
  <c r="I2304" i="7"/>
  <c r="I2306" i="7"/>
  <c r="J2306" i="7"/>
  <c r="I2310" i="7"/>
  <c r="J2310" i="7"/>
  <c r="J2346" i="7"/>
  <c r="I2346" i="7"/>
  <c r="J2372" i="7"/>
  <c r="I2372" i="7"/>
  <c r="J2398" i="7"/>
  <c r="I2398" i="7"/>
  <c r="I2433" i="7"/>
  <c r="J2433" i="7"/>
  <c r="J2460" i="7"/>
  <c r="I2460" i="7"/>
  <c r="J2599" i="7"/>
  <c r="I2599" i="7"/>
  <c r="J2611" i="7"/>
  <c r="I2611" i="7"/>
  <c r="J2653" i="7"/>
  <c r="I2653" i="7"/>
  <c r="I2658" i="7"/>
  <c r="J2658" i="7"/>
  <c r="J2736" i="7"/>
  <c r="I2736" i="7"/>
  <c r="J2833" i="7"/>
  <c r="I2833" i="7"/>
  <c r="J2907" i="7"/>
  <c r="I2907" i="7"/>
  <c r="J3151" i="7"/>
  <c r="I3151" i="7"/>
  <c r="I3156" i="7"/>
  <c r="J3156" i="7"/>
  <c r="J3531" i="7"/>
  <c r="I3531" i="7"/>
  <c r="I1899" i="7"/>
  <c r="I1947" i="7"/>
  <c r="I1995" i="7"/>
  <c r="I2043" i="7"/>
  <c r="I2091" i="7"/>
  <c r="J2138" i="7"/>
  <c r="I2159" i="7"/>
  <c r="J2176" i="7"/>
  <c r="I2183" i="7"/>
  <c r="I2185" i="7"/>
  <c r="I2199" i="7"/>
  <c r="I2215" i="7"/>
  <c r="J2255" i="7"/>
  <c r="I2255" i="7"/>
  <c r="J2261" i="7"/>
  <c r="I2261" i="7"/>
  <c r="J2302" i="7"/>
  <c r="J2323" i="7"/>
  <c r="I2323" i="7"/>
  <c r="J2336" i="7"/>
  <c r="I2336" i="7"/>
  <c r="J2350" i="7"/>
  <c r="J2376" i="7"/>
  <c r="J2381" i="7"/>
  <c r="I2381" i="7"/>
  <c r="J2392" i="7"/>
  <c r="I2392" i="7"/>
  <c r="J2443" i="7"/>
  <c r="I2443" i="7"/>
  <c r="J2476" i="7"/>
  <c r="J2491" i="7"/>
  <c r="I2491" i="7"/>
  <c r="J2493" i="7"/>
  <c r="I2493" i="7"/>
  <c r="I2504" i="7"/>
  <c r="J2513" i="7"/>
  <c r="I2513" i="7"/>
  <c r="J2539" i="7"/>
  <c r="I2539" i="7"/>
  <c r="J2557" i="7"/>
  <c r="I2557" i="7"/>
  <c r="J2595" i="7"/>
  <c r="I2595" i="7"/>
  <c r="J2604" i="7"/>
  <c r="I2604" i="7"/>
  <c r="J2609" i="7"/>
  <c r="I2609" i="7"/>
  <c r="J2635" i="7"/>
  <c r="I2635" i="7"/>
  <c r="J2689" i="7"/>
  <c r="I2712" i="7"/>
  <c r="J2712" i="7"/>
  <c r="J2719" i="7"/>
  <c r="I2719" i="7"/>
  <c r="J2809" i="7"/>
  <c r="I2809" i="7"/>
  <c r="J2821" i="7"/>
  <c r="I2821" i="7"/>
  <c r="J2994" i="7"/>
  <c r="I2994" i="7"/>
  <c r="I3019" i="7"/>
  <c r="J3019" i="7"/>
  <c r="J3255" i="7"/>
  <c r="I3255" i="7"/>
  <c r="I3477" i="7"/>
  <c r="J3477" i="7"/>
  <c r="J3479" i="7"/>
  <c r="I3479" i="7"/>
  <c r="I3505" i="7"/>
  <c r="J3505" i="7"/>
  <c r="J2383" i="7"/>
  <c r="I2383" i="7"/>
  <c r="J2395" i="7"/>
  <c r="I2395" i="7"/>
  <c r="J2409" i="7"/>
  <c r="I2409" i="7"/>
  <c r="J2419" i="7"/>
  <c r="I2419" i="7"/>
  <c r="J2439" i="7"/>
  <c r="I2439" i="7"/>
  <c r="I2537" i="7"/>
  <c r="J2541" i="7"/>
  <c r="I2541" i="7"/>
  <c r="J2603" i="7"/>
  <c r="I2603" i="7"/>
  <c r="J2607" i="7"/>
  <c r="I2607" i="7"/>
  <c r="J2629" i="7"/>
  <c r="I2629" i="7"/>
  <c r="I2690" i="7"/>
  <c r="J2690" i="7"/>
  <c r="J2698" i="7"/>
  <c r="I2713" i="7"/>
  <c r="J2724" i="7"/>
  <c r="J2727" i="7"/>
  <c r="I2727" i="7"/>
  <c r="J2751" i="7"/>
  <c r="I2751" i="7"/>
  <c r="J2760" i="7"/>
  <c r="J2763" i="7"/>
  <c r="I2763" i="7"/>
  <c r="J2767" i="7"/>
  <c r="I2767" i="7"/>
  <c r="J2781" i="7"/>
  <c r="I2781" i="7"/>
  <c r="J2794" i="7"/>
  <c r="J2801" i="7"/>
  <c r="I2801" i="7"/>
  <c r="J2831" i="7"/>
  <c r="I2831" i="7"/>
  <c r="I2848" i="7"/>
  <c r="J2869" i="7"/>
  <c r="I2869" i="7"/>
  <c r="J2887" i="7"/>
  <c r="I2887" i="7"/>
  <c r="J2905" i="7"/>
  <c r="I2905" i="7"/>
  <c r="J2916" i="7"/>
  <c r="J2919" i="7"/>
  <c r="I2919" i="7"/>
  <c r="J2928" i="7"/>
  <c r="I2928" i="7"/>
  <c r="J2930" i="7"/>
  <c r="I2930" i="7"/>
  <c r="J2965" i="7"/>
  <c r="I2965" i="7"/>
  <c r="J3014" i="7"/>
  <c r="I3014" i="7"/>
  <c r="J3054" i="7"/>
  <c r="I3054" i="7"/>
  <c r="I3075" i="7"/>
  <c r="J3075" i="7"/>
  <c r="J3127" i="7"/>
  <c r="I3127" i="7"/>
  <c r="J3135" i="7"/>
  <c r="I3135" i="7"/>
  <c r="J3163" i="7"/>
  <c r="I3163" i="7"/>
  <c r="J3183" i="7"/>
  <c r="I3183" i="7"/>
  <c r="J3203" i="7"/>
  <c r="I3203" i="7"/>
  <c r="I3230" i="7"/>
  <c r="J3233" i="7"/>
  <c r="I3233" i="7"/>
  <c r="J3253" i="7"/>
  <c r="I3253" i="7"/>
  <c r="J3313" i="7"/>
  <c r="I3313" i="7"/>
  <c r="I3413" i="7"/>
  <c r="J3413" i="7"/>
  <c r="I3417" i="7"/>
  <c r="J3417" i="7"/>
  <c r="I3421" i="7"/>
  <c r="J3421" i="7"/>
  <c r="J3504" i="7"/>
  <c r="I3504" i="7"/>
  <c r="J3525" i="7"/>
  <c r="I3621" i="7"/>
  <c r="J3621" i="7"/>
  <c r="J4175" i="7"/>
  <c r="I4175" i="7"/>
  <c r="J2351" i="7"/>
  <c r="I2351" i="7"/>
  <c r="J2355" i="7"/>
  <c r="I2355" i="7"/>
  <c r="J2405" i="7"/>
  <c r="J2407" i="7"/>
  <c r="I2407" i="7"/>
  <c r="J2413" i="7"/>
  <c r="J2415" i="7"/>
  <c r="I2415" i="7"/>
  <c r="J2417" i="7"/>
  <c r="I2417" i="7"/>
  <c r="J2432" i="7"/>
  <c r="I2432" i="7"/>
  <c r="J2452" i="7"/>
  <c r="I2452" i="7"/>
  <c r="I2466" i="7"/>
  <c r="I2470" i="7"/>
  <c r="J2470" i="7"/>
  <c r="J2519" i="7"/>
  <c r="I2519" i="7"/>
  <c r="I2562" i="7"/>
  <c r="I2566" i="7"/>
  <c r="J2566" i="7"/>
  <c r="J2601" i="7"/>
  <c r="I2601" i="7"/>
  <c r="J2627" i="7"/>
  <c r="I2627" i="7"/>
  <c r="I2686" i="7"/>
  <c r="J2686" i="7"/>
  <c r="J2707" i="7"/>
  <c r="I2707" i="7"/>
  <c r="J2720" i="7"/>
  <c r="I2720" i="7"/>
  <c r="I2734" i="7"/>
  <c r="J2734" i="7"/>
  <c r="J2747" i="7"/>
  <c r="I2747" i="7"/>
  <c r="I2777" i="7"/>
  <c r="J2788" i="7"/>
  <c r="I2788" i="7"/>
  <c r="J2844" i="7"/>
  <c r="I2844" i="7"/>
  <c r="J2867" i="7"/>
  <c r="I2867" i="7"/>
  <c r="J2912" i="7"/>
  <c r="I2912" i="7"/>
  <c r="J2926" i="7"/>
  <c r="I2926" i="7"/>
  <c r="J2949" i="7"/>
  <c r="I2949" i="7"/>
  <c r="I2953" i="7"/>
  <c r="I2963" i="7"/>
  <c r="J2963" i="7"/>
  <c r="J2993" i="7"/>
  <c r="I2993" i="7"/>
  <c r="I3003" i="7"/>
  <c r="I3005" i="7"/>
  <c r="J3005" i="7"/>
  <c r="I3007" i="7"/>
  <c r="J3007" i="7"/>
  <c r="I3041" i="7"/>
  <c r="J3041" i="7"/>
  <c r="J3043" i="7"/>
  <c r="J3082" i="7"/>
  <c r="I3082" i="7"/>
  <c r="J3115" i="7"/>
  <c r="I3115" i="7"/>
  <c r="J3155" i="7"/>
  <c r="I3155" i="7"/>
  <c r="I3168" i="7"/>
  <c r="J3278" i="7"/>
  <c r="I3278" i="7"/>
  <c r="J3287" i="7"/>
  <c r="I3287" i="7"/>
  <c r="J3289" i="7"/>
  <c r="I3289" i="7"/>
  <c r="J3320" i="7"/>
  <c r="I3320" i="7"/>
  <c r="J3324" i="7"/>
  <c r="J3331" i="7"/>
  <c r="I3331" i="7"/>
  <c r="J3387" i="7"/>
  <c r="I3387" i="7"/>
  <c r="J3432" i="7"/>
  <c r="I3432" i="7"/>
  <c r="I3497" i="7"/>
  <c r="J3497" i="7"/>
  <c r="J3511" i="7"/>
  <c r="I3511" i="7"/>
  <c r="J3544" i="7"/>
  <c r="I3544" i="7"/>
  <c r="J3560" i="7"/>
  <c r="I3560" i="7"/>
  <c r="I3573" i="7"/>
  <c r="J3573" i="7"/>
  <c r="I3582" i="7"/>
  <c r="J3582" i="7"/>
  <c r="J3586" i="7"/>
  <c r="I3586" i="7"/>
  <c r="I3619" i="7"/>
  <c r="J3619" i="7"/>
  <c r="J3704" i="7"/>
  <c r="I3704" i="7"/>
  <c r="J3905" i="7"/>
  <c r="I3930" i="7"/>
  <c r="J3930" i="7"/>
  <c r="J3945" i="7"/>
  <c r="I3945" i="7"/>
  <c r="J3956" i="7"/>
  <c r="I3956" i="7"/>
  <c r="J4119" i="7"/>
  <c r="I4119" i="7"/>
  <c r="J2505" i="7"/>
  <c r="I2505" i="7"/>
  <c r="J2515" i="7"/>
  <c r="I2515" i="7"/>
  <c r="J2535" i="7"/>
  <c r="I2535" i="7"/>
  <c r="J2591" i="7"/>
  <c r="I2591" i="7"/>
  <c r="J2651" i="7"/>
  <c r="I2651" i="7"/>
  <c r="J2655" i="7"/>
  <c r="I2655" i="7"/>
  <c r="J2677" i="7"/>
  <c r="I2677" i="7"/>
  <c r="J2745" i="7"/>
  <c r="I2745" i="7"/>
  <c r="I2754" i="7"/>
  <c r="J2756" i="7"/>
  <c r="I2756" i="7"/>
  <c r="I2786" i="7"/>
  <c r="J2786" i="7"/>
  <c r="J2851" i="7"/>
  <c r="I2851" i="7"/>
  <c r="J2961" i="7"/>
  <c r="I2961" i="7"/>
  <c r="I2995" i="7"/>
  <c r="J2995" i="7"/>
  <c r="J3012" i="7"/>
  <c r="I3012" i="7"/>
  <c r="I3023" i="7"/>
  <c r="J3023" i="7"/>
  <c r="I3059" i="7"/>
  <c r="J3059" i="7"/>
  <c r="J3093" i="7"/>
  <c r="I3093" i="7"/>
  <c r="J3095" i="7"/>
  <c r="I3095" i="7"/>
  <c r="J3107" i="7"/>
  <c r="I3107" i="7"/>
  <c r="I3120" i="7"/>
  <c r="J3138" i="7"/>
  <c r="I3138" i="7"/>
  <c r="J3145" i="7"/>
  <c r="I3145" i="7"/>
  <c r="J3161" i="7"/>
  <c r="I3161" i="7"/>
  <c r="J3186" i="7"/>
  <c r="I3186" i="7"/>
  <c r="J3193" i="7"/>
  <c r="I3193" i="7"/>
  <c r="J3201" i="7"/>
  <c r="I3201" i="7"/>
  <c r="J3303" i="7"/>
  <c r="I3303" i="7"/>
  <c r="J3329" i="7"/>
  <c r="I3329" i="7"/>
  <c r="I3669" i="7"/>
  <c r="J3669" i="7"/>
  <c r="I2334" i="7"/>
  <c r="I2338" i="7"/>
  <c r="J2389" i="7"/>
  <c r="I2393" i="7"/>
  <c r="I2405" i="7"/>
  <c r="I2413" i="7"/>
  <c r="J2437" i="7"/>
  <c r="I2437" i="7"/>
  <c r="I2448" i="7"/>
  <c r="J2466" i="7"/>
  <c r="I2468" i="7"/>
  <c r="J2479" i="7"/>
  <c r="I2479" i="7"/>
  <c r="I2501" i="7"/>
  <c r="J2511" i="7"/>
  <c r="I2511" i="7"/>
  <c r="J2548" i="7"/>
  <c r="I2548" i="7"/>
  <c r="J2562" i="7"/>
  <c r="I2564" i="7"/>
  <c r="J2575" i="7"/>
  <c r="I2575" i="7"/>
  <c r="I2610" i="7"/>
  <c r="I2614" i="7"/>
  <c r="J2614" i="7"/>
  <c r="J2616" i="7"/>
  <c r="J2649" i="7"/>
  <c r="I2649" i="7"/>
  <c r="J2668" i="7"/>
  <c r="J2725" i="7"/>
  <c r="I2725" i="7"/>
  <c r="J2743" i="7"/>
  <c r="I2743" i="7"/>
  <c r="J2761" i="7"/>
  <c r="I2761" i="7"/>
  <c r="J2772" i="7"/>
  <c r="J2775" i="7"/>
  <c r="I2775" i="7"/>
  <c r="J2777" i="7"/>
  <c r="J2799" i="7"/>
  <c r="I2799" i="7"/>
  <c r="J2808" i="7"/>
  <c r="J2811" i="7"/>
  <c r="I2811" i="7"/>
  <c r="J2815" i="7"/>
  <c r="I2815" i="7"/>
  <c r="J2829" i="7"/>
  <c r="I2829" i="7"/>
  <c r="J2842" i="7"/>
  <c r="J2849" i="7"/>
  <c r="I2849" i="7"/>
  <c r="J2879" i="7"/>
  <c r="I2879" i="7"/>
  <c r="I2896" i="7"/>
  <c r="J2917" i="7"/>
  <c r="I2917" i="7"/>
  <c r="J2953" i="7"/>
  <c r="J2955" i="7"/>
  <c r="J2957" i="7"/>
  <c r="I2957" i="7"/>
  <c r="I2959" i="7"/>
  <c r="J2959" i="7"/>
  <c r="J2978" i="7"/>
  <c r="I2978" i="7"/>
  <c r="J3003" i="7"/>
  <c r="I3021" i="7"/>
  <c r="J3021" i="7"/>
  <c r="J3029" i="7"/>
  <c r="I3031" i="7"/>
  <c r="J3031" i="7"/>
  <c r="I3035" i="7"/>
  <c r="J3035" i="7"/>
  <c r="J3052" i="7"/>
  <c r="I3057" i="7"/>
  <c r="J3057" i="7"/>
  <c r="J3113" i="7"/>
  <c r="I3113" i="7"/>
  <c r="J3153" i="7"/>
  <c r="I3153" i="7"/>
  <c r="J3221" i="7"/>
  <c r="I3221" i="7"/>
  <c r="J3226" i="7"/>
  <c r="I3226" i="7"/>
  <c r="J3231" i="7"/>
  <c r="I3231" i="7"/>
  <c r="J3271" i="7"/>
  <c r="I3271" i="7"/>
  <c r="I3285" i="7"/>
  <c r="J3285" i="7"/>
  <c r="J3296" i="7"/>
  <c r="I3296" i="7"/>
  <c r="I3309" i="7"/>
  <c r="J3318" i="7"/>
  <c r="I3318" i="7"/>
  <c r="J3334" i="7"/>
  <c r="I3334" i="7"/>
  <c r="J3359" i="7"/>
  <c r="I3359" i="7"/>
  <c r="J3509" i="7"/>
  <c r="J3576" i="7"/>
  <c r="I3576" i="7"/>
  <c r="J3852" i="7"/>
  <c r="I3852" i="7"/>
  <c r="I3859" i="7"/>
  <c r="J3859" i="7"/>
  <c r="I2290" i="7"/>
  <c r="J2299" i="7"/>
  <c r="J2359" i="7"/>
  <c r="I2359" i="7"/>
  <c r="J2367" i="7"/>
  <c r="I2367" i="7"/>
  <c r="J2375" i="7"/>
  <c r="I2375" i="7"/>
  <c r="J2435" i="7"/>
  <c r="I2435" i="7"/>
  <c r="I2542" i="7"/>
  <c r="J2542" i="7"/>
  <c r="I2546" i="7"/>
  <c r="J2546" i="7"/>
  <c r="J2639" i="7"/>
  <c r="I2639" i="7"/>
  <c r="J2643" i="7"/>
  <c r="I2643" i="7"/>
  <c r="J2647" i="7"/>
  <c r="I2647" i="7"/>
  <c r="J2680" i="7"/>
  <c r="I2680" i="7"/>
  <c r="J2699" i="7"/>
  <c r="I2699" i="7"/>
  <c r="J2703" i="7"/>
  <c r="I2703" i="7"/>
  <c r="J2723" i="7"/>
  <c r="I2723" i="7"/>
  <c r="J2768" i="7"/>
  <c r="I2768" i="7"/>
  <c r="I2782" i="7"/>
  <c r="J2782" i="7"/>
  <c r="J2795" i="7"/>
  <c r="I2795" i="7"/>
  <c r="J2836" i="7"/>
  <c r="I2836" i="7"/>
  <c r="J2892" i="7"/>
  <c r="I2892" i="7"/>
  <c r="J2915" i="7"/>
  <c r="I2915" i="7"/>
  <c r="J2941" i="7"/>
  <c r="I2941" i="7"/>
  <c r="J2968" i="7"/>
  <c r="I2968" i="7"/>
  <c r="J2972" i="7"/>
  <c r="I2972" i="7"/>
  <c r="I3039" i="7"/>
  <c r="J3039" i="7"/>
  <c r="J3044" i="7"/>
  <c r="I3044" i="7"/>
  <c r="J3064" i="7"/>
  <c r="I3064" i="7"/>
  <c r="I3071" i="7"/>
  <c r="J3071" i="7"/>
  <c r="I3091" i="7"/>
  <c r="J3091" i="7"/>
  <c r="J3105" i="7"/>
  <c r="I3105" i="7"/>
  <c r="J3143" i="7"/>
  <c r="I3143" i="7"/>
  <c r="J3191" i="7"/>
  <c r="I3191" i="7"/>
  <c r="J3209" i="7"/>
  <c r="I3209" i="7"/>
  <c r="J3241" i="7"/>
  <c r="I3241" i="7"/>
  <c r="J3249" i="7"/>
  <c r="I3249" i="7"/>
  <c r="J3259" i="7"/>
  <c r="I3259" i="7"/>
  <c r="J3269" i="7"/>
  <c r="I3269" i="7"/>
  <c r="J3281" i="7"/>
  <c r="I3281" i="7"/>
  <c r="J3283" i="7"/>
  <c r="I3283" i="7"/>
  <c r="J3355" i="7"/>
  <c r="I3355" i="7"/>
  <c r="J3370" i="7"/>
  <c r="I3370" i="7"/>
  <c r="I3381" i="7"/>
  <c r="J3381" i="7"/>
  <c r="J3383" i="7"/>
  <c r="I3383" i="7"/>
  <c r="J3488" i="7"/>
  <c r="I3488" i="7"/>
  <c r="J3507" i="7"/>
  <c r="I3507" i="7"/>
  <c r="J3563" i="7"/>
  <c r="I3563" i="7"/>
  <c r="J3565" i="7"/>
  <c r="I3565" i="7"/>
  <c r="J3600" i="7"/>
  <c r="I3600" i="7"/>
  <c r="J3702" i="7"/>
  <c r="I3702" i="7"/>
  <c r="I3717" i="7"/>
  <c r="J3717" i="7"/>
  <c r="J3735" i="7"/>
  <c r="I3735" i="7"/>
  <c r="I3765" i="7"/>
  <c r="J3765" i="7"/>
  <c r="J3818" i="7"/>
  <c r="I3818" i="7"/>
  <c r="J3872" i="7"/>
  <c r="I3872" i="7"/>
  <c r="J3547" i="7"/>
  <c r="I3547" i="7"/>
  <c r="J3574" i="7"/>
  <c r="I3574" i="7"/>
  <c r="I3637" i="7"/>
  <c r="J3637" i="7"/>
  <c r="J3752" i="7"/>
  <c r="I3752" i="7"/>
  <c r="J3761" i="7"/>
  <c r="I3761" i="7"/>
  <c r="J3624" i="7"/>
  <c r="I3624" i="7"/>
  <c r="I3683" i="7"/>
  <c r="J3683" i="7"/>
  <c r="J2303" i="7"/>
  <c r="I2303" i="7"/>
  <c r="I2354" i="7"/>
  <c r="J2447" i="7"/>
  <c r="I2447" i="7"/>
  <c r="J2457" i="7"/>
  <c r="I2457" i="7"/>
  <c r="J2467" i="7"/>
  <c r="I2467" i="7"/>
  <c r="J2487" i="7"/>
  <c r="I2487" i="7"/>
  <c r="J2563" i="7"/>
  <c r="I2563" i="7"/>
  <c r="J2583" i="7"/>
  <c r="I2583" i="7"/>
  <c r="J2596" i="7"/>
  <c r="I2596" i="7"/>
  <c r="I2633" i="7"/>
  <c r="J2637" i="7"/>
  <c r="I2637" i="7"/>
  <c r="J2671" i="7"/>
  <c r="I2671" i="7"/>
  <c r="I2706" i="7"/>
  <c r="I2710" i="7"/>
  <c r="J2710" i="7"/>
  <c r="J2748" i="7"/>
  <c r="I2748" i="7"/>
  <c r="J2816" i="7"/>
  <c r="I2816" i="7"/>
  <c r="I2830" i="7"/>
  <c r="J2830" i="7"/>
  <c r="J2843" i="7"/>
  <c r="I2843" i="7"/>
  <c r="I2873" i="7"/>
  <c r="J2884" i="7"/>
  <c r="I2884" i="7"/>
  <c r="J2937" i="7"/>
  <c r="I2937" i="7"/>
  <c r="J2954" i="7"/>
  <c r="I2954" i="7"/>
  <c r="J2996" i="7"/>
  <c r="I2996" i="7"/>
  <c r="J3002" i="7"/>
  <c r="I3002" i="7"/>
  <c r="J3024" i="7"/>
  <c r="I3024" i="7"/>
  <c r="J3062" i="7"/>
  <c r="I3062" i="7"/>
  <c r="I3067" i="7"/>
  <c r="J3067" i="7"/>
  <c r="I3083" i="7"/>
  <c r="J3083" i="7"/>
  <c r="J3139" i="7"/>
  <c r="I3139" i="7"/>
  <c r="J3167" i="7"/>
  <c r="I3167" i="7"/>
  <c r="J3187" i="7"/>
  <c r="I3187" i="7"/>
  <c r="J3207" i="7"/>
  <c r="I3207" i="7"/>
  <c r="J3267" i="7"/>
  <c r="I3267" i="7"/>
  <c r="I3308" i="7"/>
  <c r="J3308" i="7"/>
  <c r="J3412" i="7"/>
  <c r="I3412" i="7"/>
  <c r="I3529" i="7"/>
  <c r="J3529" i="7"/>
  <c r="I3557" i="7"/>
  <c r="J3557" i="7"/>
  <c r="J2500" i="7"/>
  <c r="I2500" i="7"/>
  <c r="I2518" i="7"/>
  <c r="J2518" i="7"/>
  <c r="I2594" i="7"/>
  <c r="J2594" i="7"/>
  <c r="J2755" i="7"/>
  <c r="I2755" i="7"/>
  <c r="J2776" i="7"/>
  <c r="I2776" i="7"/>
  <c r="J2787" i="7"/>
  <c r="I2787" i="7"/>
  <c r="J2841" i="7"/>
  <c r="I2841" i="7"/>
  <c r="J2852" i="7"/>
  <c r="I2852" i="7"/>
  <c r="I2882" i="7"/>
  <c r="J2882" i="7"/>
  <c r="J2962" i="7"/>
  <c r="I2962" i="7"/>
  <c r="J2981" i="7"/>
  <c r="I2981" i="7"/>
  <c r="I2988" i="7"/>
  <c r="J2988" i="7"/>
  <c r="I3065" i="7"/>
  <c r="J3065" i="7"/>
  <c r="J3072" i="7"/>
  <c r="I3072" i="7"/>
  <c r="J3092" i="7"/>
  <c r="I3092" i="7"/>
  <c r="J3119" i="7"/>
  <c r="I3119" i="7"/>
  <c r="J3210" i="7"/>
  <c r="I3210" i="7"/>
  <c r="J3239" i="7"/>
  <c r="I3239" i="7"/>
  <c r="J3242" i="7"/>
  <c r="I3242" i="7"/>
  <c r="J3436" i="7"/>
  <c r="I3436" i="7"/>
  <c r="J3456" i="7"/>
  <c r="I3456" i="7"/>
  <c r="I3473" i="7"/>
  <c r="J3473" i="7"/>
  <c r="J3491" i="7"/>
  <c r="I3491" i="7"/>
  <c r="J3496" i="7"/>
  <c r="I3496" i="7"/>
  <c r="I3646" i="7"/>
  <c r="J3646" i="7"/>
  <c r="J3666" i="7"/>
  <c r="I3666" i="7"/>
  <c r="I3898" i="7"/>
  <c r="J3898" i="7"/>
  <c r="J4043" i="7"/>
  <c r="I4043" i="7"/>
  <c r="I2983" i="7"/>
  <c r="J2983" i="7"/>
  <c r="I3011" i="7"/>
  <c r="J3011" i="7"/>
  <c r="J3040" i="7"/>
  <c r="I3040" i="7"/>
  <c r="J3137" i="7"/>
  <c r="I3137" i="7"/>
  <c r="J3157" i="7"/>
  <c r="I3157" i="7"/>
  <c r="J3170" i="7"/>
  <c r="I3170" i="7"/>
  <c r="J3185" i="7"/>
  <c r="I3185" i="7"/>
  <c r="I3489" i="7"/>
  <c r="J3489" i="7"/>
  <c r="J3515" i="7"/>
  <c r="I3515" i="7"/>
  <c r="J3520" i="7"/>
  <c r="I3520" i="7"/>
  <c r="I3605" i="7"/>
  <c r="J3605" i="7"/>
  <c r="J3627" i="7"/>
  <c r="I3627" i="7"/>
  <c r="J3629" i="7"/>
  <c r="I3629" i="7"/>
  <c r="I2441" i="7"/>
  <c r="J2445" i="7"/>
  <c r="I2445" i="7"/>
  <c r="J2485" i="7"/>
  <c r="I2485" i="7"/>
  <c r="J2514" i="7"/>
  <c r="I2516" i="7"/>
  <c r="J2527" i="7"/>
  <c r="I2527" i="7"/>
  <c r="J2559" i="7"/>
  <c r="I2559" i="7"/>
  <c r="J2581" i="7"/>
  <c r="I2581" i="7"/>
  <c r="I2642" i="7"/>
  <c r="J2642" i="7"/>
  <c r="J2650" i="7"/>
  <c r="I2665" i="7"/>
  <c r="I2704" i="7"/>
  <c r="J2717" i="7"/>
  <c r="I2729" i="7"/>
  <c r="J2740" i="7"/>
  <c r="I2740" i="7"/>
  <c r="J2769" i="7"/>
  <c r="J2796" i="7"/>
  <c r="I2796" i="7"/>
  <c r="J2850" i="7"/>
  <c r="J2864" i="7"/>
  <c r="I2864" i="7"/>
  <c r="I2878" i="7"/>
  <c r="J2878" i="7"/>
  <c r="J2891" i="7"/>
  <c r="I2891" i="7"/>
  <c r="J2909" i="7"/>
  <c r="I2921" i="7"/>
  <c r="I2940" i="7"/>
  <c r="J2940" i="7"/>
  <c r="J2948" i="7"/>
  <c r="J2960" i="7"/>
  <c r="J2969" i="7"/>
  <c r="J2986" i="7"/>
  <c r="I2986" i="7"/>
  <c r="I2992" i="7"/>
  <c r="I3009" i="7"/>
  <c r="J3009" i="7"/>
  <c r="I3022" i="7"/>
  <c r="I3034" i="7"/>
  <c r="J3036" i="7"/>
  <c r="J3070" i="7"/>
  <c r="I3070" i="7"/>
  <c r="I3079" i="7"/>
  <c r="J3079" i="7"/>
  <c r="J3090" i="7"/>
  <c r="I3090" i="7"/>
  <c r="J3109" i="7"/>
  <c r="I3109" i="7"/>
  <c r="J3122" i="7"/>
  <c r="I3122" i="7"/>
  <c r="J3205" i="7"/>
  <c r="I3205" i="7"/>
  <c r="J3215" i="7"/>
  <c r="I3215" i="7"/>
  <c r="J3245" i="7"/>
  <c r="I3245" i="7"/>
  <c r="I3389" i="7"/>
  <c r="J3389" i="7"/>
  <c r="J3452" i="7"/>
  <c r="I3465" i="7"/>
  <c r="J3465" i="7"/>
  <c r="I3513" i="7"/>
  <c r="J3513" i="7"/>
  <c r="J3527" i="7"/>
  <c r="I3527" i="7"/>
  <c r="J3555" i="7"/>
  <c r="I3555" i="7"/>
  <c r="J3601" i="7"/>
  <c r="I3601" i="7"/>
  <c r="J3638" i="7"/>
  <c r="I3638" i="7"/>
  <c r="I3640" i="7"/>
  <c r="J3644" i="7"/>
  <c r="I3644" i="7"/>
  <c r="J3843" i="7"/>
  <c r="I3843" i="7"/>
  <c r="I3049" i="7"/>
  <c r="J3049" i="7"/>
  <c r="I3063" i="7"/>
  <c r="J3063" i="7"/>
  <c r="I3077" i="7"/>
  <c r="J3077" i="7"/>
  <c r="J3084" i="7"/>
  <c r="I3084" i="7"/>
  <c r="J3097" i="7"/>
  <c r="I3097" i="7"/>
  <c r="J3147" i="7"/>
  <c r="I3147" i="7"/>
  <c r="J3175" i="7"/>
  <c r="I3175" i="7"/>
  <c r="J3195" i="7"/>
  <c r="I3195" i="7"/>
  <c r="J3235" i="7"/>
  <c r="I3235" i="7"/>
  <c r="J3258" i="7"/>
  <c r="I3258" i="7"/>
  <c r="J3263" i="7"/>
  <c r="I3263" i="7"/>
  <c r="I3369" i="7"/>
  <c r="J3369" i="7"/>
  <c r="J3773" i="7"/>
  <c r="I3773" i="7"/>
  <c r="J3775" i="7"/>
  <c r="I3775" i="7"/>
  <c r="J3786" i="7"/>
  <c r="I3786" i="7"/>
  <c r="J3907" i="7"/>
  <c r="I3907" i="7"/>
  <c r="J3924" i="7"/>
  <c r="I3924" i="7"/>
  <c r="I3949" i="7"/>
  <c r="J3949" i="7"/>
  <c r="I2991" i="7"/>
  <c r="J2991" i="7"/>
  <c r="J3114" i="7"/>
  <c r="I3114" i="7"/>
  <c r="J3123" i="7"/>
  <c r="I3123" i="7"/>
  <c r="J3141" i="7"/>
  <c r="I3141" i="7"/>
  <c r="J3162" i="7"/>
  <c r="I3162" i="7"/>
  <c r="J3171" i="7"/>
  <c r="I3171" i="7"/>
  <c r="J3189" i="7"/>
  <c r="I3189" i="7"/>
  <c r="J3217" i="7"/>
  <c r="I3217" i="7"/>
  <c r="J3256" i="7"/>
  <c r="I3256" i="7"/>
  <c r="J3270" i="7"/>
  <c r="I3270" i="7"/>
  <c r="J3339" i="7"/>
  <c r="I3339" i="7"/>
  <c r="J3364" i="7"/>
  <c r="I3364" i="7"/>
  <c r="J3480" i="7"/>
  <c r="I3480" i="7"/>
  <c r="J3523" i="7"/>
  <c r="I3523" i="7"/>
  <c r="J3664" i="7"/>
  <c r="I3664" i="7"/>
  <c r="J3696" i="7"/>
  <c r="I3696" i="7"/>
  <c r="J3720" i="7"/>
  <c r="I3720" i="7"/>
  <c r="J3744" i="7"/>
  <c r="I3744" i="7"/>
  <c r="J3759" i="7"/>
  <c r="I3759" i="7"/>
  <c r="J3793" i="7"/>
  <c r="I3793" i="7"/>
  <c r="J3850" i="7"/>
  <c r="I3850" i="7"/>
  <c r="J3918" i="7"/>
  <c r="I3918" i="7"/>
  <c r="I2967" i="7"/>
  <c r="J2967" i="7"/>
  <c r="J3121" i="7"/>
  <c r="I3121" i="7"/>
  <c r="J3169" i="7"/>
  <c r="I3169" i="7"/>
  <c r="J3261" i="7"/>
  <c r="I3261" i="7"/>
  <c r="J3415" i="7"/>
  <c r="I3415" i="7"/>
  <c r="I3437" i="7"/>
  <c r="J3437" i="7"/>
  <c r="J3512" i="7"/>
  <c r="I3512" i="7"/>
  <c r="I3521" i="7"/>
  <c r="J3521" i="7"/>
  <c r="J3528" i="7"/>
  <c r="I3528" i="7"/>
  <c r="J3539" i="7"/>
  <c r="I3539" i="7"/>
  <c r="I3587" i="7"/>
  <c r="J3587" i="7"/>
  <c r="J3632" i="7"/>
  <c r="I3632" i="7"/>
  <c r="J3675" i="7"/>
  <c r="I3675" i="7"/>
  <c r="J3709" i="7"/>
  <c r="I3709" i="7"/>
  <c r="J3711" i="7"/>
  <c r="I3711" i="7"/>
  <c r="J3729" i="7"/>
  <c r="I3729" i="7"/>
  <c r="I3733" i="7"/>
  <c r="J3733" i="7"/>
  <c r="J3746" i="7"/>
  <c r="I3746" i="7"/>
  <c r="J3755" i="7"/>
  <c r="I3755" i="7"/>
  <c r="J3757" i="7"/>
  <c r="I3757" i="7"/>
  <c r="J3785" i="7"/>
  <c r="I3785" i="7"/>
  <c r="J3816" i="7"/>
  <c r="I3816" i="7"/>
  <c r="J3857" i="7"/>
  <c r="I3857" i="7"/>
  <c r="J3874" i="7"/>
  <c r="I3874" i="7"/>
  <c r="J3910" i="7"/>
  <c r="I3910" i="7"/>
  <c r="J4033" i="7"/>
  <c r="I4033" i="7"/>
  <c r="I4035" i="7"/>
  <c r="J4035" i="7"/>
  <c r="I4046" i="7"/>
  <c r="J4046" i="7"/>
  <c r="I4059" i="7"/>
  <c r="J4059" i="7"/>
  <c r="J4092" i="7"/>
  <c r="I4092" i="7"/>
  <c r="J4100" i="7"/>
  <c r="I4100" i="7"/>
  <c r="I4109" i="7"/>
  <c r="J4109" i="7"/>
  <c r="I4267" i="7"/>
  <c r="J4267" i="7"/>
  <c r="J4278" i="7"/>
  <c r="I4278" i="7"/>
  <c r="J4589" i="7"/>
  <c r="I4589" i="7"/>
  <c r="J4602" i="7"/>
  <c r="I4602" i="7"/>
  <c r="I4721" i="7"/>
  <c r="J4721" i="7"/>
  <c r="J4840" i="7"/>
  <c r="I4840" i="7"/>
  <c r="I4871" i="7"/>
  <c r="J4871" i="7"/>
  <c r="J4889" i="7"/>
  <c r="I4889" i="7"/>
  <c r="I4895" i="7"/>
  <c r="J4895" i="7"/>
  <c r="I4903" i="7"/>
  <c r="J4903" i="7"/>
  <c r="J4977" i="7"/>
  <c r="I4977" i="7"/>
  <c r="I2414" i="7"/>
  <c r="I2462" i="7"/>
  <c r="I2510" i="7"/>
  <c r="I2558" i="7"/>
  <c r="I2606" i="7"/>
  <c r="I2654" i="7"/>
  <c r="I2702" i="7"/>
  <c r="I2750" i="7"/>
  <c r="J2758" i="7"/>
  <c r="I2798" i="7"/>
  <c r="J2806" i="7"/>
  <c r="I2846" i="7"/>
  <c r="J2854" i="7"/>
  <c r="I2894" i="7"/>
  <c r="J2902" i="7"/>
  <c r="I2943" i="7"/>
  <c r="J2943" i="7"/>
  <c r="J3033" i="7"/>
  <c r="I3130" i="7"/>
  <c r="I3178" i="7"/>
  <c r="J3208" i="7"/>
  <c r="I3208" i="7"/>
  <c r="J3222" i="7"/>
  <c r="I3222" i="7"/>
  <c r="I3224" i="7"/>
  <c r="J3229" i="7"/>
  <c r="I3229" i="7"/>
  <c r="J3254" i="7"/>
  <c r="I3254" i="7"/>
  <c r="J3275" i="7"/>
  <c r="I3275" i="7"/>
  <c r="J3300" i="7"/>
  <c r="J3302" i="7"/>
  <c r="I3302" i="7"/>
  <c r="I3368" i="7"/>
  <c r="J3379" i="7"/>
  <c r="I3379" i="7"/>
  <c r="I3409" i="7"/>
  <c r="J3411" i="7"/>
  <c r="I3411" i="7"/>
  <c r="J3439" i="7"/>
  <c r="I3439" i="7"/>
  <c r="I3441" i="7"/>
  <c r="J3441" i="7"/>
  <c r="I3445" i="7"/>
  <c r="J3445" i="7"/>
  <c r="J3447" i="7"/>
  <c r="I3447" i="7"/>
  <c r="I3485" i="7"/>
  <c r="J3487" i="7"/>
  <c r="I3487" i="7"/>
  <c r="J3503" i="7"/>
  <c r="I3503" i="7"/>
  <c r="J3568" i="7"/>
  <c r="I3568" i="7"/>
  <c r="J3572" i="7"/>
  <c r="I3572" i="7"/>
  <c r="J3594" i="7"/>
  <c r="I3594" i="7"/>
  <c r="I3604" i="7"/>
  <c r="J3607" i="7"/>
  <c r="I3607" i="7"/>
  <c r="I3611" i="7"/>
  <c r="J3653" i="7"/>
  <c r="J3671" i="7"/>
  <c r="I3671" i="7"/>
  <c r="J3690" i="7"/>
  <c r="I3690" i="7"/>
  <c r="J3840" i="7"/>
  <c r="I3840" i="7"/>
  <c r="I3866" i="7"/>
  <c r="J3866" i="7"/>
  <c r="I3885" i="7"/>
  <c r="J3885" i="7"/>
  <c r="I4011" i="7"/>
  <c r="J4011" i="7"/>
  <c r="J4087" i="7"/>
  <c r="I4087" i="7"/>
  <c r="J4583" i="7"/>
  <c r="I4583" i="7"/>
  <c r="I4616" i="7"/>
  <c r="J4616" i="7"/>
  <c r="I4627" i="7"/>
  <c r="J4627" i="7"/>
  <c r="J4668" i="7"/>
  <c r="I4668" i="7"/>
  <c r="I2434" i="7"/>
  <c r="J2442" i="7"/>
  <c r="I2482" i="7"/>
  <c r="J2490" i="7"/>
  <c r="I2530" i="7"/>
  <c r="J2538" i="7"/>
  <c r="I2578" i="7"/>
  <c r="J2586" i="7"/>
  <c r="I2626" i="7"/>
  <c r="J2634" i="7"/>
  <c r="I2674" i="7"/>
  <c r="J2682" i="7"/>
  <c r="I2722" i="7"/>
  <c r="J2730" i="7"/>
  <c r="I2770" i="7"/>
  <c r="J2778" i="7"/>
  <c r="I2818" i="7"/>
  <c r="J2826" i="7"/>
  <c r="I2866" i="7"/>
  <c r="J2874" i="7"/>
  <c r="I2914" i="7"/>
  <c r="J2922" i="7"/>
  <c r="J2998" i="7"/>
  <c r="I3004" i="7"/>
  <c r="I3016" i="7"/>
  <c r="I3046" i="7"/>
  <c r="I3081" i="7"/>
  <c r="J3112" i="7"/>
  <c r="I3112" i="7"/>
  <c r="J3126" i="7"/>
  <c r="I3126" i="7"/>
  <c r="I3128" i="7"/>
  <c r="J3133" i="7"/>
  <c r="I3133" i="7"/>
  <c r="I3146" i="7"/>
  <c r="J3160" i="7"/>
  <c r="I3160" i="7"/>
  <c r="J3174" i="7"/>
  <c r="I3174" i="7"/>
  <c r="I3176" i="7"/>
  <c r="J3181" i="7"/>
  <c r="I3181" i="7"/>
  <c r="I3194" i="7"/>
  <c r="J3213" i="7"/>
  <c r="I3213" i="7"/>
  <c r="I3240" i="7"/>
  <c r="J3268" i="7"/>
  <c r="J3327" i="7"/>
  <c r="J3333" i="7"/>
  <c r="J3360" i="7"/>
  <c r="I3360" i="7"/>
  <c r="J3455" i="7"/>
  <c r="I3455" i="7"/>
  <c r="J3470" i="7"/>
  <c r="I3470" i="7"/>
  <c r="J3492" i="7"/>
  <c r="I3492" i="7"/>
  <c r="J3537" i="7"/>
  <c r="J3553" i="7"/>
  <c r="I3566" i="7"/>
  <c r="J3566" i="7"/>
  <c r="J3662" i="7"/>
  <c r="I3736" i="7"/>
  <c r="I3742" i="7"/>
  <c r="J3742" i="7"/>
  <c r="J3766" i="7"/>
  <c r="I3766" i="7"/>
  <c r="J3821" i="7"/>
  <c r="J3889" i="7"/>
  <c r="I3889" i="7"/>
  <c r="J4024" i="7"/>
  <c r="I4024" i="7"/>
  <c r="I4449" i="7"/>
  <c r="J4449" i="7"/>
  <c r="I4520" i="7"/>
  <c r="J4520" i="7"/>
  <c r="J2414" i="7"/>
  <c r="I2454" i="7"/>
  <c r="J2462" i="7"/>
  <c r="I2502" i="7"/>
  <c r="J2510" i="7"/>
  <c r="I2550" i="7"/>
  <c r="J2558" i="7"/>
  <c r="I2598" i="7"/>
  <c r="J2606" i="7"/>
  <c r="I2646" i="7"/>
  <c r="J2654" i="7"/>
  <c r="I2694" i="7"/>
  <c r="J2702" i="7"/>
  <c r="I2742" i="7"/>
  <c r="J2750" i="7"/>
  <c r="I2790" i="7"/>
  <c r="J2798" i="7"/>
  <c r="I2838" i="7"/>
  <c r="J2846" i="7"/>
  <c r="I2886" i="7"/>
  <c r="J2894" i="7"/>
  <c r="J2974" i="7"/>
  <c r="I3069" i="7"/>
  <c r="J3069" i="7"/>
  <c r="J3101" i="7"/>
  <c r="I3101" i="7"/>
  <c r="J3117" i="7"/>
  <c r="I3117" i="7"/>
  <c r="J3165" i="7"/>
  <c r="I3165" i="7"/>
  <c r="J3206" i="7"/>
  <c r="I3206" i="7"/>
  <c r="J3227" i="7"/>
  <c r="I3227" i="7"/>
  <c r="J3294" i="7"/>
  <c r="I3294" i="7"/>
  <c r="I3298" i="7"/>
  <c r="J3323" i="7"/>
  <c r="I3323" i="7"/>
  <c r="J3346" i="7"/>
  <c r="I3346" i="7"/>
  <c r="J3356" i="7"/>
  <c r="J3384" i="7"/>
  <c r="I3384" i="7"/>
  <c r="I3397" i="7"/>
  <c r="J3397" i="7"/>
  <c r="J3409" i="7"/>
  <c r="J3466" i="7"/>
  <c r="I3466" i="7"/>
  <c r="I3481" i="7"/>
  <c r="J3485" i="7"/>
  <c r="J3501" i="7"/>
  <c r="I3533" i="7"/>
  <c r="J3535" i="7"/>
  <c r="I3535" i="7"/>
  <c r="J3551" i="7"/>
  <c r="I3551" i="7"/>
  <c r="J3562" i="7"/>
  <c r="I3562" i="7"/>
  <c r="J3592" i="7"/>
  <c r="I3592" i="7"/>
  <c r="J3626" i="7"/>
  <c r="I3626" i="7"/>
  <c r="J3656" i="7"/>
  <c r="I3656" i="7"/>
  <c r="J3688" i="7"/>
  <c r="I3688" i="7"/>
  <c r="J3725" i="7"/>
  <c r="I3725" i="7"/>
  <c r="J3788" i="7"/>
  <c r="I3788" i="7"/>
  <c r="J3792" i="7"/>
  <c r="I3792" i="7"/>
  <c r="J3798" i="7"/>
  <c r="I3798" i="7"/>
  <c r="J3804" i="7"/>
  <c r="I3804" i="7"/>
  <c r="J3830" i="7"/>
  <c r="I3830" i="7"/>
  <c r="I3923" i="7"/>
  <c r="J3923" i="7"/>
  <c r="J4067" i="7"/>
  <c r="I4067" i="7"/>
  <c r="J4295" i="7"/>
  <c r="I4295" i="7"/>
  <c r="J4355" i="7"/>
  <c r="I4355" i="7"/>
  <c r="J4370" i="7"/>
  <c r="I4370" i="7"/>
  <c r="J4429" i="7"/>
  <c r="I4429" i="7"/>
  <c r="J4436" i="7"/>
  <c r="I4436" i="7"/>
  <c r="J4447" i="7"/>
  <c r="I4447" i="7"/>
  <c r="J4506" i="7"/>
  <c r="I4506" i="7"/>
  <c r="J4534" i="7"/>
  <c r="I4534" i="7"/>
  <c r="J4536" i="7"/>
  <c r="I4536" i="7"/>
  <c r="J4547" i="7"/>
  <c r="I4547" i="7"/>
  <c r="J4554" i="7"/>
  <c r="I4554" i="7"/>
  <c r="J2411" i="7"/>
  <c r="I2411" i="7"/>
  <c r="I2426" i="7"/>
  <c r="J2459" i="7"/>
  <c r="I2459" i="7"/>
  <c r="I2474" i="7"/>
  <c r="J2507" i="7"/>
  <c r="I2507" i="7"/>
  <c r="I2522" i="7"/>
  <c r="J2555" i="7"/>
  <c r="I2555" i="7"/>
  <c r="I2570" i="7"/>
  <c r="I2618" i="7"/>
  <c r="I2666" i="7"/>
  <c r="I2714" i="7"/>
  <c r="I2762" i="7"/>
  <c r="I2810" i="7"/>
  <c r="I2858" i="7"/>
  <c r="I2906" i="7"/>
  <c r="J2950" i="7"/>
  <c r="I2987" i="7"/>
  <c r="I3013" i="7"/>
  <c r="I3025" i="7"/>
  <c r="J3085" i="7"/>
  <c r="I3085" i="7"/>
  <c r="I3087" i="7"/>
  <c r="J3099" i="7"/>
  <c r="I3099" i="7"/>
  <c r="J3110" i="7"/>
  <c r="I3110" i="7"/>
  <c r="J3131" i="7"/>
  <c r="I3131" i="7"/>
  <c r="J3149" i="7"/>
  <c r="I3149" i="7"/>
  <c r="J3158" i="7"/>
  <c r="I3158" i="7"/>
  <c r="J3179" i="7"/>
  <c r="I3179" i="7"/>
  <c r="J3197" i="7"/>
  <c r="I3197" i="7"/>
  <c r="J3211" i="7"/>
  <c r="I3211" i="7"/>
  <c r="J3243" i="7"/>
  <c r="I3243" i="7"/>
  <c r="J3257" i="7"/>
  <c r="I3257" i="7"/>
  <c r="J3286" i="7"/>
  <c r="I3286" i="7"/>
  <c r="J3315" i="7"/>
  <c r="I3315" i="7"/>
  <c r="J3336" i="7"/>
  <c r="I3336" i="7"/>
  <c r="I3340" i="7"/>
  <c r="J3340" i="7"/>
  <c r="J3342" i="7"/>
  <c r="I3342" i="7"/>
  <c r="I3365" i="7"/>
  <c r="J3365" i="7"/>
  <c r="I3393" i="7"/>
  <c r="J3393" i="7"/>
  <c r="J3403" i="7"/>
  <c r="I3403" i="7"/>
  <c r="J3435" i="7"/>
  <c r="I3435" i="7"/>
  <c r="J3460" i="7"/>
  <c r="I3460" i="7"/>
  <c r="J3483" i="7"/>
  <c r="I3483" i="7"/>
  <c r="J3499" i="7"/>
  <c r="I3499" i="7"/>
  <c r="J3540" i="7"/>
  <c r="I3540" i="7"/>
  <c r="J3645" i="7"/>
  <c r="I3645" i="7"/>
  <c r="J3654" i="7"/>
  <c r="I3654" i="7"/>
  <c r="J3697" i="7"/>
  <c r="I3697" i="7"/>
  <c r="I3710" i="7"/>
  <c r="J3710" i="7"/>
  <c r="J3714" i="7"/>
  <c r="I3714" i="7"/>
  <c r="J3721" i="7"/>
  <c r="I3721" i="7"/>
  <c r="J3734" i="7"/>
  <c r="I3734" i="7"/>
  <c r="I3747" i="7"/>
  <c r="J3747" i="7"/>
  <c r="J3760" i="7"/>
  <c r="I3760" i="7"/>
  <c r="J3817" i="7"/>
  <c r="I3817" i="7"/>
  <c r="J3824" i="7"/>
  <c r="I3824" i="7"/>
  <c r="J3900" i="7"/>
  <c r="I3900" i="7"/>
  <c r="I3931" i="7"/>
  <c r="J3931" i="7"/>
  <c r="J4082" i="7"/>
  <c r="I4082" i="7"/>
  <c r="J4427" i="7"/>
  <c r="I4427" i="7"/>
  <c r="J3659" i="7"/>
  <c r="I3659" i="7"/>
  <c r="J3663" i="7"/>
  <c r="I3663" i="7"/>
  <c r="I3678" i="7"/>
  <c r="J3678" i="7"/>
  <c r="J3708" i="7"/>
  <c r="I3708" i="7"/>
  <c r="J3728" i="7"/>
  <c r="I3728" i="7"/>
  <c r="I3764" i="7"/>
  <c r="J3886" i="7"/>
  <c r="I3886" i="7"/>
  <c r="J3913" i="7"/>
  <c r="I3913" i="7"/>
  <c r="J3936" i="7"/>
  <c r="I3936" i="7"/>
  <c r="J4000" i="7"/>
  <c r="I4000" i="7"/>
  <c r="J4060" i="7"/>
  <c r="I4060" i="7"/>
  <c r="J4187" i="7"/>
  <c r="I4187" i="7"/>
  <c r="I4279" i="7"/>
  <c r="J4279" i="7"/>
  <c r="I2438" i="7"/>
  <c r="I2486" i="7"/>
  <c r="I2534" i="7"/>
  <c r="I2582" i="7"/>
  <c r="I2630" i="7"/>
  <c r="I2678" i="7"/>
  <c r="I2726" i="7"/>
  <c r="I2774" i="7"/>
  <c r="I2822" i="7"/>
  <c r="I2870" i="7"/>
  <c r="I2918" i="7"/>
  <c r="I3073" i="7"/>
  <c r="J3223" i="7"/>
  <c r="I3223" i="7"/>
  <c r="I3297" i="7"/>
  <c r="J3299" i="7"/>
  <c r="I3299" i="7"/>
  <c r="J3307" i="7"/>
  <c r="I3307" i="7"/>
  <c r="J3351" i="7"/>
  <c r="I3351" i="7"/>
  <c r="I3385" i="7"/>
  <c r="J3475" i="7"/>
  <c r="I3475" i="7"/>
  <c r="J3536" i="7"/>
  <c r="I3536" i="7"/>
  <c r="I3545" i="7"/>
  <c r="J3545" i="7"/>
  <c r="J3552" i="7"/>
  <c r="I3552" i="7"/>
  <c r="J3569" i="7"/>
  <c r="I3569" i="7"/>
  <c r="J3597" i="7"/>
  <c r="I3597" i="7"/>
  <c r="J3612" i="7"/>
  <c r="I3612" i="7"/>
  <c r="J3650" i="7"/>
  <c r="I3650" i="7"/>
  <c r="J3693" i="7"/>
  <c r="I3693" i="7"/>
  <c r="J3754" i="7"/>
  <c r="I3754" i="7"/>
  <c r="J3896" i="7"/>
  <c r="I3896" i="7"/>
  <c r="I3934" i="7"/>
  <c r="J3934" i="7"/>
  <c r="J3953" i="7"/>
  <c r="I3953" i="7"/>
  <c r="I4006" i="7"/>
  <c r="J4006" i="7"/>
  <c r="I4010" i="7"/>
  <c r="J4010" i="7"/>
  <c r="J2438" i="7"/>
  <c r="J2486" i="7"/>
  <c r="I2526" i="7"/>
  <c r="J2534" i="7"/>
  <c r="I2574" i="7"/>
  <c r="J2582" i="7"/>
  <c r="I2622" i="7"/>
  <c r="J2630" i="7"/>
  <c r="I2670" i="7"/>
  <c r="J2678" i="7"/>
  <c r="I2718" i="7"/>
  <c r="J2726" i="7"/>
  <c r="I2766" i="7"/>
  <c r="J2774" i="7"/>
  <c r="I2814" i="7"/>
  <c r="J2822" i="7"/>
  <c r="I2862" i="7"/>
  <c r="J2870" i="7"/>
  <c r="I2910" i="7"/>
  <c r="J2918" i="7"/>
  <c r="J2984" i="7"/>
  <c r="I3051" i="7"/>
  <c r="J3051" i="7"/>
  <c r="J3125" i="7"/>
  <c r="I3125" i="7"/>
  <c r="I3134" i="7"/>
  <c r="J3173" i="7"/>
  <c r="I3173" i="7"/>
  <c r="J3237" i="7"/>
  <c r="I3237" i="7"/>
  <c r="J3265" i="7"/>
  <c r="I3265" i="7"/>
  <c r="J3297" i="7"/>
  <c r="J3335" i="7"/>
  <c r="J3343" i="7"/>
  <c r="I3343" i="7"/>
  <c r="I3349" i="7"/>
  <c r="J3349" i="7"/>
  <c r="I3353" i="7"/>
  <c r="J3353" i="7"/>
  <c r="J3374" i="7"/>
  <c r="I3374" i="7"/>
  <c r="J3394" i="7"/>
  <c r="I3394" i="7"/>
  <c r="J3516" i="7"/>
  <c r="I3516" i="7"/>
  <c r="J3670" i="7"/>
  <c r="I3670" i="7"/>
  <c r="I3685" i="7"/>
  <c r="J3685" i="7"/>
  <c r="J3825" i="7"/>
  <c r="I3825" i="7"/>
  <c r="J3876" i="7"/>
  <c r="I3876" i="7"/>
  <c r="J3878" i="7"/>
  <c r="I3878" i="7"/>
  <c r="J3884" i="7"/>
  <c r="I3884" i="7"/>
  <c r="J3920" i="7"/>
  <c r="I3920" i="7"/>
  <c r="J3658" i="7"/>
  <c r="I3658" i="7"/>
  <c r="J3691" i="7"/>
  <c r="I3691" i="7"/>
  <c r="I3701" i="7"/>
  <c r="J3701" i="7"/>
  <c r="J3723" i="7"/>
  <c r="I3723" i="7"/>
  <c r="I3806" i="7"/>
  <c r="J3806" i="7"/>
  <c r="I3834" i="7"/>
  <c r="J3834" i="7"/>
  <c r="J3848" i="7"/>
  <c r="I3848" i="7"/>
  <c r="J3880" i="7"/>
  <c r="I3880" i="7"/>
  <c r="J3909" i="7"/>
  <c r="I3909" i="7"/>
  <c r="I3917" i="7"/>
  <c r="J3917" i="7"/>
  <c r="J3944" i="7"/>
  <c r="I3944" i="7"/>
  <c r="J3983" i="7"/>
  <c r="I3983" i="7"/>
  <c r="I3987" i="7"/>
  <c r="J3987" i="7"/>
  <c r="I4030" i="7"/>
  <c r="J4030" i="7"/>
  <c r="I4054" i="7"/>
  <c r="J4054" i="7"/>
  <c r="J4106" i="7"/>
  <c r="I4106" i="7"/>
  <c r="J4260" i="7"/>
  <c r="I4260" i="7"/>
  <c r="I3977" i="7"/>
  <c r="J3977" i="7"/>
  <c r="J3981" i="7"/>
  <c r="I3981" i="7"/>
  <c r="I3998" i="7"/>
  <c r="J3998" i="7"/>
  <c r="J4019" i="7"/>
  <c r="I4019" i="7"/>
  <c r="J4076" i="7"/>
  <c r="I4076" i="7"/>
  <c r="J4110" i="7"/>
  <c r="I4110" i="7"/>
  <c r="I4199" i="7"/>
  <c r="J4199" i="7"/>
  <c r="J4255" i="7"/>
  <c r="I4255" i="7"/>
  <c r="J4897" i="7"/>
  <c r="I4897" i="7"/>
  <c r="J3345" i="7"/>
  <c r="I3345" i="7"/>
  <c r="J3363" i="7"/>
  <c r="I3363" i="7"/>
  <c r="J3367" i="7"/>
  <c r="I3367" i="7"/>
  <c r="I3373" i="7"/>
  <c r="J3373" i="7"/>
  <c r="J3388" i="7"/>
  <c r="I3388" i="7"/>
  <c r="J3418" i="7"/>
  <c r="I3418" i="7"/>
  <c r="J3422" i="7"/>
  <c r="I3422" i="7"/>
  <c r="I3461" i="7"/>
  <c r="J3461" i="7"/>
  <c r="J3580" i="7"/>
  <c r="I3580" i="7"/>
  <c r="J3595" i="7"/>
  <c r="I3595" i="7"/>
  <c r="J3740" i="7"/>
  <c r="I3740" i="7"/>
  <c r="J3822" i="7"/>
  <c r="I3822" i="7"/>
  <c r="I3853" i="7"/>
  <c r="J3853" i="7"/>
  <c r="J3864" i="7"/>
  <c r="I3864" i="7"/>
  <c r="I3891" i="7"/>
  <c r="J3891" i="7"/>
  <c r="J3897" i="7"/>
  <c r="I3897" i="7"/>
  <c r="J3928" i="7"/>
  <c r="I3928" i="7"/>
  <c r="J3932" i="7"/>
  <c r="I3932" i="7"/>
  <c r="J4140" i="7"/>
  <c r="I4140" i="7"/>
  <c r="J4142" i="7"/>
  <c r="I4142" i="7"/>
  <c r="J4334" i="7"/>
  <c r="I4334" i="7"/>
  <c r="I4353" i="7"/>
  <c r="J4353" i="7"/>
  <c r="J4388" i="7"/>
  <c r="I4388" i="7"/>
  <c r="J4543" i="7"/>
  <c r="I4543" i="7"/>
  <c r="J4756" i="7"/>
  <c r="I4756" i="7"/>
  <c r="I3392" i="7"/>
  <c r="I3416" i="7"/>
  <c r="J3459" i="7"/>
  <c r="I3459" i="7"/>
  <c r="J3463" i="7"/>
  <c r="I3463" i="7"/>
  <c r="I3469" i="7"/>
  <c r="J3469" i="7"/>
  <c r="J3484" i="7"/>
  <c r="I3484" i="7"/>
  <c r="J3508" i="7"/>
  <c r="I3508" i="7"/>
  <c r="J3532" i="7"/>
  <c r="I3532" i="7"/>
  <c r="J3556" i="7"/>
  <c r="I3556" i="7"/>
  <c r="J3593" i="7"/>
  <c r="I3593" i="7"/>
  <c r="I3599" i="7"/>
  <c r="J3616" i="7"/>
  <c r="I3616" i="7"/>
  <c r="J3661" i="7"/>
  <c r="I3661" i="7"/>
  <c r="J3665" i="7"/>
  <c r="I3665" i="7"/>
  <c r="I3715" i="7"/>
  <c r="J3715" i="7"/>
  <c r="J3730" i="7"/>
  <c r="I3730" i="7"/>
  <c r="I3774" i="7"/>
  <c r="J3774" i="7"/>
  <c r="J3807" i="7"/>
  <c r="I3807" i="7"/>
  <c r="I3841" i="7"/>
  <c r="J3841" i="7"/>
  <c r="J3858" i="7"/>
  <c r="I3858" i="7"/>
  <c r="I3862" i="7"/>
  <c r="J3875" i="7"/>
  <c r="I3875" i="7"/>
  <c r="I3954" i="7"/>
  <c r="J3954" i="7"/>
  <c r="I4025" i="7"/>
  <c r="J4025" i="7"/>
  <c r="I4049" i="7"/>
  <c r="J4049" i="7"/>
  <c r="J4234" i="7"/>
  <c r="I4234" i="7"/>
  <c r="J3277" i="7"/>
  <c r="I3277" i="7"/>
  <c r="J3310" i="7"/>
  <c r="I3310" i="7"/>
  <c r="I3316" i="7"/>
  <c r="J3408" i="7"/>
  <c r="I3408" i="7"/>
  <c r="I3493" i="7"/>
  <c r="J3495" i="7"/>
  <c r="I3495" i="7"/>
  <c r="I3517" i="7"/>
  <c r="J3519" i="7"/>
  <c r="I3519" i="7"/>
  <c r="I3541" i="7"/>
  <c r="J3543" i="7"/>
  <c r="I3543" i="7"/>
  <c r="J3618" i="7"/>
  <c r="I3618" i="7"/>
  <c r="J3657" i="7"/>
  <c r="I3657" i="7"/>
  <c r="J3672" i="7"/>
  <c r="J3680" i="7"/>
  <c r="I3680" i="7"/>
  <c r="J3722" i="7"/>
  <c r="I3722" i="7"/>
  <c r="I3749" i="7"/>
  <c r="J3749" i="7"/>
  <c r="J3768" i="7"/>
  <c r="I3768" i="7"/>
  <c r="J3820" i="7"/>
  <c r="I3820" i="7"/>
  <c r="J3833" i="7"/>
  <c r="I3833" i="7"/>
  <c r="I3902" i="7"/>
  <c r="J3902" i="7"/>
  <c r="J3959" i="7"/>
  <c r="I3959" i="7"/>
  <c r="I3982" i="7"/>
  <c r="J3982" i="7"/>
  <c r="J4040" i="7"/>
  <c r="I4040" i="7"/>
  <c r="J4150" i="7"/>
  <c r="I4150" i="7"/>
  <c r="J4178" i="7"/>
  <c r="I4178" i="7"/>
  <c r="J4254" i="7"/>
  <c r="I4254" i="7"/>
  <c r="I3061" i="7"/>
  <c r="J3129" i="7"/>
  <c r="I3129" i="7"/>
  <c r="J3177" i="7"/>
  <c r="I3177" i="7"/>
  <c r="J3225" i="7"/>
  <c r="I3225" i="7"/>
  <c r="J3273" i="7"/>
  <c r="I3273" i="7"/>
  <c r="J3291" i="7"/>
  <c r="I3291" i="7"/>
  <c r="J3295" i="7"/>
  <c r="J3326" i="7"/>
  <c r="I3326" i="7"/>
  <c r="I3332" i="7"/>
  <c r="I3402" i="7"/>
  <c r="J3404" i="7"/>
  <c r="I3429" i="7"/>
  <c r="J3429" i="7"/>
  <c r="J3431" i="7"/>
  <c r="I3431" i="7"/>
  <c r="J3433" i="7"/>
  <c r="J3451" i="7"/>
  <c r="I3451" i="7"/>
  <c r="J3457" i="7"/>
  <c r="I3589" i="7"/>
  <c r="I3608" i="7"/>
  <c r="I3614" i="7"/>
  <c r="J3614" i="7"/>
  <c r="J3630" i="7"/>
  <c r="I3636" i="7"/>
  <c r="J3682" i="7"/>
  <c r="I3682" i="7"/>
  <c r="I3700" i="7"/>
  <c r="J3726" i="7"/>
  <c r="J3772" i="7"/>
  <c r="I3772" i="7"/>
  <c r="J3805" i="7"/>
  <c r="I3805" i="7"/>
  <c r="I3831" i="7"/>
  <c r="J3831" i="7"/>
  <c r="J3837" i="7"/>
  <c r="I3837" i="7"/>
  <c r="J3839" i="7"/>
  <c r="I3839" i="7"/>
  <c r="J3854" i="7"/>
  <c r="I3854" i="7"/>
  <c r="J3856" i="7"/>
  <c r="I3856" i="7"/>
  <c r="I3873" i="7"/>
  <c r="J3873" i="7"/>
  <c r="J3904" i="7"/>
  <c r="I3904" i="7"/>
  <c r="J3906" i="7"/>
  <c r="I3916" i="7"/>
  <c r="I3990" i="7"/>
  <c r="J3990" i="7"/>
  <c r="J3997" i="7"/>
  <c r="I3997" i="7"/>
  <c r="I4018" i="7"/>
  <c r="J4018" i="7"/>
  <c r="I4042" i="7"/>
  <c r="J4042" i="7"/>
  <c r="J4158" i="7"/>
  <c r="I4158" i="7"/>
  <c r="J4160" i="7"/>
  <c r="I4160" i="7"/>
  <c r="J4785" i="7"/>
  <c r="I4785" i="7"/>
  <c r="I3150" i="7"/>
  <c r="I3198" i="7"/>
  <c r="I3246" i="7"/>
  <c r="I3295" i="7"/>
  <c r="J3319" i="7"/>
  <c r="I3328" i="7"/>
  <c r="J3332" i="7"/>
  <c r="I3376" i="7"/>
  <c r="I3378" i="7"/>
  <c r="J3380" i="7"/>
  <c r="J3391" i="7"/>
  <c r="I3391" i="7"/>
  <c r="J3399" i="7"/>
  <c r="I3399" i="7"/>
  <c r="J3427" i="7"/>
  <c r="I3427" i="7"/>
  <c r="J3442" i="7"/>
  <c r="I3442" i="7"/>
  <c r="J3500" i="7"/>
  <c r="I3500" i="7"/>
  <c r="J3524" i="7"/>
  <c r="I3524" i="7"/>
  <c r="J3548" i="7"/>
  <c r="I3548" i="7"/>
  <c r="I3579" i="7"/>
  <c r="J3581" i="7"/>
  <c r="I3581" i="7"/>
  <c r="J3589" i="7"/>
  <c r="J3606" i="7"/>
  <c r="I3606" i="7"/>
  <c r="J3647" i="7"/>
  <c r="I3651" i="7"/>
  <c r="J3651" i="7"/>
  <c r="J3676" i="7"/>
  <c r="I3676" i="7"/>
  <c r="J3718" i="7"/>
  <c r="I3718" i="7"/>
  <c r="J3743" i="7"/>
  <c r="J3803" i="7"/>
  <c r="J3808" i="7"/>
  <c r="I3808" i="7"/>
  <c r="J3865" i="7"/>
  <c r="I3865" i="7"/>
  <c r="J3869" i="7"/>
  <c r="I3869" i="7"/>
  <c r="J3919" i="7"/>
  <c r="I3919" i="7"/>
  <c r="J3948" i="7"/>
  <c r="I3948" i="7"/>
  <c r="J3957" i="7"/>
  <c r="I3957" i="7"/>
  <c r="J3969" i="7"/>
  <c r="I3969" i="7"/>
  <c r="J4009" i="7"/>
  <c r="I4009" i="7"/>
  <c r="J4128" i="7"/>
  <c r="I4128" i="7"/>
  <c r="I4143" i="7"/>
  <c r="J4143" i="7"/>
  <c r="J4310" i="7"/>
  <c r="I4310" i="7"/>
  <c r="J4322" i="7"/>
  <c r="I4322" i="7"/>
  <c r="J4446" i="7"/>
  <c r="I4446" i="7"/>
  <c r="J4467" i="7"/>
  <c r="I4467" i="7"/>
  <c r="J4688" i="7"/>
  <c r="I4688" i="7"/>
  <c r="J3784" i="7"/>
  <c r="I3784" i="7"/>
  <c r="I3809" i="7"/>
  <c r="J3832" i="7"/>
  <c r="I3832" i="7"/>
  <c r="J3911" i="7"/>
  <c r="J3968" i="7"/>
  <c r="I3968" i="7"/>
  <c r="J3992" i="7"/>
  <c r="I3992" i="7"/>
  <c r="J4053" i="7"/>
  <c r="I4053" i="7"/>
  <c r="J4071" i="7"/>
  <c r="I4071" i="7"/>
  <c r="J4112" i="7"/>
  <c r="I4112" i="7"/>
  <c r="I4191" i="7"/>
  <c r="J4191" i="7"/>
  <c r="J4286" i="7"/>
  <c r="I4286" i="7"/>
  <c r="J4304" i="7"/>
  <c r="I4304" i="7"/>
  <c r="J4347" i="7"/>
  <c r="I4347" i="7"/>
  <c r="J4416" i="7"/>
  <c r="I4416" i="7"/>
  <c r="J4630" i="7"/>
  <c r="I4630" i="7"/>
  <c r="J4636" i="7"/>
  <c r="I4636" i="7"/>
  <c r="J4642" i="7"/>
  <c r="I4642" i="7"/>
  <c r="J4865" i="7"/>
  <c r="I4865" i="7"/>
  <c r="I3777" i="7"/>
  <c r="J3800" i="7"/>
  <c r="I3800" i="7"/>
  <c r="J3879" i="7"/>
  <c r="J3940" i="7"/>
  <c r="I3940" i="7"/>
  <c r="J3985" i="7"/>
  <c r="I4001" i="7"/>
  <c r="J4001" i="7"/>
  <c r="J4028" i="7"/>
  <c r="I4028" i="7"/>
  <c r="I4062" i="7"/>
  <c r="J4062" i="7"/>
  <c r="J4132" i="7"/>
  <c r="I4132" i="7"/>
  <c r="J4137" i="7"/>
  <c r="I4137" i="7"/>
  <c r="J4162" i="7"/>
  <c r="I4162" i="7"/>
  <c r="J4164" i="7"/>
  <c r="I4231" i="7"/>
  <c r="J4231" i="7"/>
  <c r="I4245" i="7"/>
  <c r="J4245" i="7"/>
  <c r="J4251" i="7"/>
  <c r="I4251" i="7"/>
  <c r="J4343" i="7"/>
  <c r="I4343" i="7"/>
  <c r="J4371" i="7"/>
  <c r="I4371" i="7"/>
  <c r="J4450" i="7"/>
  <c r="I4450" i="7"/>
  <c r="J4459" i="7"/>
  <c r="I4459" i="7"/>
  <c r="J3371" i="7"/>
  <c r="I3371" i="7"/>
  <c r="J3419" i="7"/>
  <c r="I3419" i="7"/>
  <c r="J3467" i="7"/>
  <c r="I3467" i="7"/>
  <c r="J3811" i="7"/>
  <c r="I3811" i="7"/>
  <c r="J3963" i="7"/>
  <c r="I3963" i="7"/>
  <c r="J3972" i="7"/>
  <c r="I3972" i="7"/>
  <c r="I3994" i="7"/>
  <c r="J3994" i="7"/>
  <c r="I4014" i="7"/>
  <c r="J4014" i="7"/>
  <c r="J4021" i="7"/>
  <c r="I4021" i="7"/>
  <c r="J4084" i="7"/>
  <c r="I4084" i="7"/>
  <c r="I4151" i="7"/>
  <c r="J4151" i="7"/>
  <c r="I4155" i="7"/>
  <c r="J4155" i="7"/>
  <c r="J4222" i="7"/>
  <c r="I4222" i="7"/>
  <c r="J4242" i="7"/>
  <c r="I4242" i="7"/>
  <c r="J4326" i="7"/>
  <c r="I4326" i="7"/>
  <c r="J4362" i="7"/>
  <c r="I4362" i="7"/>
  <c r="J4382" i="7"/>
  <c r="I4382" i="7"/>
  <c r="J4414" i="7"/>
  <c r="I4414" i="7"/>
  <c r="J4493" i="7"/>
  <c r="I4493" i="7"/>
  <c r="I4500" i="7"/>
  <c r="J4500" i="7"/>
  <c r="J4502" i="7"/>
  <c r="I4502" i="7"/>
  <c r="J4516" i="7"/>
  <c r="I4516" i="7"/>
  <c r="J4588" i="7"/>
  <c r="I4588" i="7"/>
  <c r="J4724" i="7"/>
  <c r="I4724" i="7"/>
  <c r="J4747" i="7"/>
  <c r="I4747" i="7"/>
  <c r="J3779" i="7"/>
  <c r="I3779" i="7"/>
  <c r="J4048" i="7"/>
  <c r="I4048" i="7"/>
  <c r="J4064" i="7"/>
  <c r="I4064" i="7"/>
  <c r="J4086" i="7"/>
  <c r="I4086" i="7"/>
  <c r="J4114" i="7"/>
  <c r="I4114" i="7"/>
  <c r="J4116" i="7"/>
  <c r="I4116" i="7"/>
  <c r="J4127" i="7"/>
  <c r="I4127" i="7"/>
  <c r="J4136" i="7"/>
  <c r="I4136" i="7"/>
  <c r="J4166" i="7"/>
  <c r="I4166" i="7"/>
  <c r="J4168" i="7"/>
  <c r="I4168" i="7"/>
  <c r="I4215" i="7"/>
  <c r="J4215" i="7"/>
  <c r="J4339" i="7"/>
  <c r="I4339" i="7"/>
  <c r="J4358" i="7"/>
  <c r="I4358" i="7"/>
  <c r="J4360" i="7"/>
  <c r="I4360" i="7"/>
  <c r="J4395" i="7"/>
  <c r="I4395" i="7"/>
  <c r="J4397" i="7"/>
  <c r="I4397" i="7"/>
  <c r="J4432" i="7"/>
  <c r="I4432" i="7"/>
  <c r="J4441" i="7"/>
  <c r="I4441" i="7"/>
  <c r="J4462" i="7"/>
  <c r="I4462" i="7"/>
  <c r="I4507" i="7"/>
  <c r="J4507" i="7"/>
  <c r="J4741" i="7"/>
  <c r="I4741" i="7"/>
  <c r="I3564" i="7"/>
  <c r="J3571" i="7"/>
  <c r="I3578" i="7"/>
  <c r="I3628" i="7"/>
  <c r="J3635" i="7"/>
  <c r="I3642" i="7"/>
  <c r="I3692" i="7"/>
  <c r="J3699" i="7"/>
  <c r="I3706" i="7"/>
  <c r="I3756" i="7"/>
  <c r="J3763" i="7"/>
  <c r="I3770" i="7"/>
  <c r="J3783" i="7"/>
  <c r="J3802" i="7"/>
  <c r="I3813" i="7"/>
  <c r="J3827" i="7"/>
  <c r="I3847" i="7"/>
  <c r="I3861" i="7"/>
  <c r="I3863" i="7"/>
  <c r="I3868" i="7"/>
  <c r="J3870" i="7"/>
  <c r="I3881" i="7"/>
  <c r="J3908" i="7"/>
  <c r="I3908" i="7"/>
  <c r="J3927" i="7"/>
  <c r="I3938" i="7"/>
  <c r="I3942" i="7"/>
  <c r="J3946" i="7"/>
  <c r="J3976" i="7"/>
  <c r="I3976" i="7"/>
  <c r="J3978" i="7"/>
  <c r="J3980" i="7"/>
  <c r="I3980" i="7"/>
  <c r="I3989" i="7"/>
  <c r="J3989" i="7"/>
  <c r="I4005" i="7"/>
  <c r="I4007" i="7"/>
  <c r="J4016" i="7"/>
  <c r="I4016" i="7"/>
  <c r="I4066" i="7"/>
  <c r="J4066" i="7"/>
  <c r="J4077" i="7"/>
  <c r="I4077" i="7"/>
  <c r="I4103" i="7"/>
  <c r="J4103" i="7"/>
  <c r="J4206" i="7"/>
  <c r="I4206" i="7"/>
  <c r="I4261" i="7"/>
  <c r="J4261" i="7"/>
  <c r="J4350" i="7"/>
  <c r="I4350" i="7"/>
  <c r="J4354" i="7"/>
  <c r="I4354" i="7"/>
  <c r="J4378" i="7"/>
  <c r="I4378" i="7"/>
  <c r="I4404" i="7"/>
  <c r="J4404" i="7"/>
  <c r="J4487" i="7"/>
  <c r="I4487" i="7"/>
  <c r="J4494" i="7"/>
  <c r="I4494" i="7"/>
  <c r="I4669" i="7"/>
  <c r="J4669" i="7"/>
  <c r="J4680" i="7"/>
  <c r="I4680" i="7"/>
  <c r="I4717" i="7"/>
  <c r="J4717" i="7"/>
  <c r="J4804" i="7"/>
  <c r="I4804" i="7"/>
  <c r="J4814" i="7"/>
  <c r="I4814" i="7"/>
  <c r="I4819" i="7"/>
  <c r="J4819" i="7"/>
  <c r="J4828" i="7"/>
  <c r="I4828" i="7"/>
  <c r="I3703" i="7"/>
  <c r="I3753" i="7"/>
  <c r="I3767" i="7"/>
  <c r="I3783" i="7"/>
  <c r="I3797" i="7"/>
  <c r="I3799" i="7"/>
  <c r="J3844" i="7"/>
  <c r="I3844" i="7"/>
  <c r="J3863" i="7"/>
  <c r="I3890" i="7"/>
  <c r="J3892" i="7"/>
  <c r="I3899" i="7"/>
  <c r="I3906" i="7"/>
  <c r="I3946" i="7"/>
  <c r="J3958" i="7"/>
  <c r="I4002" i="7"/>
  <c r="J4052" i="7"/>
  <c r="I4052" i="7"/>
  <c r="J4072" i="7"/>
  <c r="I4072" i="7"/>
  <c r="I4111" i="7"/>
  <c r="J4111" i="7"/>
  <c r="J4131" i="7"/>
  <c r="I4131" i="7"/>
  <c r="I4149" i="7"/>
  <c r="J4149" i="7"/>
  <c r="J4190" i="7"/>
  <c r="I4190" i="7"/>
  <c r="J4228" i="7"/>
  <c r="I4228" i="7"/>
  <c r="I4301" i="7"/>
  <c r="J4301" i="7"/>
  <c r="J4387" i="7"/>
  <c r="I4387" i="7"/>
  <c r="J4690" i="7"/>
  <c r="I4690" i="7"/>
  <c r="I4694" i="7"/>
  <c r="I4713" i="7"/>
  <c r="J4713" i="7"/>
  <c r="J4768" i="7"/>
  <c r="I4768" i="7"/>
  <c r="J3375" i="7"/>
  <c r="I3375" i="7"/>
  <c r="J3423" i="7"/>
  <c r="I3423" i="7"/>
  <c r="J3471" i="7"/>
  <c r="I3471" i="7"/>
  <c r="J3613" i="7"/>
  <c r="I3613" i="7"/>
  <c r="J3677" i="7"/>
  <c r="I3677" i="7"/>
  <c r="J3741" i="7"/>
  <c r="I3741" i="7"/>
  <c r="J3812" i="7"/>
  <c r="I3812" i="7"/>
  <c r="J3846" i="7"/>
  <c r="J3860" i="7"/>
  <c r="I3867" i="7"/>
  <c r="J3933" i="7"/>
  <c r="I3933" i="7"/>
  <c r="I3937" i="7"/>
  <c r="I3973" i="7"/>
  <c r="I3986" i="7"/>
  <c r="J3986" i="7"/>
  <c r="J4020" i="7"/>
  <c r="J4029" i="7"/>
  <c r="I4029" i="7"/>
  <c r="J4045" i="7"/>
  <c r="I4045" i="7"/>
  <c r="I4070" i="7"/>
  <c r="J4070" i="7"/>
  <c r="J4090" i="7"/>
  <c r="I4090" i="7"/>
  <c r="J4307" i="7"/>
  <c r="I4307" i="7"/>
  <c r="I4465" i="7"/>
  <c r="J4465" i="7"/>
  <c r="J4637" i="7"/>
  <c r="I4637" i="7"/>
  <c r="J4650" i="7"/>
  <c r="I4650" i="7"/>
  <c r="J4739" i="7"/>
  <c r="I4739" i="7"/>
  <c r="J3347" i="7"/>
  <c r="I3347" i="7"/>
  <c r="J3395" i="7"/>
  <c r="I3395" i="7"/>
  <c r="J3443" i="7"/>
  <c r="I3443" i="7"/>
  <c r="J3584" i="7"/>
  <c r="I3584" i="7"/>
  <c r="J3648" i="7"/>
  <c r="I3648" i="7"/>
  <c r="J3712" i="7"/>
  <c r="I3712" i="7"/>
  <c r="J3776" i="7"/>
  <c r="I3776" i="7"/>
  <c r="J3780" i="7"/>
  <c r="I3780" i="7"/>
  <c r="J3901" i="7"/>
  <c r="I3901" i="7"/>
  <c r="J3912" i="7"/>
  <c r="I3912" i="7"/>
  <c r="J3939" i="7"/>
  <c r="I3939" i="7"/>
  <c r="J3952" i="7"/>
  <c r="I3952" i="7"/>
  <c r="J3964" i="7"/>
  <c r="I3964" i="7"/>
  <c r="J3995" i="7"/>
  <c r="I3995" i="7"/>
  <c r="J4004" i="7"/>
  <c r="I4004" i="7"/>
  <c r="I4013" i="7"/>
  <c r="J4013" i="7"/>
  <c r="I4022" i="7"/>
  <c r="J4022" i="7"/>
  <c r="I4038" i="7"/>
  <c r="J4038" i="7"/>
  <c r="J4094" i="7"/>
  <c r="I4094" i="7"/>
  <c r="J4096" i="7"/>
  <c r="I4096" i="7"/>
  <c r="I4101" i="7"/>
  <c r="J4101" i="7"/>
  <c r="J4115" i="7"/>
  <c r="I4115" i="7"/>
  <c r="J4135" i="7"/>
  <c r="I4135" i="7"/>
  <c r="J4152" i="7"/>
  <c r="I4152" i="7"/>
  <c r="J4176" i="7"/>
  <c r="J4250" i="7"/>
  <c r="I4250" i="7"/>
  <c r="J4252" i="7"/>
  <c r="I4252" i="7"/>
  <c r="J4282" i="7"/>
  <c r="I4282" i="7"/>
  <c r="J4363" i="7"/>
  <c r="I4363" i="7"/>
  <c r="J4398" i="7"/>
  <c r="I4398" i="7"/>
  <c r="I4463" i="7"/>
  <c r="J4463" i="7"/>
  <c r="J4126" i="7"/>
  <c r="I4126" i="7"/>
  <c r="J4138" i="7"/>
  <c r="I4138" i="7"/>
  <c r="J4154" i="7"/>
  <c r="I4154" i="7"/>
  <c r="J4163" i="7"/>
  <c r="I4163" i="7"/>
  <c r="J4180" i="7"/>
  <c r="I4180" i="7"/>
  <c r="J4194" i="7"/>
  <c r="I4194" i="7"/>
  <c r="J4210" i="7"/>
  <c r="I4210" i="7"/>
  <c r="J4229" i="7"/>
  <c r="J4262" i="7"/>
  <c r="I4262" i="7"/>
  <c r="J4274" i="7"/>
  <c r="I4274" i="7"/>
  <c r="J4305" i="7"/>
  <c r="J4379" i="7"/>
  <c r="I4379" i="7"/>
  <c r="I4385" i="7"/>
  <c r="J4385" i="7"/>
  <c r="J4434" i="7"/>
  <c r="I4434" i="7"/>
  <c r="I4476" i="7"/>
  <c r="J4478" i="7"/>
  <c r="I4478" i="7"/>
  <c r="J4530" i="7"/>
  <c r="I4530" i="7"/>
  <c r="J4539" i="7"/>
  <c r="I4539" i="7"/>
  <c r="J4574" i="7"/>
  <c r="I4574" i="7"/>
  <c r="I4661" i="7"/>
  <c r="J4661" i="7"/>
  <c r="J4703" i="7"/>
  <c r="I4703" i="7"/>
  <c r="J4754" i="7"/>
  <c r="I4754" i="7"/>
  <c r="J4816" i="7"/>
  <c r="I4816" i="7"/>
  <c r="J4936" i="7"/>
  <c r="I4936" i="7"/>
  <c r="I3787" i="7"/>
  <c r="I3819" i="7"/>
  <c r="I3851" i="7"/>
  <c r="I3883" i="7"/>
  <c r="I3915" i="7"/>
  <c r="I3947" i="7"/>
  <c r="J3984" i="7"/>
  <c r="J4008" i="7"/>
  <c r="J4032" i="7"/>
  <c r="J4056" i="7"/>
  <c r="I4074" i="7"/>
  <c r="J4098" i="7"/>
  <c r="I4098" i="7"/>
  <c r="J4156" i="7"/>
  <c r="J4170" i="7"/>
  <c r="I4170" i="7"/>
  <c r="J4226" i="7"/>
  <c r="I4226" i="7"/>
  <c r="J4238" i="7"/>
  <c r="I4238" i="7"/>
  <c r="J4290" i="7"/>
  <c r="I4290" i="7"/>
  <c r="I4293" i="7"/>
  <c r="J4293" i="7"/>
  <c r="J4302" i="7"/>
  <c r="I4302" i="7"/>
  <c r="J4314" i="7"/>
  <c r="I4314" i="7"/>
  <c r="J4318" i="7"/>
  <c r="I4318" i="7"/>
  <c r="J4320" i="7"/>
  <c r="I4320" i="7"/>
  <c r="J4331" i="7"/>
  <c r="I4331" i="7"/>
  <c r="I4337" i="7"/>
  <c r="J4337" i="7"/>
  <c r="J4368" i="7"/>
  <c r="I4368" i="7"/>
  <c r="J4381" i="7"/>
  <c r="I4381" i="7"/>
  <c r="J4406" i="7"/>
  <c r="I4406" i="7"/>
  <c r="J4408" i="7"/>
  <c r="J4410" i="7"/>
  <c r="I4410" i="7"/>
  <c r="J4419" i="7"/>
  <c r="I4419" i="7"/>
  <c r="J4454" i="7"/>
  <c r="I4454" i="7"/>
  <c r="J4456" i="7"/>
  <c r="I4456" i="7"/>
  <c r="J4523" i="7"/>
  <c r="I4523" i="7"/>
  <c r="I4548" i="7"/>
  <c r="J4548" i="7"/>
  <c r="J4550" i="7"/>
  <c r="I4550" i="7"/>
  <c r="J4552" i="7"/>
  <c r="I4552" i="7"/>
  <c r="I4579" i="7"/>
  <c r="J4579" i="7"/>
  <c r="J4592" i="7"/>
  <c r="I4592" i="7"/>
  <c r="I4596" i="7"/>
  <c r="J4596" i="7"/>
  <c r="J4640" i="7"/>
  <c r="I4640" i="7"/>
  <c r="J4709" i="7"/>
  <c r="I4709" i="7"/>
  <c r="I4718" i="7"/>
  <c r="J4718" i="7"/>
  <c r="J4774" i="7"/>
  <c r="I4774" i="7"/>
  <c r="J4821" i="7"/>
  <c r="I4821" i="7"/>
  <c r="J4832" i="7"/>
  <c r="I4832" i="7"/>
  <c r="J4836" i="7"/>
  <c r="I4836" i="7"/>
  <c r="J4838" i="7"/>
  <c r="I4838" i="7"/>
  <c r="J4182" i="7"/>
  <c r="I4182" i="7"/>
  <c r="J4196" i="7"/>
  <c r="I4196" i="7"/>
  <c r="J4212" i="7"/>
  <c r="I4212" i="7"/>
  <c r="J4327" i="7"/>
  <c r="I4327" i="7"/>
  <c r="J4333" i="7"/>
  <c r="I4333" i="7"/>
  <c r="J4366" i="7"/>
  <c r="I4366" i="7"/>
  <c r="J4400" i="7"/>
  <c r="I4400" i="7"/>
  <c r="J4425" i="7"/>
  <c r="I4425" i="7"/>
  <c r="J4430" i="7"/>
  <c r="I4430" i="7"/>
  <c r="J4443" i="7"/>
  <c r="I4443" i="7"/>
  <c r="J4492" i="7"/>
  <c r="I4492" i="7"/>
  <c r="I4503" i="7"/>
  <c r="J4503" i="7"/>
  <c r="J4510" i="7"/>
  <c r="I4510" i="7"/>
  <c r="J4537" i="7"/>
  <c r="I4537" i="7"/>
  <c r="I4568" i="7"/>
  <c r="J4568" i="7"/>
  <c r="J4623" i="7"/>
  <c r="I4623" i="7"/>
  <c r="I4655" i="7"/>
  <c r="J4655" i="7"/>
  <c r="I4699" i="7"/>
  <c r="J4699" i="7"/>
  <c r="I4701" i="7"/>
  <c r="J4701" i="7"/>
  <c r="J4705" i="7"/>
  <c r="I4705" i="7"/>
  <c r="J4746" i="7"/>
  <c r="I4746" i="7"/>
  <c r="J4772" i="7"/>
  <c r="I4772" i="7"/>
  <c r="J4118" i="7"/>
  <c r="I4118" i="7"/>
  <c r="I4167" i="7"/>
  <c r="I4172" i="7"/>
  <c r="J4198" i="7"/>
  <c r="I4198" i="7"/>
  <c r="J4214" i="7"/>
  <c r="I4214" i="7"/>
  <c r="J4235" i="7"/>
  <c r="I4271" i="7"/>
  <c r="J4287" i="7"/>
  <c r="I4287" i="7"/>
  <c r="I4292" i="7"/>
  <c r="J4323" i="7"/>
  <c r="I4323" i="7"/>
  <c r="J4346" i="7"/>
  <c r="I4346" i="7"/>
  <c r="J4352" i="7"/>
  <c r="I4352" i="7"/>
  <c r="I4412" i="7"/>
  <c r="J4412" i="7"/>
  <c r="I4417" i="7"/>
  <c r="J4417" i="7"/>
  <c r="J4468" i="7"/>
  <c r="J4479" i="7"/>
  <c r="I4479" i="7"/>
  <c r="I4512" i="7"/>
  <c r="J4533" i="7"/>
  <c r="I4533" i="7"/>
  <c r="I4557" i="7"/>
  <c r="J4575" i="7"/>
  <c r="I4575" i="7"/>
  <c r="J4582" i="7"/>
  <c r="I4582" i="7"/>
  <c r="J4612" i="7"/>
  <c r="I4612" i="7"/>
  <c r="J4666" i="7"/>
  <c r="I4666" i="7"/>
  <c r="J4742" i="7"/>
  <c r="I4742" i="7"/>
  <c r="I4770" i="7"/>
  <c r="I83" i="8"/>
  <c r="L83" i="8"/>
  <c r="J83" i="8" s="1"/>
  <c r="I3965" i="7"/>
  <c r="I4026" i="7"/>
  <c r="I4034" i="7"/>
  <c r="J4034" i="7"/>
  <c r="I4050" i="7"/>
  <c r="I4058" i="7"/>
  <c r="J4058" i="7"/>
  <c r="I4078" i="7"/>
  <c r="J4102" i="7"/>
  <c r="I4102" i="7"/>
  <c r="J4104" i="7"/>
  <c r="I4104" i="7"/>
  <c r="J4130" i="7"/>
  <c r="I4130" i="7"/>
  <c r="J4144" i="7"/>
  <c r="I4144" i="7"/>
  <c r="J4174" i="7"/>
  <c r="I4174" i="7"/>
  <c r="J4186" i="7"/>
  <c r="I4186" i="7"/>
  <c r="J4230" i="7"/>
  <c r="I4230" i="7"/>
  <c r="J4256" i="7"/>
  <c r="I4256" i="7"/>
  <c r="J4266" i="7"/>
  <c r="I4266" i="7"/>
  <c r="J4294" i="7"/>
  <c r="I4294" i="7"/>
  <c r="I4297" i="7"/>
  <c r="J4297" i="7"/>
  <c r="J4306" i="7"/>
  <c r="I4306" i="7"/>
  <c r="J4342" i="7"/>
  <c r="I4342" i="7"/>
  <c r="J4344" i="7"/>
  <c r="I4344" i="7"/>
  <c r="J4394" i="7"/>
  <c r="I4394" i="7"/>
  <c r="J4426" i="7"/>
  <c r="I4426" i="7"/>
  <c r="J4435" i="7"/>
  <c r="I4435" i="7"/>
  <c r="J4448" i="7"/>
  <c r="I4448" i="7"/>
  <c r="J4457" i="7"/>
  <c r="I4457" i="7"/>
  <c r="J4486" i="7"/>
  <c r="I4486" i="7"/>
  <c r="J4526" i="7"/>
  <c r="I4526" i="7"/>
  <c r="J4540" i="7"/>
  <c r="I4540" i="7"/>
  <c r="J4561" i="7"/>
  <c r="I4561" i="7"/>
  <c r="J4584" i="7"/>
  <c r="I4584" i="7"/>
  <c r="J4610" i="7"/>
  <c r="I4610" i="7"/>
  <c r="J4619" i="7"/>
  <c r="I4619" i="7"/>
  <c r="J4740" i="7"/>
  <c r="I4740" i="7"/>
  <c r="J4792" i="7"/>
  <c r="I4792" i="7"/>
  <c r="J4797" i="7"/>
  <c r="I4797" i="7"/>
  <c r="I3970" i="7"/>
  <c r="J4037" i="7"/>
  <c r="J4061" i="7"/>
  <c r="J4068" i="7"/>
  <c r="I4081" i="7"/>
  <c r="I4093" i="7"/>
  <c r="J4095" i="7"/>
  <c r="J4120" i="7"/>
  <c r="J4146" i="7"/>
  <c r="I4146" i="7"/>
  <c r="I4179" i="7"/>
  <c r="J4202" i="7"/>
  <c r="I4202" i="7"/>
  <c r="J4207" i="7"/>
  <c r="J4218" i="7"/>
  <c r="I4218" i="7"/>
  <c r="J4223" i="7"/>
  <c r="J4239" i="7"/>
  <c r="I4239" i="7"/>
  <c r="I4244" i="7"/>
  <c r="I4311" i="7"/>
  <c r="I4321" i="7"/>
  <c r="J4321" i="7"/>
  <c r="J4340" i="7"/>
  <c r="J4348" i="7"/>
  <c r="I4364" i="7"/>
  <c r="J4364" i="7"/>
  <c r="I4369" i="7"/>
  <c r="J4369" i="7"/>
  <c r="J4422" i="7"/>
  <c r="I4422" i="7"/>
  <c r="J4424" i="7"/>
  <c r="I4424" i="7"/>
  <c r="I4444" i="7"/>
  <c r="J4444" i="7"/>
  <c r="J4522" i="7"/>
  <c r="I4522" i="7"/>
  <c r="J4628" i="7"/>
  <c r="J4760" i="7"/>
  <c r="I4760" i="7"/>
  <c r="J4766" i="7"/>
  <c r="I4766" i="7"/>
  <c r="I23" i="8"/>
  <c r="L23" i="8"/>
  <c r="J23" i="8" s="1"/>
  <c r="J4188" i="7"/>
  <c r="I4188" i="7"/>
  <c r="J4246" i="7"/>
  <c r="I4246" i="7"/>
  <c r="I4249" i="7"/>
  <c r="J4249" i="7"/>
  <c r="J4258" i="7"/>
  <c r="I4258" i="7"/>
  <c r="J4268" i="7"/>
  <c r="I4268" i="7"/>
  <c r="J4275" i="7"/>
  <c r="I4313" i="7"/>
  <c r="J4315" i="7"/>
  <c r="I4315" i="7"/>
  <c r="J4384" i="7"/>
  <c r="I4384" i="7"/>
  <c r="J4403" i="7"/>
  <c r="I4403" i="7"/>
  <c r="J4411" i="7"/>
  <c r="I4411" i="7"/>
  <c r="J4415" i="7"/>
  <c r="J4420" i="7"/>
  <c r="J4531" i="7"/>
  <c r="J4562" i="7"/>
  <c r="I4562" i="7"/>
  <c r="J4578" i="7"/>
  <c r="I4578" i="7"/>
  <c r="I4599" i="7"/>
  <c r="J4599" i="7"/>
  <c r="J4615" i="7"/>
  <c r="I4615" i="7"/>
  <c r="I4647" i="7"/>
  <c r="J4647" i="7"/>
  <c r="J4660" i="7"/>
  <c r="I4660" i="7"/>
  <c r="J4662" i="7"/>
  <c r="I4662" i="7"/>
  <c r="I4664" i="7"/>
  <c r="I4719" i="7"/>
  <c r="J4732" i="7"/>
  <c r="I4732" i="7"/>
  <c r="J4802" i="7"/>
  <c r="I4802" i="7"/>
  <c r="J4905" i="7"/>
  <c r="I4905" i="7"/>
  <c r="J4913" i="7"/>
  <c r="I4913" i="7"/>
  <c r="I4935" i="7"/>
  <c r="J4935" i="7"/>
  <c r="J4968" i="7"/>
  <c r="I4968" i="7"/>
  <c r="J4122" i="7"/>
  <c r="I4122" i="7"/>
  <c r="J4134" i="7"/>
  <c r="I4134" i="7"/>
  <c r="J4148" i="7"/>
  <c r="I4148" i="7"/>
  <c r="J4204" i="7"/>
  <c r="I4204" i="7"/>
  <c r="J4220" i="7"/>
  <c r="I4220" i="7"/>
  <c r="J4270" i="7"/>
  <c r="I4270" i="7"/>
  <c r="J4298" i="7"/>
  <c r="I4298" i="7"/>
  <c r="J4317" i="7"/>
  <c r="I4317" i="7"/>
  <c r="J4330" i="7"/>
  <c r="I4330" i="7"/>
  <c r="J4336" i="7"/>
  <c r="I4336" i="7"/>
  <c r="J4374" i="7"/>
  <c r="I4374" i="7"/>
  <c r="J4376" i="7"/>
  <c r="I4376" i="7"/>
  <c r="I4407" i="7"/>
  <c r="I4409" i="7"/>
  <c r="I4433" i="7"/>
  <c r="J4433" i="7"/>
  <c r="J4442" i="7"/>
  <c r="I4442" i="7"/>
  <c r="J4451" i="7"/>
  <c r="I4451" i="7"/>
  <c r="J4473" i="7"/>
  <c r="I4473" i="7"/>
  <c r="J4475" i="7"/>
  <c r="I4475" i="7"/>
  <c r="J4484" i="7"/>
  <c r="J4518" i="7"/>
  <c r="I4518" i="7"/>
  <c r="I4551" i="7"/>
  <c r="J4551" i="7"/>
  <c r="J4571" i="7"/>
  <c r="I4571" i="7"/>
  <c r="J4595" i="7"/>
  <c r="I4595" i="7"/>
  <c r="I4658" i="7"/>
  <c r="J4658" i="7"/>
  <c r="J4800" i="7"/>
  <c r="I4800" i="7"/>
  <c r="J4842" i="7"/>
  <c r="I4842" i="7"/>
  <c r="J4844" i="7"/>
  <c r="I4844" i="7"/>
  <c r="J4240" i="7"/>
  <c r="J4288" i="7"/>
  <c r="J4349" i="7"/>
  <c r="I4349" i="7"/>
  <c r="I4428" i="7"/>
  <c r="J4458" i="7"/>
  <c r="I4458" i="7"/>
  <c r="J4464" i="7"/>
  <c r="I4464" i="7"/>
  <c r="J4498" i="7"/>
  <c r="I4498" i="7"/>
  <c r="I4517" i="7"/>
  <c r="J4517" i="7"/>
  <c r="J4566" i="7"/>
  <c r="I4566" i="7"/>
  <c r="J4570" i="7"/>
  <c r="I4570" i="7"/>
  <c r="J4581" i="7"/>
  <c r="I4581" i="7"/>
  <c r="J4585" i="7"/>
  <c r="I4585" i="7"/>
  <c r="J4603" i="7"/>
  <c r="J4609" i="7"/>
  <c r="I4609" i="7"/>
  <c r="J4656" i="7"/>
  <c r="J4665" i="7"/>
  <c r="I4665" i="7"/>
  <c r="J4682" i="7"/>
  <c r="I4682" i="7"/>
  <c r="J4684" i="7"/>
  <c r="I4684" i="7"/>
  <c r="J4711" i="7"/>
  <c r="J4731" i="7"/>
  <c r="I4731" i="7"/>
  <c r="J4762" i="7"/>
  <c r="I4762" i="7"/>
  <c r="I4787" i="7"/>
  <c r="J4787" i="7"/>
  <c r="J4796" i="7"/>
  <c r="I4796" i="7"/>
  <c r="I4919" i="7"/>
  <c r="J4919" i="7"/>
  <c r="J4237" i="7"/>
  <c r="J4276" i="7"/>
  <c r="J4285" i="7"/>
  <c r="J4438" i="7"/>
  <c r="I4438" i="7"/>
  <c r="J4440" i="7"/>
  <c r="J4490" i="7"/>
  <c r="I4490" i="7"/>
  <c r="I4524" i="7"/>
  <c r="J4541" i="7"/>
  <c r="I4541" i="7"/>
  <c r="J4564" i="7"/>
  <c r="I4564" i="7"/>
  <c r="J4606" i="7"/>
  <c r="I4606" i="7"/>
  <c r="J4634" i="7"/>
  <c r="I4634" i="7"/>
  <c r="J4646" i="7"/>
  <c r="I4646" i="7"/>
  <c r="J4654" i="7"/>
  <c r="I4654" i="7"/>
  <c r="J4679" i="7"/>
  <c r="I4679" i="7"/>
  <c r="J4744" i="7"/>
  <c r="J4812" i="7"/>
  <c r="I4812" i="7"/>
  <c r="J4863" i="7"/>
  <c r="I4863" i="7"/>
  <c r="J4869" i="7"/>
  <c r="I4869" i="7"/>
  <c r="J4877" i="7"/>
  <c r="I4877" i="7"/>
  <c r="J4883" i="7"/>
  <c r="I4883" i="7"/>
  <c r="L66" i="8"/>
  <c r="J66" i="8" s="1"/>
  <c r="I66" i="8"/>
  <c r="I4121" i="7"/>
  <c r="I4169" i="7"/>
  <c r="J4236" i="7"/>
  <c r="J4284" i="7"/>
  <c r="J4365" i="7"/>
  <c r="I4365" i="7"/>
  <c r="J4390" i="7"/>
  <c r="I4390" i="7"/>
  <c r="J4392" i="7"/>
  <c r="J4413" i="7"/>
  <c r="I4413" i="7"/>
  <c r="J4482" i="7"/>
  <c r="I4482" i="7"/>
  <c r="J4488" i="7"/>
  <c r="I4488" i="7"/>
  <c r="J4499" i="7"/>
  <c r="I4499" i="7"/>
  <c r="J4558" i="7"/>
  <c r="I4558" i="7"/>
  <c r="J4586" i="7"/>
  <c r="I4586" i="7"/>
  <c r="J4598" i="7"/>
  <c r="I4598" i="7"/>
  <c r="J4626" i="7"/>
  <c r="I4626" i="7"/>
  <c r="J4632" i="7"/>
  <c r="I4632" i="7"/>
  <c r="J4687" i="7"/>
  <c r="I4687" i="7"/>
  <c r="J4695" i="7"/>
  <c r="I4695" i="7"/>
  <c r="J4728" i="7"/>
  <c r="I4728" i="7"/>
  <c r="J4736" i="7"/>
  <c r="I4736" i="7"/>
  <c r="J4750" i="7"/>
  <c r="I4750" i="7"/>
  <c r="J4824" i="7"/>
  <c r="I4824" i="7"/>
  <c r="I4995" i="7"/>
  <c r="J4995" i="7"/>
  <c r="I4997" i="7"/>
  <c r="J4997" i="7"/>
  <c r="I4999" i="7"/>
  <c r="J4999" i="7"/>
  <c r="J5001" i="7"/>
  <c r="I5001" i="7"/>
  <c r="J4264" i="7"/>
  <c r="J4273" i="7"/>
  <c r="J4312" i="7"/>
  <c r="I4329" i="7"/>
  <c r="J4513" i="7"/>
  <c r="I4513" i="7"/>
  <c r="J4544" i="7"/>
  <c r="I4544" i="7"/>
  <c r="J4567" i="7"/>
  <c r="I4567" i="7"/>
  <c r="J4569" i="7"/>
  <c r="J4594" i="7"/>
  <c r="I4594" i="7"/>
  <c r="I4613" i="7"/>
  <c r="J4613" i="7"/>
  <c r="J4673" i="7"/>
  <c r="I4673" i="7"/>
  <c r="J4691" i="7"/>
  <c r="I4691" i="7"/>
  <c r="J4720" i="7"/>
  <c r="I4720" i="7"/>
  <c r="I4817" i="7"/>
  <c r="J4817" i="7"/>
  <c r="I52" i="8"/>
  <c r="L52" i="8"/>
  <c r="J52" i="8" s="1"/>
  <c r="I149" i="8"/>
  <c r="L149" i="8"/>
  <c r="J149" i="8" s="1"/>
  <c r="N110" i="9"/>
  <c r="J4693" i="7"/>
  <c r="I4693" i="7"/>
  <c r="J4712" i="7"/>
  <c r="I4712" i="7"/>
  <c r="J4714" i="7"/>
  <c r="I4714" i="7"/>
  <c r="J4730" i="7"/>
  <c r="I4730" i="7"/>
  <c r="I4761" i="7"/>
  <c r="J4761" i="7"/>
  <c r="J4852" i="7"/>
  <c r="I4852" i="7"/>
  <c r="J4856" i="7"/>
  <c r="I4856" i="7"/>
  <c r="J4904" i="7"/>
  <c r="I4904" i="7"/>
  <c r="J4945" i="7"/>
  <c r="I4945" i="7"/>
  <c r="I40" i="8"/>
  <c r="L40" i="8"/>
  <c r="J40" i="8" s="1"/>
  <c r="Q193" i="9"/>
  <c r="J4185" i="7"/>
  <c r="J4193" i="7"/>
  <c r="J4201" i="7"/>
  <c r="J4209" i="7"/>
  <c r="J4217" i="7"/>
  <c r="J4272" i="7"/>
  <c r="I4377" i="7"/>
  <c r="J4396" i="7"/>
  <c r="J4445" i="7"/>
  <c r="I4445" i="7"/>
  <c r="J4491" i="7"/>
  <c r="I4491" i="7"/>
  <c r="J4514" i="7"/>
  <c r="I4514" i="7"/>
  <c r="J4527" i="7"/>
  <c r="I4527" i="7"/>
  <c r="J4546" i="7"/>
  <c r="I4546" i="7"/>
  <c r="I4565" i="7"/>
  <c r="J4565" i="7"/>
  <c r="J4651" i="7"/>
  <c r="I4651" i="7"/>
  <c r="J4657" i="7"/>
  <c r="I4657" i="7"/>
  <c r="J4659" i="7"/>
  <c r="I4710" i="7"/>
  <c r="J4710" i="7"/>
  <c r="J4776" i="7"/>
  <c r="I4776" i="7"/>
  <c r="J4780" i="7"/>
  <c r="I4780" i="7"/>
  <c r="J4980" i="7"/>
  <c r="I4980" i="7"/>
  <c r="J4538" i="7"/>
  <c r="I4538" i="7"/>
  <c r="I4620" i="7"/>
  <c r="J4643" i="7"/>
  <c r="I4643" i="7"/>
  <c r="J4700" i="7"/>
  <c r="J4706" i="7"/>
  <c r="I4706" i="7"/>
  <c r="I4790" i="7"/>
  <c r="I4815" i="7"/>
  <c r="J4815" i="7"/>
  <c r="J4820" i="7"/>
  <c r="I4820" i="7"/>
  <c r="I4826" i="7"/>
  <c r="J4976" i="7"/>
  <c r="I4976" i="7"/>
  <c r="J4184" i="7"/>
  <c r="J4192" i="7"/>
  <c r="J4200" i="7"/>
  <c r="J4208" i="7"/>
  <c r="J4216" i="7"/>
  <c r="J4224" i="7"/>
  <c r="J4232" i="7"/>
  <c r="J4241" i="7"/>
  <c r="I4272" i="7"/>
  <c r="J4280" i="7"/>
  <c r="J4289" i="7"/>
  <c r="I4460" i="7"/>
  <c r="J4470" i="7"/>
  <c r="I4470" i="7"/>
  <c r="J4485" i="7"/>
  <c r="I4485" i="7"/>
  <c r="J4489" i="7"/>
  <c r="I4489" i="7"/>
  <c r="J4496" i="7"/>
  <c r="I4496" i="7"/>
  <c r="J4519" i="7"/>
  <c r="I4519" i="7"/>
  <c r="J4521" i="7"/>
  <c r="J4614" i="7"/>
  <c r="I4614" i="7"/>
  <c r="J4618" i="7"/>
  <c r="I4618" i="7"/>
  <c r="J4622" i="7"/>
  <c r="I4622" i="7"/>
  <c r="J4629" i="7"/>
  <c r="I4629" i="7"/>
  <c r="J4633" i="7"/>
  <c r="I4633" i="7"/>
  <c r="J4676" i="7"/>
  <c r="I4676" i="7"/>
  <c r="J4698" i="7"/>
  <c r="I4698" i="7"/>
  <c r="J4702" i="7"/>
  <c r="I4702" i="7"/>
  <c r="I4716" i="7"/>
  <c r="J4743" i="7"/>
  <c r="I4743" i="7"/>
  <c r="J4745" i="7"/>
  <c r="I4745" i="7"/>
  <c r="I4751" i="7"/>
  <c r="J4751" i="7"/>
  <c r="J4757" i="7"/>
  <c r="I4759" i="7"/>
  <c r="J4846" i="7"/>
  <c r="I4846" i="7"/>
  <c r="J4848" i="7"/>
  <c r="I4848" i="7"/>
  <c r="J4850" i="7"/>
  <c r="I4850" i="7"/>
  <c r="J4542" i="7"/>
  <c r="I4542" i="7"/>
  <c r="J4590" i="7"/>
  <c r="I4590" i="7"/>
  <c r="J4638" i="7"/>
  <c r="I4638" i="7"/>
  <c r="J4808" i="7"/>
  <c r="I4808" i="7"/>
  <c r="J4860" i="7"/>
  <c r="I4860" i="7"/>
  <c r="J4928" i="7"/>
  <c r="I4928" i="7"/>
  <c r="J4942" i="7"/>
  <c r="I4942" i="7"/>
  <c r="J4952" i="7"/>
  <c r="I4952" i="7"/>
  <c r="I47" i="8"/>
  <c r="L47" i="8"/>
  <c r="J47" i="8" s="1"/>
  <c r="L97" i="8"/>
  <c r="J97" i="8" s="1"/>
  <c r="I97" i="8"/>
  <c r="I100" i="8"/>
  <c r="L100" i="8"/>
  <c r="J100" i="8" s="1"/>
  <c r="I125" i="8"/>
  <c r="L125" i="8"/>
  <c r="J125" i="8" s="1"/>
  <c r="L172" i="8"/>
  <c r="J172" i="8" s="1"/>
  <c r="I172" i="8"/>
  <c r="N71" i="9"/>
  <c r="I4767" i="7"/>
  <c r="J4791" i="7"/>
  <c r="I4793" i="7"/>
  <c r="I4795" i="7"/>
  <c r="I4799" i="7"/>
  <c r="I4827" i="7"/>
  <c r="I4858" i="7"/>
  <c r="J4912" i="7"/>
  <c r="I4912" i="7"/>
  <c r="J4926" i="7"/>
  <c r="I4926" i="7"/>
  <c r="J4990" i="7"/>
  <c r="I4990" i="7"/>
  <c r="I4" i="8"/>
  <c r="L4" i="8"/>
  <c r="J4" i="8" s="1"/>
  <c r="I78" i="8"/>
  <c r="D79" i="9"/>
  <c r="Q79" i="9" s="1"/>
  <c r="C79" i="9"/>
  <c r="B79" i="9"/>
  <c r="L79" i="9"/>
  <c r="K79" i="9"/>
  <c r="F79" i="9"/>
  <c r="E79" i="9"/>
  <c r="L87" i="9"/>
  <c r="K87" i="9"/>
  <c r="E87" i="9"/>
  <c r="D87" i="9"/>
  <c r="F87" i="9"/>
  <c r="C87" i="9"/>
  <c r="B87" i="9"/>
  <c r="N98" i="9"/>
  <c r="I4461" i="7"/>
  <c r="I4474" i="7"/>
  <c r="I4505" i="7"/>
  <c r="I4508" i="7"/>
  <c r="I4553" i="7"/>
  <c r="I4556" i="7"/>
  <c r="I4587" i="7"/>
  <c r="I4601" i="7"/>
  <c r="I4604" i="7"/>
  <c r="I4635" i="7"/>
  <c r="I4649" i="7"/>
  <c r="I4723" i="7"/>
  <c r="I4734" i="7"/>
  <c r="I4753" i="7"/>
  <c r="I4758" i="7"/>
  <c r="I4778" i="7"/>
  <c r="I4782" i="7"/>
  <c r="J4784" i="7"/>
  <c r="I4784" i="7"/>
  <c r="J4786" i="7"/>
  <c r="I4810" i="7"/>
  <c r="I4831" i="7"/>
  <c r="J4864" i="7"/>
  <c r="I4864" i="7"/>
  <c r="J4868" i="7"/>
  <c r="I4868" i="7"/>
  <c r="J4870" i="7"/>
  <c r="I4870" i="7"/>
  <c r="J4896" i="7"/>
  <c r="I4896" i="7"/>
  <c r="J4910" i="7"/>
  <c r="I4910" i="7"/>
  <c r="J4920" i="7"/>
  <c r="I4920" i="7"/>
  <c r="I4966" i="7"/>
  <c r="J4981" i="7"/>
  <c r="I4981" i="7"/>
  <c r="I18" i="8"/>
  <c r="I59" i="8"/>
  <c r="L59" i="8"/>
  <c r="J59" i="8" s="1"/>
  <c r="I76" i="8"/>
  <c r="L76" i="8"/>
  <c r="J76" i="8" s="1"/>
  <c r="L147" i="8"/>
  <c r="J147" i="8" s="1"/>
  <c r="I147" i="8"/>
  <c r="I185" i="8"/>
  <c r="J4755" i="7"/>
  <c r="I4755" i="7"/>
  <c r="I4775" i="7"/>
  <c r="J4788" i="7"/>
  <c r="I4788" i="7"/>
  <c r="J4894" i="7"/>
  <c r="I4894" i="7"/>
  <c r="J4969" i="7"/>
  <c r="I4969" i="7"/>
  <c r="I16" i="8"/>
  <c r="L16" i="8"/>
  <c r="J16" i="8" s="1"/>
  <c r="J4764" i="7"/>
  <c r="I4803" i="7"/>
  <c r="J4822" i="7"/>
  <c r="J4839" i="7"/>
  <c r="I4839" i="7"/>
  <c r="J4851" i="7"/>
  <c r="I4851" i="7"/>
  <c r="J4876" i="7"/>
  <c r="I4876" i="7"/>
  <c r="J4880" i="7"/>
  <c r="I4880" i="7"/>
  <c r="J4882" i="7"/>
  <c r="I4882" i="7"/>
  <c r="J4888" i="7"/>
  <c r="I4888" i="7"/>
  <c r="J4953" i="7"/>
  <c r="I4953" i="7"/>
  <c r="J4961" i="7"/>
  <c r="I4961" i="7"/>
  <c r="I4975" i="7"/>
  <c r="J4975" i="7"/>
  <c r="J5000" i="7"/>
  <c r="I5000" i="7"/>
  <c r="L104" i="8"/>
  <c r="J104" i="8" s="1"/>
  <c r="I104" i="8"/>
  <c r="N89" i="9"/>
  <c r="J4937" i="7"/>
  <c r="I4937" i="7"/>
  <c r="I4967" i="7"/>
  <c r="J4967" i="7"/>
  <c r="I28" i="8"/>
  <c r="L28" i="8"/>
  <c r="J28" i="8" s="1"/>
  <c r="I71" i="8"/>
  <c r="L71" i="8"/>
  <c r="J71" i="8" s="1"/>
  <c r="L135" i="8"/>
  <c r="J135" i="8" s="1"/>
  <c r="I135" i="8"/>
  <c r="L154" i="8"/>
  <c r="J154" i="8" s="1"/>
  <c r="I154" i="8"/>
  <c r="N38" i="9"/>
  <c r="N41" i="9"/>
  <c r="L170" i="9"/>
  <c r="K170" i="9"/>
  <c r="D170" i="9"/>
  <c r="E170" i="9"/>
  <c r="C170" i="9"/>
  <c r="F170" i="9"/>
  <c r="B170" i="9"/>
  <c r="J4921" i="7"/>
  <c r="I4921" i="7"/>
  <c r="J4929" i="7"/>
  <c r="I4929" i="7"/>
  <c r="I4951" i="7"/>
  <c r="J4951" i="7"/>
  <c r="I11" i="8"/>
  <c r="L11" i="8"/>
  <c r="J11" i="8" s="1"/>
  <c r="L16" i="9"/>
  <c r="C16" i="9"/>
  <c r="E16" i="9"/>
  <c r="F16" i="9"/>
  <c r="K16" i="9"/>
  <c r="D16" i="9"/>
  <c r="B16" i="9"/>
  <c r="D55" i="9"/>
  <c r="C55" i="9"/>
  <c r="B55" i="9"/>
  <c r="L55" i="9"/>
  <c r="F55" i="9"/>
  <c r="E55" i="9"/>
  <c r="J4875" i="7"/>
  <c r="I4875" i="7"/>
  <c r="I4887" i="7"/>
  <c r="J4887" i="7"/>
  <c r="J4960" i="7"/>
  <c r="I4960" i="7"/>
  <c r="J4984" i="7"/>
  <c r="I4984" i="7"/>
  <c r="I35" i="8"/>
  <c r="L35" i="8"/>
  <c r="J35" i="8" s="1"/>
  <c r="I143" i="8"/>
  <c r="L143" i="8"/>
  <c r="J143" i="8" s="1"/>
  <c r="L181" i="8"/>
  <c r="J181" i="8" s="1"/>
  <c r="I181" i="8"/>
  <c r="L184" i="8"/>
  <c r="J184" i="8" s="1"/>
  <c r="I184" i="8"/>
  <c r="J4763" i="7"/>
  <c r="I4763" i="7"/>
  <c r="J4944" i="7"/>
  <c r="I4944" i="7"/>
  <c r="J4958" i="7"/>
  <c r="I4958" i="7"/>
  <c r="I64" i="8"/>
  <c r="L64" i="8"/>
  <c r="J64" i="8" s="1"/>
  <c r="J4890" i="7"/>
  <c r="I4899" i="7"/>
  <c r="J4906" i="7"/>
  <c r="I4915" i="7"/>
  <c r="J4922" i="7"/>
  <c r="I4931" i="7"/>
  <c r="J4938" i="7"/>
  <c r="I4947" i="7"/>
  <c r="J4954" i="7"/>
  <c r="I4963" i="7"/>
  <c r="J4970" i="7"/>
  <c r="I4987" i="7"/>
  <c r="J8" i="8"/>
  <c r="J20" i="8"/>
  <c r="J32" i="8"/>
  <c r="J44" i="8"/>
  <c r="J56" i="8"/>
  <c r="J68" i="8"/>
  <c r="J80" i="8"/>
  <c r="L148" i="8"/>
  <c r="J148" i="8" s="1"/>
  <c r="I148" i="8"/>
  <c r="L178" i="8"/>
  <c r="J178" i="8" s="1"/>
  <c r="I178" i="8"/>
  <c r="J4854" i="7"/>
  <c r="J4866" i="7"/>
  <c r="J4878" i="7"/>
  <c r="J4892" i="7"/>
  <c r="I4892" i="7"/>
  <c r="J4908" i="7"/>
  <c r="I4908" i="7"/>
  <c r="J4924" i="7"/>
  <c r="I4924" i="7"/>
  <c r="J4940" i="7"/>
  <c r="I4940" i="7"/>
  <c r="J4956" i="7"/>
  <c r="I4956" i="7"/>
  <c r="J4972" i="7"/>
  <c r="I4972" i="7"/>
  <c r="J4982" i="7"/>
  <c r="J4992" i="7"/>
  <c r="I4992" i="7"/>
  <c r="J112" i="8"/>
  <c r="I120" i="8"/>
  <c r="L120" i="8"/>
  <c r="J120" i="8" s="1"/>
  <c r="L136" i="8"/>
  <c r="J136" i="8" s="1"/>
  <c r="I136" i="8"/>
  <c r="I168" i="8"/>
  <c r="Q5" i="9"/>
  <c r="Q82" i="9"/>
  <c r="J9" i="8"/>
  <c r="J21" i="8"/>
  <c r="J33" i="8"/>
  <c r="J45" i="8"/>
  <c r="J57" i="8"/>
  <c r="J69" i="8"/>
  <c r="J81" i="8"/>
  <c r="J117" i="8"/>
  <c r="L128" i="8"/>
  <c r="J128" i="8" s="1"/>
  <c r="I128" i="8"/>
  <c r="N23" i="9"/>
  <c r="E27" i="9"/>
  <c r="B27" i="9"/>
  <c r="C27" i="9"/>
  <c r="L27" i="9"/>
  <c r="N27" i="9" s="1"/>
  <c r="K27" i="9"/>
  <c r="Q27" i="9" s="1"/>
  <c r="L34" i="9"/>
  <c r="N34" i="9" s="1"/>
  <c r="C34" i="9"/>
  <c r="B34" i="9"/>
  <c r="F34" i="9"/>
  <c r="K34" i="9"/>
  <c r="Q34" i="9" s="1"/>
  <c r="D85" i="9"/>
  <c r="C85" i="9"/>
  <c r="B85" i="9"/>
  <c r="L85" i="9"/>
  <c r="E85" i="9"/>
  <c r="F85" i="9"/>
  <c r="K85" i="9"/>
  <c r="D109" i="9"/>
  <c r="C109" i="9"/>
  <c r="B109" i="9"/>
  <c r="L109" i="9"/>
  <c r="K109" i="9"/>
  <c r="Q109" i="9" s="1"/>
  <c r="F109" i="9"/>
  <c r="E109" i="9"/>
  <c r="K156" i="9"/>
  <c r="F156" i="9"/>
  <c r="D156" i="9"/>
  <c r="Q156" i="9" s="1"/>
  <c r="C156" i="9"/>
  <c r="L156" i="9"/>
  <c r="E156" i="9"/>
  <c r="B156" i="9"/>
  <c r="J4974" i="7"/>
  <c r="J4979" i="7"/>
  <c r="I4989" i="7"/>
  <c r="J4994" i="7"/>
  <c r="I5" i="8"/>
  <c r="I17" i="8"/>
  <c r="I29" i="8"/>
  <c r="I41" i="8"/>
  <c r="I53" i="8"/>
  <c r="I65" i="8"/>
  <c r="I77" i="8"/>
  <c r="J93" i="8"/>
  <c r="L118" i="8"/>
  <c r="J118" i="8" s="1"/>
  <c r="I118" i="8"/>
  <c r="L123" i="8"/>
  <c r="J123" i="8" s="1"/>
  <c r="I123" i="8"/>
  <c r="I137" i="8"/>
  <c r="L137" i="8"/>
  <c r="J137" i="8" s="1"/>
  <c r="I179" i="8"/>
  <c r="L179" i="8"/>
  <c r="J179" i="8" s="1"/>
  <c r="L190" i="8"/>
  <c r="J190" i="8" s="1"/>
  <c r="I190" i="8"/>
  <c r="I193" i="8"/>
  <c r="L3" i="9"/>
  <c r="K3" i="9"/>
  <c r="B3" i="9"/>
  <c r="F3" i="9"/>
  <c r="D3" i="9"/>
  <c r="C3" i="9"/>
  <c r="F12" i="9"/>
  <c r="E12" i="9"/>
  <c r="D12" i="9"/>
  <c r="L12" i="9"/>
  <c r="K12" i="9"/>
  <c r="F27" i="9"/>
  <c r="F30" i="9"/>
  <c r="E30" i="9"/>
  <c r="D30" i="9"/>
  <c r="L30" i="9"/>
  <c r="K30" i="9"/>
  <c r="E34" i="9"/>
  <c r="I4991" i="7"/>
  <c r="I102" i="8"/>
  <c r="J113" i="8"/>
  <c r="I169" i="8"/>
  <c r="L195" i="8"/>
  <c r="J195" i="8" s="1"/>
  <c r="I195" i="8"/>
  <c r="E3" i="9"/>
  <c r="B12" i="9"/>
  <c r="D19" i="9"/>
  <c r="C19" i="9"/>
  <c r="B19" i="9"/>
  <c r="L19" i="9"/>
  <c r="K19" i="9"/>
  <c r="B30" i="9"/>
  <c r="D178" i="9"/>
  <c r="Q178" i="9" s="1"/>
  <c r="C178" i="9"/>
  <c r="L178" i="9"/>
  <c r="N178" i="9" s="1"/>
  <c r="K178" i="9"/>
  <c r="E178" i="9"/>
  <c r="B178" i="9"/>
  <c r="F178" i="9"/>
  <c r="I4891" i="7"/>
  <c r="J4898" i="7"/>
  <c r="I4907" i="7"/>
  <c r="J4914" i="7"/>
  <c r="I4923" i="7"/>
  <c r="J4930" i="7"/>
  <c r="I4939" i="7"/>
  <c r="J4946" i="7"/>
  <c r="I4955" i="7"/>
  <c r="J4962" i="7"/>
  <c r="I4971" i="7"/>
  <c r="I4974" i="7"/>
  <c r="J4986" i="7"/>
  <c r="I4994" i="7"/>
  <c r="J4996" i="7"/>
  <c r="I4996" i="7"/>
  <c r="I85" i="8"/>
  <c r="J126" i="8"/>
  <c r="J131" i="8"/>
  <c r="I162" i="8"/>
  <c r="I198" i="8"/>
  <c r="F4" i="9"/>
  <c r="E4" i="9"/>
  <c r="D4" i="9"/>
  <c r="N4" i="9" s="1"/>
  <c r="K4" i="9"/>
  <c r="N9" i="9"/>
  <c r="C12" i="9"/>
  <c r="C30" i="9"/>
  <c r="L134" i="9"/>
  <c r="K134" i="9"/>
  <c r="F134" i="9"/>
  <c r="E134" i="9"/>
  <c r="C134" i="9"/>
  <c r="B134" i="9"/>
  <c r="D134" i="9"/>
  <c r="J4872" i="7"/>
  <c r="I4872" i="7"/>
  <c r="J4884" i="7"/>
  <c r="I4884" i="7"/>
  <c r="J4900" i="7"/>
  <c r="I4900" i="7"/>
  <c r="J4916" i="7"/>
  <c r="I4916" i="7"/>
  <c r="J4932" i="7"/>
  <c r="I4932" i="7"/>
  <c r="J4948" i="7"/>
  <c r="I4948" i="7"/>
  <c r="J4964" i="7"/>
  <c r="I4964" i="7"/>
  <c r="I4983" i="7"/>
  <c r="L3" i="8"/>
  <c r="J3" i="8" s="1"/>
  <c r="I3" i="8"/>
  <c r="L10" i="8"/>
  <c r="J10" i="8" s="1"/>
  <c r="I10" i="8"/>
  <c r="L22" i="8"/>
  <c r="J22" i="8" s="1"/>
  <c r="I22" i="8"/>
  <c r="L34" i="8"/>
  <c r="J34" i="8" s="1"/>
  <c r="I34" i="8"/>
  <c r="L46" i="8"/>
  <c r="J46" i="8" s="1"/>
  <c r="I46" i="8"/>
  <c r="L58" i="8"/>
  <c r="J58" i="8" s="1"/>
  <c r="I58" i="8"/>
  <c r="L70" i="8"/>
  <c r="J70" i="8" s="1"/>
  <c r="I70" i="8"/>
  <c r="L82" i="8"/>
  <c r="J82" i="8" s="1"/>
  <c r="I82" i="8"/>
  <c r="L116" i="8"/>
  <c r="J116" i="8" s="1"/>
  <c r="I116" i="8"/>
  <c r="L138" i="8"/>
  <c r="J138" i="8" s="1"/>
  <c r="I138" i="8"/>
  <c r="I144" i="8"/>
  <c r="L144" i="8"/>
  <c r="J144" i="8" s="1"/>
  <c r="J150" i="8"/>
  <c r="I180" i="8"/>
  <c r="L180" i="8"/>
  <c r="J180" i="8" s="1"/>
  <c r="G188" i="8"/>
  <c r="B4" i="9"/>
  <c r="N56" i="9"/>
  <c r="L75" i="9"/>
  <c r="K75" i="9"/>
  <c r="E75" i="9"/>
  <c r="D75" i="9"/>
  <c r="C75" i="9"/>
  <c r="F75" i="9"/>
  <c r="B75" i="9"/>
  <c r="N95" i="9"/>
  <c r="J4988" i="7"/>
  <c r="I4988" i="7"/>
  <c r="L15" i="8"/>
  <c r="J15" i="8" s="1"/>
  <c r="I15" i="8"/>
  <c r="L27" i="8"/>
  <c r="J27" i="8" s="1"/>
  <c r="I27" i="8"/>
  <c r="L39" i="8"/>
  <c r="J39" i="8" s="1"/>
  <c r="I39" i="8"/>
  <c r="L51" i="8"/>
  <c r="J51" i="8" s="1"/>
  <c r="I51" i="8"/>
  <c r="L63" i="8"/>
  <c r="J63" i="8" s="1"/>
  <c r="I63" i="8"/>
  <c r="L75" i="8"/>
  <c r="J75" i="8" s="1"/>
  <c r="I75" i="8"/>
  <c r="L124" i="8"/>
  <c r="J124" i="8" s="1"/>
  <c r="I124" i="8"/>
  <c r="I132" i="8"/>
  <c r="L132" i="8"/>
  <c r="J132" i="8" s="1"/>
  <c r="I174" i="8"/>
  <c r="E10" i="9"/>
  <c r="F10" i="9"/>
  <c r="L10" i="9"/>
  <c r="K10" i="9"/>
  <c r="D10" i="9"/>
  <c r="C10" i="9"/>
  <c r="B10" i="9"/>
  <c r="Q38" i="9"/>
  <c r="N65" i="9"/>
  <c r="L116" i="9"/>
  <c r="K116" i="9"/>
  <c r="F116" i="9"/>
  <c r="E116" i="9"/>
  <c r="C116" i="9"/>
  <c r="B116" i="9"/>
  <c r="D116" i="9"/>
  <c r="F165" i="9"/>
  <c r="E165" i="9"/>
  <c r="B165" i="9"/>
  <c r="K165" i="9"/>
  <c r="D165" i="9"/>
  <c r="C165" i="9"/>
  <c r="N185" i="9"/>
  <c r="F199" i="9"/>
  <c r="K199" i="9"/>
  <c r="E199" i="9"/>
  <c r="C199" i="9"/>
  <c r="B199" i="9"/>
  <c r="L199" i="9"/>
  <c r="X21" i="14"/>
  <c r="Y21" i="14"/>
  <c r="F22" i="11"/>
  <c r="O22" i="11"/>
  <c r="L22" i="11"/>
  <c r="I22" i="11"/>
  <c r="C22" i="11"/>
  <c r="AC21" i="10"/>
  <c r="Q21" i="10"/>
  <c r="E21" i="10"/>
  <c r="AB21" i="10"/>
  <c r="P21" i="10"/>
  <c r="D21" i="10"/>
  <c r="AG21" i="10"/>
  <c r="AF21" i="10"/>
  <c r="R21" i="10"/>
  <c r="B21" i="10"/>
  <c r="AD21" i="10"/>
  <c r="N21" i="10"/>
  <c r="AA21" i="10"/>
  <c r="M21" i="10"/>
  <c r="Z21" i="10"/>
  <c r="L21" i="10"/>
  <c r="X21" i="10"/>
  <c r="J21" i="10"/>
  <c r="AK21" i="10"/>
  <c r="V21" i="10"/>
  <c r="H21" i="10"/>
  <c r="AJ21" i="10"/>
  <c r="U21" i="10"/>
  <c r="G21" i="10"/>
  <c r="AE21" i="10"/>
  <c r="Y21" i="10"/>
  <c r="F21" i="12" s="1"/>
  <c r="K22" i="11" s="1"/>
  <c r="W21" i="10"/>
  <c r="S21" i="10"/>
  <c r="O21" i="10"/>
  <c r="I21" i="10"/>
  <c r="F21" i="10"/>
  <c r="T21" i="10"/>
  <c r="AI21" i="10"/>
  <c r="AH21" i="10"/>
  <c r="I89" i="8"/>
  <c r="I106" i="8"/>
  <c r="E2" i="9"/>
  <c r="L11" i="9"/>
  <c r="N11" i="9" s="1"/>
  <c r="K11" i="9"/>
  <c r="Q11" i="9" s="1"/>
  <c r="B11" i="9"/>
  <c r="D43" i="9"/>
  <c r="Q43" i="9" s="1"/>
  <c r="C43" i="9"/>
  <c r="B43" i="9"/>
  <c r="L43" i="9"/>
  <c r="E43" i="9"/>
  <c r="F43" i="9"/>
  <c r="N62" i="9"/>
  <c r="D73" i="9"/>
  <c r="Q73" i="9" s="1"/>
  <c r="C73" i="9"/>
  <c r="B73" i="9"/>
  <c r="L73" i="9"/>
  <c r="N73" i="9" s="1"/>
  <c r="N74" i="9"/>
  <c r="L165" i="9"/>
  <c r="D199" i="9"/>
  <c r="AI2" i="10"/>
  <c r="Y7" i="14"/>
  <c r="X7" i="14"/>
  <c r="I8" i="11"/>
  <c r="C8" i="11"/>
  <c r="O8" i="11"/>
  <c r="F8" i="11"/>
  <c r="AF7" i="10"/>
  <c r="T7" i="10"/>
  <c r="H7" i="10"/>
  <c r="L8" i="11"/>
  <c r="AI7" i="10"/>
  <c r="V7" i="10"/>
  <c r="Q7" i="5" s="1"/>
  <c r="I7" i="10"/>
  <c r="AH7" i="10"/>
  <c r="U7" i="10"/>
  <c r="G7" i="10"/>
  <c r="C9" i="1" s="1"/>
  <c r="AD7" i="10"/>
  <c r="Q7" i="10"/>
  <c r="D7" i="10"/>
  <c r="AG7" i="10"/>
  <c r="O7" i="10"/>
  <c r="AE7" i="10"/>
  <c r="N7" i="10"/>
  <c r="O7" i="5" s="1"/>
  <c r="AC7" i="10"/>
  <c r="M7" i="10"/>
  <c r="AA7" i="10"/>
  <c r="K7" i="10"/>
  <c r="Z7" i="10"/>
  <c r="J7" i="10"/>
  <c r="X7" i="10"/>
  <c r="E7" i="10"/>
  <c r="AB7" i="5" s="1"/>
  <c r="AC7" i="5" s="1"/>
  <c r="W7" i="10"/>
  <c r="C7" i="10"/>
  <c r="F7" i="10"/>
  <c r="AB7" i="10"/>
  <c r="Y7" i="10"/>
  <c r="E7" i="12" s="1"/>
  <c r="H8" i="11" s="1"/>
  <c r="L7" i="10"/>
  <c r="AC9" i="10"/>
  <c r="C21" i="10"/>
  <c r="I156" i="8"/>
  <c r="L166" i="8"/>
  <c r="J166" i="8" s="1"/>
  <c r="I166" i="8"/>
  <c r="I191" i="8"/>
  <c r="I197" i="8"/>
  <c r="N15" i="9"/>
  <c r="E15" i="9"/>
  <c r="B15" i="9"/>
  <c r="C15" i="9"/>
  <c r="F18" i="9"/>
  <c r="E18" i="9"/>
  <c r="D18" i="9"/>
  <c r="L22" i="9"/>
  <c r="C22" i="9"/>
  <c r="E22" i="9"/>
  <c r="F22" i="9"/>
  <c r="D25" i="9"/>
  <c r="C25" i="9"/>
  <c r="B25" i="9"/>
  <c r="N29" i="9"/>
  <c r="E33" i="9"/>
  <c r="B33" i="9"/>
  <c r="C33" i="9"/>
  <c r="L57" i="9"/>
  <c r="K57" i="9"/>
  <c r="E57" i="9"/>
  <c r="D57" i="9"/>
  <c r="C57" i="9"/>
  <c r="F57" i="9"/>
  <c r="D61" i="9"/>
  <c r="C61" i="9"/>
  <c r="B61" i="9"/>
  <c r="L61" i="9"/>
  <c r="K61" i="9"/>
  <c r="F61" i="9"/>
  <c r="D67" i="9"/>
  <c r="Q67" i="9" s="1"/>
  <c r="C67" i="9"/>
  <c r="B67" i="9"/>
  <c r="L67" i="9"/>
  <c r="E67" i="9"/>
  <c r="F67" i="9"/>
  <c r="L69" i="9"/>
  <c r="K69" i="9"/>
  <c r="E69" i="9"/>
  <c r="D69" i="9"/>
  <c r="F69" i="9"/>
  <c r="N80" i="9"/>
  <c r="D91" i="9"/>
  <c r="Q91" i="9" s="1"/>
  <c r="C91" i="9"/>
  <c r="B91" i="9"/>
  <c r="L91" i="9"/>
  <c r="N92" i="9"/>
  <c r="L151" i="9"/>
  <c r="N151" i="9" s="1"/>
  <c r="F151" i="9"/>
  <c r="E151" i="9"/>
  <c r="C151" i="9"/>
  <c r="B151" i="9"/>
  <c r="K151" i="9"/>
  <c r="Q151" i="9" s="1"/>
  <c r="K157" i="9"/>
  <c r="F157" i="9"/>
  <c r="D157" i="9"/>
  <c r="N157" i="9" s="1"/>
  <c r="C157" i="9"/>
  <c r="L180" i="9"/>
  <c r="K180" i="9"/>
  <c r="E180" i="9"/>
  <c r="D180" i="9"/>
  <c r="F180" i="9"/>
  <c r="L200" i="9"/>
  <c r="K200" i="9"/>
  <c r="D200" i="9"/>
  <c r="E200" i="9"/>
  <c r="C200" i="9"/>
  <c r="K21" i="10"/>
  <c r="L197" i="8"/>
  <c r="J197" i="8" s="1"/>
  <c r="D2" i="9"/>
  <c r="Q2" i="9" s="1"/>
  <c r="E11" i="9"/>
  <c r="F15" i="9"/>
  <c r="C18" i="9"/>
  <c r="N20" i="9"/>
  <c r="D22" i="9"/>
  <c r="Q22" i="9" s="1"/>
  <c r="F25" i="9"/>
  <c r="F33" i="9"/>
  <c r="K45" i="9"/>
  <c r="E45" i="9"/>
  <c r="D45" i="9"/>
  <c r="Q45" i="9" s="1"/>
  <c r="L52" i="9"/>
  <c r="N52" i="9" s="1"/>
  <c r="F52" i="9"/>
  <c r="E52" i="9"/>
  <c r="C52" i="9"/>
  <c r="B52" i="9"/>
  <c r="C69" i="9"/>
  <c r="F91" i="9"/>
  <c r="L93" i="9"/>
  <c r="K93" i="9"/>
  <c r="E93" i="9"/>
  <c r="D93" i="9"/>
  <c r="Q93" i="9" s="1"/>
  <c r="C93" i="9"/>
  <c r="F93" i="9"/>
  <c r="D97" i="9"/>
  <c r="C97" i="9"/>
  <c r="B97" i="9"/>
  <c r="L97" i="9"/>
  <c r="K97" i="9"/>
  <c r="F97" i="9"/>
  <c r="D103" i="9"/>
  <c r="Q103" i="9" s="1"/>
  <c r="C103" i="9"/>
  <c r="B103" i="9"/>
  <c r="L103" i="9"/>
  <c r="E103" i="9"/>
  <c r="F103" i="9"/>
  <c r="L105" i="9"/>
  <c r="K105" i="9"/>
  <c r="E105" i="9"/>
  <c r="D105" i="9"/>
  <c r="F105" i="9"/>
  <c r="E157" i="9"/>
  <c r="D160" i="9"/>
  <c r="C160" i="9"/>
  <c r="L160" i="9"/>
  <c r="F160" i="9"/>
  <c r="E160" i="9"/>
  <c r="K160" i="9"/>
  <c r="C180" i="9"/>
  <c r="F200" i="9"/>
  <c r="I101" i="8"/>
  <c r="L130" i="8"/>
  <c r="J130" i="8" s="1"/>
  <c r="I130" i="8"/>
  <c r="F8" i="9"/>
  <c r="E8" i="9"/>
  <c r="D8" i="9"/>
  <c r="L40" i="9"/>
  <c r="E40" i="9"/>
  <c r="C40" i="9"/>
  <c r="B40" i="9"/>
  <c r="D40" i="9"/>
  <c r="F40" i="9"/>
  <c r="L111" i="9"/>
  <c r="K111" i="9"/>
  <c r="E111" i="9"/>
  <c r="D111" i="9"/>
  <c r="N111" i="9" s="1"/>
  <c r="C111" i="9"/>
  <c r="F111" i="9"/>
  <c r="L152" i="9"/>
  <c r="K152" i="9"/>
  <c r="F152" i="9"/>
  <c r="E152" i="9"/>
  <c r="C152" i="9"/>
  <c r="B152" i="9"/>
  <c r="L142" i="8"/>
  <c r="J142" i="8" s="1"/>
  <c r="I142" i="8"/>
  <c r="I167" i="8"/>
  <c r="I173" i="8"/>
  <c r="L185" i="8"/>
  <c r="J185" i="8" s="1"/>
  <c r="L191" i="8"/>
  <c r="J191" i="8" s="1"/>
  <c r="B8" i="9"/>
  <c r="D13" i="9"/>
  <c r="N13" i="9" s="1"/>
  <c r="C13" i="9"/>
  <c r="B13" i="9"/>
  <c r="L18" i="9"/>
  <c r="N21" i="9"/>
  <c r="E21" i="9"/>
  <c r="B21" i="9"/>
  <c r="C21" i="9"/>
  <c r="F24" i="9"/>
  <c r="E24" i="9"/>
  <c r="D24" i="9"/>
  <c r="L28" i="9"/>
  <c r="N28" i="9" s="1"/>
  <c r="C28" i="9"/>
  <c r="E28" i="9"/>
  <c r="F28" i="9"/>
  <c r="D31" i="9"/>
  <c r="N31" i="9" s="1"/>
  <c r="C31" i="9"/>
  <c r="B31" i="9"/>
  <c r="L33" i="9"/>
  <c r="N33" i="9" s="1"/>
  <c r="K40" i="9"/>
  <c r="B111" i="9"/>
  <c r="F135" i="9"/>
  <c r="E135" i="9"/>
  <c r="L135" i="9"/>
  <c r="K135" i="9"/>
  <c r="C135" i="9"/>
  <c r="B135" i="9"/>
  <c r="D135" i="9"/>
  <c r="D152" i="9"/>
  <c r="L176" i="9"/>
  <c r="K176" i="9"/>
  <c r="D176" i="9"/>
  <c r="F176" i="9"/>
  <c r="C176" i="9"/>
  <c r="B176" i="9"/>
  <c r="T24" i="14"/>
  <c r="X2" i="14"/>
  <c r="Y2" i="14"/>
  <c r="O3" i="11"/>
  <c r="C3" i="11"/>
  <c r="D3" i="11" s="1"/>
  <c r="L3" i="11"/>
  <c r="I3" i="11"/>
  <c r="AD2" i="10"/>
  <c r="R2" i="10"/>
  <c r="F2" i="10"/>
  <c r="AC2" i="10"/>
  <c r="Q2" i="10"/>
  <c r="E2" i="10"/>
  <c r="AL2" i="10"/>
  <c r="Z2" i="10"/>
  <c r="N2" i="10"/>
  <c r="B2" i="10"/>
  <c r="AG2" i="10"/>
  <c r="P2" i="10"/>
  <c r="AF2" i="10"/>
  <c r="O2" i="10"/>
  <c r="AE2" i="10"/>
  <c r="M2" i="10"/>
  <c r="AA2" i="10"/>
  <c r="K2" i="10"/>
  <c r="Y2" i="10"/>
  <c r="J2" i="10"/>
  <c r="W2" i="10"/>
  <c r="H2" i="10"/>
  <c r="F3" i="11"/>
  <c r="AK2" i="10"/>
  <c r="V2" i="10"/>
  <c r="G2" i="10"/>
  <c r="C2" i="10"/>
  <c r="U2" i="10"/>
  <c r="T2" i="10"/>
  <c r="D2" i="10"/>
  <c r="I84" i="8"/>
  <c r="G177" i="8"/>
  <c r="N5" i="9"/>
  <c r="C8" i="9"/>
  <c r="D37" i="9"/>
  <c r="C37" i="9"/>
  <c r="B37" i="9"/>
  <c r="L37" i="9"/>
  <c r="F37" i="9"/>
  <c r="K37" i="9"/>
  <c r="L70" i="9"/>
  <c r="F70" i="9"/>
  <c r="E70" i="9"/>
  <c r="C70" i="9"/>
  <c r="B70" i="9"/>
  <c r="D190" i="9"/>
  <c r="C190" i="9"/>
  <c r="K190" i="9"/>
  <c r="F190" i="9"/>
  <c r="L190" i="9"/>
  <c r="N190" i="9" s="1"/>
  <c r="E190" i="9"/>
  <c r="E33" i="12"/>
  <c r="H34" i="11" s="1"/>
  <c r="F33" i="12"/>
  <c r="K34" i="11" s="1"/>
  <c r="I99" i="8"/>
  <c r="L101" i="8"/>
  <c r="J101" i="8" s="1"/>
  <c r="I155" i="8"/>
  <c r="I161" i="8"/>
  <c r="L173" i="8"/>
  <c r="J173" i="8" s="1"/>
  <c r="I183" i="8"/>
  <c r="I192" i="8"/>
  <c r="L2" i="9"/>
  <c r="L7" i="9"/>
  <c r="K7" i="9"/>
  <c r="B7" i="9"/>
  <c r="C7" i="9"/>
  <c r="K8" i="9"/>
  <c r="F13" i="9"/>
  <c r="Q15" i="9"/>
  <c r="F21" i="9"/>
  <c r="C24" i="9"/>
  <c r="N26" i="9"/>
  <c r="D28" i="9"/>
  <c r="F31" i="9"/>
  <c r="Q33" i="9"/>
  <c r="E37" i="9"/>
  <c r="D70" i="9"/>
  <c r="L88" i="9"/>
  <c r="N88" i="9" s="1"/>
  <c r="F88" i="9"/>
  <c r="E88" i="9"/>
  <c r="C88" i="9"/>
  <c r="B88" i="9"/>
  <c r="F153" i="9"/>
  <c r="E153" i="9"/>
  <c r="L153" i="9"/>
  <c r="K153" i="9"/>
  <c r="C153" i="9"/>
  <c r="B153" i="9"/>
  <c r="B190" i="9"/>
  <c r="L194" i="9"/>
  <c r="K194" i="9"/>
  <c r="D194" i="9"/>
  <c r="Q194" i="9" s="1"/>
  <c r="E194" i="9"/>
  <c r="C194" i="9"/>
  <c r="B194" i="9"/>
  <c r="L2" i="10"/>
  <c r="Y9" i="14"/>
  <c r="X9" i="14"/>
  <c r="L10" i="11"/>
  <c r="C10" i="11"/>
  <c r="D10" i="11" s="1"/>
  <c r="O10" i="11"/>
  <c r="I10" i="11"/>
  <c r="F10" i="11"/>
  <c r="AB9" i="10"/>
  <c r="P9" i="10"/>
  <c r="D9" i="10"/>
  <c r="AK9" i="10"/>
  <c r="X9" i="10"/>
  <c r="K9" i="10"/>
  <c r="AJ9" i="10"/>
  <c r="W9" i="10"/>
  <c r="J9" i="10"/>
  <c r="AG9" i="10"/>
  <c r="T9" i="10"/>
  <c r="G9" i="10"/>
  <c r="AA9" i="10"/>
  <c r="I9" i="10"/>
  <c r="Z9" i="10"/>
  <c r="H9" i="10"/>
  <c r="Y9" i="10"/>
  <c r="E9" i="12" s="1"/>
  <c r="H10" i="11" s="1"/>
  <c r="F9" i="10"/>
  <c r="U9" i="10"/>
  <c r="C9" i="10"/>
  <c r="AL9" i="10"/>
  <c r="S9" i="10"/>
  <c r="B9" i="10"/>
  <c r="AH9" i="10"/>
  <c r="Q9" i="10"/>
  <c r="AF9" i="10"/>
  <c r="O9" i="10"/>
  <c r="M9" i="10"/>
  <c r="AE9" i="10"/>
  <c r="AD9" i="10"/>
  <c r="N9" i="10"/>
  <c r="O9" i="5" s="1"/>
  <c r="I94" i="8"/>
  <c r="J111" i="8"/>
  <c r="I113" i="8"/>
  <c r="J159" i="8"/>
  <c r="D7" i="9"/>
  <c r="L8" i="9"/>
  <c r="K13" i="9"/>
  <c r="K21" i="9"/>
  <c r="Q21" i="9" s="1"/>
  <c r="K24" i="9"/>
  <c r="K28" i="9"/>
  <c r="K31" i="9"/>
  <c r="K39" i="9"/>
  <c r="E39" i="9"/>
  <c r="D39" i="9"/>
  <c r="N39" i="9" s="1"/>
  <c r="D49" i="9"/>
  <c r="Q49" i="9" s="1"/>
  <c r="C49" i="9"/>
  <c r="B49" i="9"/>
  <c r="L49" i="9"/>
  <c r="E49" i="9"/>
  <c r="F49" i="9"/>
  <c r="L51" i="9"/>
  <c r="K51" i="9"/>
  <c r="E51" i="9"/>
  <c r="D51" i="9"/>
  <c r="Q51" i="9" s="1"/>
  <c r="Q64" i="9"/>
  <c r="K70" i="9"/>
  <c r="D88" i="9"/>
  <c r="Q88" i="9" s="1"/>
  <c r="L106" i="9"/>
  <c r="N106" i="9" s="1"/>
  <c r="F106" i="9"/>
  <c r="E106" i="9"/>
  <c r="C106" i="9"/>
  <c r="B106" i="9"/>
  <c r="D136" i="9"/>
  <c r="C136" i="9"/>
  <c r="L136" i="9"/>
  <c r="N136" i="9" s="1"/>
  <c r="K136" i="9"/>
  <c r="E136" i="9"/>
  <c r="B136" i="9"/>
  <c r="D153" i="9"/>
  <c r="F169" i="9"/>
  <c r="K169" i="9"/>
  <c r="Q169" i="9" s="1"/>
  <c r="E169" i="9"/>
  <c r="C169" i="9"/>
  <c r="B169" i="9"/>
  <c r="L169" i="9"/>
  <c r="F194" i="9"/>
  <c r="S2" i="10"/>
  <c r="E9" i="10"/>
  <c r="Q56" i="9"/>
  <c r="L64" i="9"/>
  <c r="N64" i="9" s="1"/>
  <c r="F64" i="9"/>
  <c r="E64" i="9"/>
  <c r="C64" i="9"/>
  <c r="B64" i="9"/>
  <c r="Q74" i="9"/>
  <c r="L82" i="9"/>
  <c r="N82" i="9" s="1"/>
  <c r="F82" i="9"/>
  <c r="E82" i="9"/>
  <c r="C82" i="9"/>
  <c r="B82" i="9"/>
  <c r="Q92" i="9"/>
  <c r="L100" i="9"/>
  <c r="N100" i="9" s="1"/>
  <c r="F100" i="9"/>
  <c r="E100" i="9"/>
  <c r="C100" i="9"/>
  <c r="B100" i="9"/>
  <c r="Q110" i="9"/>
  <c r="K132" i="9"/>
  <c r="Q132" i="9" s="1"/>
  <c r="F132" i="9"/>
  <c r="E132" i="9"/>
  <c r="C132" i="9"/>
  <c r="B132" i="9"/>
  <c r="D154" i="9"/>
  <c r="C154" i="9"/>
  <c r="L154" i="9"/>
  <c r="K154" i="9"/>
  <c r="E154" i="9"/>
  <c r="B154" i="9"/>
  <c r="N179" i="9"/>
  <c r="E14" i="10"/>
  <c r="AB14" i="5" s="1"/>
  <c r="AC14" i="5" s="1"/>
  <c r="N69" i="10"/>
  <c r="Y19" i="14"/>
  <c r="X19" i="14"/>
  <c r="I20" i="11"/>
  <c r="L20" i="11"/>
  <c r="O20" i="11"/>
  <c r="F20" i="11"/>
  <c r="C20" i="11"/>
  <c r="D20" i="11" s="1"/>
  <c r="AG19" i="10"/>
  <c r="U19" i="10"/>
  <c r="I19" i="10"/>
  <c r="AF19" i="10"/>
  <c r="T19" i="10"/>
  <c r="H19" i="10"/>
  <c r="AJ19" i="10"/>
  <c r="V19" i="10"/>
  <c r="AH19" i="10"/>
  <c r="R19" i="10"/>
  <c r="D19" i="10"/>
  <c r="AE19" i="10"/>
  <c r="Q19" i="10"/>
  <c r="C19" i="10"/>
  <c r="AD19" i="10"/>
  <c r="P19" i="10"/>
  <c r="B19" i="10"/>
  <c r="AB19" i="10"/>
  <c r="N19" i="10"/>
  <c r="Z19" i="10"/>
  <c r="L19" i="10"/>
  <c r="Y19" i="10"/>
  <c r="F19" i="12" s="1"/>
  <c r="K20" i="11" s="1"/>
  <c r="AL19" i="10"/>
  <c r="G19" i="10"/>
  <c r="AK19" i="10"/>
  <c r="F19" i="10"/>
  <c r="AI19" i="10"/>
  <c r="E19" i="10"/>
  <c r="AB19" i="5" s="1"/>
  <c r="AC19" i="5" s="1"/>
  <c r="AA19" i="10"/>
  <c r="X19" i="10"/>
  <c r="S19" i="10"/>
  <c r="O19" i="10"/>
  <c r="X117" i="14"/>
  <c r="Y117" i="14"/>
  <c r="I118" i="11"/>
  <c r="O118" i="11"/>
  <c r="L118" i="11"/>
  <c r="C118" i="11"/>
  <c r="D118" i="11" s="1"/>
  <c r="AD117" i="10"/>
  <c r="R117" i="10"/>
  <c r="F117" i="10"/>
  <c r="AI117" i="10"/>
  <c r="V117" i="10"/>
  <c r="I117" i="10"/>
  <c r="AG117" i="10"/>
  <c r="T117" i="10"/>
  <c r="G117" i="10"/>
  <c r="F118" i="11"/>
  <c r="AL117" i="10"/>
  <c r="W117" i="10"/>
  <c r="E117" i="10"/>
  <c r="AE117" i="10"/>
  <c r="O117" i="10"/>
  <c r="AC117" i="10"/>
  <c r="N117" i="10"/>
  <c r="Z117" i="10"/>
  <c r="D117" i="10"/>
  <c r="Y117" i="10"/>
  <c r="F117" i="12" s="1"/>
  <c r="K118" i="11" s="1"/>
  <c r="C117" i="10"/>
  <c r="X117" i="10"/>
  <c r="B117" i="10"/>
  <c r="S117" i="10"/>
  <c r="Q117" i="10"/>
  <c r="AJ117" i="10"/>
  <c r="M117" i="10"/>
  <c r="AH117" i="10"/>
  <c r="L117" i="10"/>
  <c r="AB117" i="10"/>
  <c r="J117" i="10"/>
  <c r="AA117" i="10"/>
  <c r="P117" i="10"/>
  <c r="K117" i="10"/>
  <c r="H117" i="10"/>
  <c r="AK117" i="10"/>
  <c r="AF117" i="10"/>
  <c r="U117" i="10"/>
  <c r="L58" i="9"/>
  <c r="N58" i="9" s="1"/>
  <c r="F58" i="9"/>
  <c r="E58" i="9"/>
  <c r="C58" i="9"/>
  <c r="B58" i="9"/>
  <c r="Q68" i="9"/>
  <c r="L76" i="9"/>
  <c r="N76" i="9" s="1"/>
  <c r="F76" i="9"/>
  <c r="E76" i="9"/>
  <c r="C76" i="9"/>
  <c r="B76" i="9"/>
  <c r="Q86" i="9"/>
  <c r="L94" i="9"/>
  <c r="N94" i="9" s="1"/>
  <c r="F94" i="9"/>
  <c r="E94" i="9"/>
  <c r="C94" i="9"/>
  <c r="B94" i="9"/>
  <c r="Q104" i="9"/>
  <c r="D112" i="9"/>
  <c r="N112" i="9" s="1"/>
  <c r="K112" i="9"/>
  <c r="F112" i="9"/>
  <c r="C112" i="9"/>
  <c r="B112" i="9"/>
  <c r="N132" i="9"/>
  <c r="L150" i="9"/>
  <c r="F150" i="9"/>
  <c r="E150" i="9"/>
  <c r="C150" i="9"/>
  <c r="B150" i="9"/>
  <c r="F159" i="9"/>
  <c r="E159" i="9"/>
  <c r="L159" i="9"/>
  <c r="D159" i="9"/>
  <c r="Q159" i="9" s="1"/>
  <c r="C159" i="9"/>
  <c r="M19" i="10"/>
  <c r="L63" i="9"/>
  <c r="K63" i="9"/>
  <c r="E63" i="9"/>
  <c r="D63" i="9"/>
  <c r="L81" i="9"/>
  <c r="K81" i="9"/>
  <c r="E81" i="9"/>
  <c r="D81" i="9"/>
  <c r="Q81" i="9" s="1"/>
  <c r="L99" i="9"/>
  <c r="K99" i="9"/>
  <c r="E99" i="9"/>
  <c r="D99" i="9"/>
  <c r="Q100" i="9"/>
  <c r="N133" i="9"/>
  <c r="K133" i="9"/>
  <c r="Q133" i="9" s="1"/>
  <c r="F133" i="9"/>
  <c r="E133" i="9"/>
  <c r="C133" i="9"/>
  <c r="B133" i="9"/>
  <c r="F171" i="9"/>
  <c r="E171" i="9"/>
  <c r="B171" i="9"/>
  <c r="L171" i="9"/>
  <c r="N171" i="9" s="1"/>
  <c r="K171" i="9"/>
  <c r="Q171" i="9" s="1"/>
  <c r="L186" i="9"/>
  <c r="N186" i="9" s="1"/>
  <c r="K186" i="9"/>
  <c r="Q186" i="9" s="1"/>
  <c r="F186" i="9"/>
  <c r="E186" i="9"/>
  <c r="C186" i="9"/>
  <c r="B186" i="9"/>
  <c r="D196" i="9"/>
  <c r="C196" i="9"/>
  <c r="L196" i="9"/>
  <c r="K196" i="9"/>
  <c r="E196" i="9"/>
  <c r="B196" i="9"/>
  <c r="F5" i="12"/>
  <c r="K6" i="11" s="1"/>
  <c r="D5" i="12"/>
  <c r="E6" i="11" s="1"/>
  <c r="E5" i="12"/>
  <c r="H6" i="11" s="1"/>
  <c r="G18" i="12"/>
  <c r="E18" i="12"/>
  <c r="H19" i="11" s="1"/>
  <c r="W19" i="10"/>
  <c r="F111" i="12"/>
  <c r="K112" i="11" s="1"/>
  <c r="E111" i="12"/>
  <c r="H112" i="11" s="1"/>
  <c r="D111" i="12"/>
  <c r="E112" i="11" s="1"/>
  <c r="F57" i="12"/>
  <c r="K58" i="11" s="1"/>
  <c r="E57" i="12"/>
  <c r="H57" i="5" s="1"/>
  <c r="D57" i="12"/>
  <c r="F57" i="5" s="1"/>
  <c r="Y69" i="14"/>
  <c r="X69" i="14"/>
  <c r="F70" i="11"/>
  <c r="O70" i="11"/>
  <c r="C70" i="11"/>
  <c r="L70" i="11"/>
  <c r="I70" i="11"/>
  <c r="AC69" i="10"/>
  <c r="Q69" i="10"/>
  <c r="E69" i="10"/>
  <c r="AB69" i="10"/>
  <c r="P69" i="10"/>
  <c r="D69" i="10"/>
  <c r="AH69" i="10"/>
  <c r="V69" i="10"/>
  <c r="J69" i="10"/>
  <c r="M69" i="5" s="1"/>
  <c r="AG69" i="10"/>
  <c r="U69" i="10"/>
  <c r="I69" i="10"/>
  <c r="AI69" i="10"/>
  <c r="O69" i="10"/>
  <c r="AE69" i="10"/>
  <c r="M69" i="10"/>
  <c r="AD69" i="10"/>
  <c r="L69" i="10"/>
  <c r="AA69" i="10"/>
  <c r="K69" i="10"/>
  <c r="Y69" i="10"/>
  <c r="G69" i="12" s="1"/>
  <c r="G69" i="10"/>
  <c r="X69" i="10"/>
  <c r="F69" i="10"/>
  <c r="W69" i="10"/>
  <c r="C69" i="10"/>
  <c r="AL69" i="10"/>
  <c r="T69" i="10"/>
  <c r="B69" i="10"/>
  <c r="AJ69" i="10"/>
  <c r="AF69" i="10"/>
  <c r="S69" i="10"/>
  <c r="R69" i="10"/>
  <c r="N6" i="9"/>
  <c r="E6" i="9"/>
  <c r="Q14" i="9"/>
  <c r="Q20" i="9"/>
  <c r="Q26" i="9"/>
  <c r="Q32" i="9"/>
  <c r="L46" i="9"/>
  <c r="N46" i="9" s="1"/>
  <c r="E46" i="9"/>
  <c r="C46" i="9"/>
  <c r="B46" i="9"/>
  <c r="N50" i="9"/>
  <c r="N68" i="9"/>
  <c r="N86" i="9"/>
  <c r="N104" i="9"/>
  <c r="L158" i="9"/>
  <c r="K158" i="9"/>
  <c r="F158" i="9"/>
  <c r="D158" i="9"/>
  <c r="C158" i="9"/>
  <c r="F189" i="9"/>
  <c r="E189" i="9"/>
  <c r="B189" i="9"/>
  <c r="L189" i="9"/>
  <c r="D189" i="9"/>
  <c r="Q189" i="9" s="1"/>
  <c r="C189" i="9"/>
  <c r="G12" i="12"/>
  <c r="T12" i="5" s="1"/>
  <c r="F12" i="12"/>
  <c r="X14" i="14"/>
  <c r="Y14" i="14"/>
  <c r="O15" i="11"/>
  <c r="C15" i="11"/>
  <c r="L15" i="11"/>
  <c r="I15" i="11"/>
  <c r="F15" i="11"/>
  <c r="AD14" i="10"/>
  <c r="R14" i="10"/>
  <c r="F14" i="10"/>
  <c r="AE14" i="10"/>
  <c r="Q14" i="10"/>
  <c r="D14" i="10"/>
  <c r="AC14" i="10"/>
  <c r="P14" i="10"/>
  <c r="C14" i="10"/>
  <c r="AB14" i="10"/>
  <c r="O14" i="10"/>
  <c r="B14" i="10"/>
  <c r="Z14" i="10"/>
  <c r="M14" i="10"/>
  <c r="AL14" i="10"/>
  <c r="U14" i="10"/>
  <c r="AK14" i="10"/>
  <c r="T14" i="10"/>
  <c r="AJ14" i="10"/>
  <c r="S14" i="10"/>
  <c r="AH14" i="10"/>
  <c r="L14" i="10"/>
  <c r="AG14" i="10"/>
  <c r="K14" i="10"/>
  <c r="AA14" i="10"/>
  <c r="I14" i="10"/>
  <c r="Y14" i="10"/>
  <c r="F14" i="12" s="1"/>
  <c r="K15" i="11" s="1"/>
  <c r="H14" i="10"/>
  <c r="H69" i="10"/>
  <c r="B113" i="9"/>
  <c r="N118" i="9"/>
  <c r="L146" i="9"/>
  <c r="K146" i="9"/>
  <c r="F147" i="9"/>
  <c r="E147" i="9"/>
  <c r="D148" i="9"/>
  <c r="N148" i="9" s="1"/>
  <c r="C148" i="9"/>
  <c r="L168" i="9"/>
  <c r="L188" i="9"/>
  <c r="K188" i="9"/>
  <c r="D188" i="9"/>
  <c r="L198" i="9"/>
  <c r="L4" i="10"/>
  <c r="AF4" i="10"/>
  <c r="E6" i="12"/>
  <c r="H7" i="11" s="1"/>
  <c r="G6" i="12"/>
  <c r="T6" i="5" s="1"/>
  <c r="D6" i="12"/>
  <c r="X8" i="14"/>
  <c r="Y8" i="14"/>
  <c r="I9" i="11"/>
  <c r="O9" i="11"/>
  <c r="F9" i="11"/>
  <c r="L9" i="11"/>
  <c r="C9" i="11"/>
  <c r="AD8" i="10"/>
  <c r="R8" i="10"/>
  <c r="F8" i="10"/>
  <c r="AJ8" i="10"/>
  <c r="W8" i="10"/>
  <c r="J8" i="10"/>
  <c r="M8" i="5" s="1"/>
  <c r="AI8" i="10"/>
  <c r="V8" i="10"/>
  <c r="I8" i="10"/>
  <c r="AF8" i="10"/>
  <c r="S8" i="10"/>
  <c r="E8" i="10"/>
  <c r="Q8" i="10"/>
  <c r="AK8" i="10"/>
  <c r="AD10" i="10"/>
  <c r="X16" i="14"/>
  <c r="Y16" i="14"/>
  <c r="L17" i="11"/>
  <c r="I17" i="11"/>
  <c r="C17" i="11"/>
  <c r="D17" i="11" s="1"/>
  <c r="O17" i="11"/>
  <c r="F17" i="11"/>
  <c r="AL16" i="10"/>
  <c r="Z16" i="10"/>
  <c r="N16" i="10"/>
  <c r="B16" i="10"/>
  <c r="AG16" i="10"/>
  <c r="T16" i="10"/>
  <c r="G16" i="10"/>
  <c r="AF16" i="10"/>
  <c r="S16" i="10"/>
  <c r="F16" i="10"/>
  <c r="AE16" i="10"/>
  <c r="R16" i="10"/>
  <c r="Q16" i="5" s="1"/>
  <c r="E16" i="10"/>
  <c r="AC16" i="10"/>
  <c r="P16" i="10"/>
  <c r="C16" i="10"/>
  <c r="W16" i="10"/>
  <c r="AG28" i="10"/>
  <c r="G72" i="12"/>
  <c r="F72" i="12"/>
  <c r="K73" i="11" s="1"/>
  <c r="D72" i="12"/>
  <c r="E73" i="11" s="1"/>
  <c r="E72" i="12"/>
  <c r="H73" i="11" s="1"/>
  <c r="Y95" i="14"/>
  <c r="X95" i="14"/>
  <c r="F96" i="11"/>
  <c r="L96" i="11"/>
  <c r="C96" i="11"/>
  <c r="D96" i="11" s="1"/>
  <c r="O96" i="11"/>
  <c r="I96" i="11"/>
  <c r="AL95" i="10"/>
  <c r="Z95" i="10"/>
  <c r="N95" i="10"/>
  <c r="B95" i="10"/>
  <c r="AG95" i="10"/>
  <c r="U95" i="10"/>
  <c r="I95" i="10"/>
  <c r="AC95" i="10"/>
  <c r="O95" i="10"/>
  <c r="AB95" i="10"/>
  <c r="M95" i="10"/>
  <c r="AA95" i="10"/>
  <c r="L95" i="10"/>
  <c r="X95" i="10"/>
  <c r="J95" i="10"/>
  <c r="M95" i="5" s="1"/>
  <c r="AK95" i="10"/>
  <c r="W95" i="10"/>
  <c r="H95" i="10"/>
  <c r="AI95" i="10"/>
  <c r="T95" i="10"/>
  <c r="F95" i="10"/>
  <c r="AH95" i="10"/>
  <c r="S95" i="10"/>
  <c r="E95" i="10"/>
  <c r="AE95" i="10"/>
  <c r="Q95" i="10"/>
  <c r="C95" i="10"/>
  <c r="AF95" i="10"/>
  <c r="AD95" i="10"/>
  <c r="Y95" i="10"/>
  <c r="R95" i="10"/>
  <c r="Q95" i="5" s="1"/>
  <c r="P95" i="10"/>
  <c r="K95" i="10"/>
  <c r="G95" i="10"/>
  <c r="U31" i="11"/>
  <c r="S31" i="11"/>
  <c r="Z31" i="11"/>
  <c r="T31" i="11"/>
  <c r="R31" i="11"/>
  <c r="Q31" i="11"/>
  <c r="AA31" i="11"/>
  <c r="Y31" i="11"/>
  <c r="AC31" i="11"/>
  <c r="X31" i="11"/>
  <c r="W31" i="11"/>
  <c r="AB31" i="11"/>
  <c r="V31" i="11"/>
  <c r="C113" i="9"/>
  <c r="B114" i="9"/>
  <c r="L140" i="9"/>
  <c r="N140" i="9" s="1"/>
  <c r="K140" i="9"/>
  <c r="Q140" i="9" s="1"/>
  <c r="F141" i="9"/>
  <c r="E141" i="9"/>
  <c r="D142" i="9"/>
  <c r="C142" i="9"/>
  <c r="B144" i="9"/>
  <c r="B145" i="9"/>
  <c r="B146" i="9"/>
  <c r="B147" i="9"/>
  <c r="B148" i="9"/>
  <c r="B168" i="9"/>
  <c r="F177" i="9"/>
  <c r="E177" i="9"/>
  <c r="B177" i="9"/>
  <c r="F187" i="9"/>
  <c r="B188" i="9"/>
  <c r="Q197" i="9"/>
  <c r="B198" i="9"/>
  <c r="Y3" i="14"/>
  <c r="X3" i="14"/>
  <c r="C4" i="11"/>
  <c r="D4" i="11" s="1"/>
  <c r="F4" i="11"/>
  <c r="O4" i="11"/>
  <c r="AB3" i="10"/>
  <c r="P3" i="10"/>
  <c r="L4" i="11"/>
  <c r="AD3" i="10"/>
  <c r="Q3" i="10"/>
  <c r="D3" i="10"/>
  <c r="AC3" i="10"/>
  <c r="O3" i="10"/>
  <c r="E5" i="1" s="1"/>
  <c r="C3" i="10"/>
  <c r="AL3" i="10"/>
  <c r="Y3" i="10"/>
  <c r="F3" i="12" s="1"/>
  <c r="R3" i="5" s="1"/>
  <c r="L3" i="10"/>
  <c r="S3" i="10"/>
  <c r="F5" i="1" s="1"/>
  <c r="AI3" i="10"/>
  <c r="O4" i="10"/>
  <c r="AG4" i="10"/>
  <c r="B8" i="10"/>
  <c r="T8" i="10"/>
  <c r="AL8" i="10"/>
  <c r="O10" i="10"/>
  <c r="AE10" i="10"/>
  <c r="D16" i="10"/>
  <c r="X16" i="10"/>
  <c r="G36" i="12"/>
  <c r="D36" i="12"/>
  <c r="E37" i="11" s="1"/>
  <c r="F36" i="12"/>
  <c r="K37" i="11" s="1"/>
  <c r="E36" i="12"/>
  <c r="H37" i="11" s="1"/>
  <c r="Y51" i="14"/>
  <c r="X51" i="14"/>
  <c r="L52" i="11"/>
  <c r="I52" i="11"/>
  <c r="O52" i="11"/>
  <c r="C52" i="11"/>
  <c r="D52" i="11" s="1"/>
  <c r="F52" i="11"/>
  <c r="AC51" i="10"/>
  <c r="Q51" i="10"/>
  <c r="E51" i="10"/>
  <c r="AB51" i="10"/>
  <c r="P51" i="10"/>
  <c r="D51" i="10"/>
  <c r="AH51" i="10"/>
  <c r="V51" i="10"/>
  <c r="Q51" i="5" s="1"/>
  <c r="J51" i="10"/>
  <c r="M51" i="5" s="1"/>
  <c r="AG51" i="10"/>
  <c r="U51" i="10"/>
  <c r="I51" i="10"/>
  <c r="AI51" i="10"/>
  <c r="O51" i="10"/>
  <c r="AE51" i="10"/>
  <c r="M51" i="10"/>
  <c r="AD51" i="10"/>
  <c r="L51" i="10"/>
  <c r="AA51" i="10"/>
  <c r="K51" i="10"/>
  <c r="Y51" i="10"/>
  <c r="G51" i="12" s="1"/>
  <c r="G51" i="10"/>
  <c r="X51" i="10"/>
  <c r="F51" i="10"/>
  <c r="W51" i="10"/>
  <c r="C51" i="10"/>
  <c r="AL51" i="10"/>
  <c r="T51" i="10"/>
  <c r="B51" i="10"/>
  <c r="D95" i="10"/>
  <c r="Q66" i="9"/>
  <c r="Q118" i="9"/>
  <c r="L128" i="9"/>
  <c r="K128" i="9"/>
  <c r="F129" i="9"/>
  <c r="E129" i="9"/>
  <c r="D130" i="9"/>
  <c r="C130" i="9"/>
  <c r="D144" i="9"/>
  <c r="D145" i="9"/>
  <c r="D146" i="9"/>
  <c r="Q146" i="9" s="1"/>
  <c r="D147" i="9"/>
  <c r="F148" i="9"/>
  <c r="D166" i="9"/>
  <c r="C166" i="9"/>
  <c r="D168" i="9"/>
  <c r="F175" i="9"/>
  <c r="Q185" i="9"/>
  <c r="E188" i="9"/>
  <c r="N191" i="9"/>
  <c r="D198" i="9"/>
  <c r="S4" i="10"/>
  <c r="D8" i="10"/>
  <c r="X8" i="10"/>
  <c r="Q10" i="10"/>
  <c r="I16" i="10"/>
  <c r="AA16" i="10"/>
  <c r="Y28" i="14"/>
  <c r="X28" i="14"/>
  <c r="L29" i="11"/>
  <c r="O29" i="11"/>
  <c r="F29" i="11"/>
  <c r="C29" i="11"/>
  <c r="D29" i="11" s="1"/>
  <c r="I29" i="11"/>
  <c r="AA28" i="10"/>
  <c r="O28" i="10"/>
  <c r="C28" i="10"/>
  <c r="AL28" i="10"/>
  <c r="Z28" i="10"/>
  <c r="N28" i="10"/>
  <c r="B28" i="10"/>
  <c r="AE28" i="10"/>
  <c r="S28" i="10"/>
  <c r="G28" i="10"/>
  <c r="AF28" i="10"/>
  <c r="P28" i="10"/>
  <c r="AC28" i="10"/>
  <c r="L28" i="10"/>
  <c r="AB28" i="10"/>
  <c r="K28" i="10"/>
  <c r="Y28" i="10"/>
  <c r="J28" i="10"/>
  <c r="M28" i="5" s="1"/>
  <c r="W28" i="10"/>
  <c r="H28" i="10"/>
  <c r="AJ28" i="10"/>
  <c r="U28" i="10"/>
  <c r="E28" i="10"/>
  <c r="AI28" i="10"/>
  <c r="T28" i="10"/>
  <c r="D28" i="10"/>
  <c r="L122" i="9"/>
  <c r="K122" i="9"/>
  <c r="F123" i="9"/>
  <c r="E123" i="9"/>
  <c r="D124" i="9"/>
  <c r="C124" i="9"/>
  <c r="E144" i="9"/>
  <c r="E145" i="9"/>
  <c r="E146" i="9"/>
  <c r="K147" i="9"/>
  <c r="K148" i="9"/>
  <c r="N161" i="9"/>
  <c r="B166" i="9"/>
  <c r="E168" i="9"/>
  <c r="L174" i="9"/>
  <c r="B175" i="9"/>
  <c r="D184" i="9"/>
  <c r="N184" i="9" s="1"/>
  <c r="C184" i="9"/>
  <c r="F188" i="9"/>
  <c r="F195" i="9"/>
  <c r="E195" i="9"/>
  <c r="B195" i="9"/>
  <c r="E198" i="9"/>
  <c r="Y4" i="14"/>
  <c r="X4" i="14"/>
  <c r="F5" i="11"/>
  <c r="I5" i="11"/>
  <c r="C5" i="11"/>
  <c r="D5" i="11" s="1"/>
  <c r="O5" i="11"/>
  <c r="L5" i="11"/>
  <c r="M5" i="11" s="1"/>
  <c r="AL4" i="10"/>
  <c r="Z4" i="10"/>
  <c r="N4" i="10"/>
  <c r="B4" i="10"/>
  <c r="AE4" i="10"/>
  <c r="R4" i="10"/>
  <c r="E4" i="10"/>
  <c r="AB4" i="5" s="1"/>
  <c r="AC4" i="5" s="1"/>
  <c r="AD4" i="10"/>
  <c r="Q4" i="10"/>
  <c r="D4" i="10"/>
  <c r="AA4" i="10"/>
  <c r="M4" i="10"/>
  <c r="T4" i="10"/>
  <c r="AJ4" i="10"/>
  <c r="G8" i="10"/>
  <c r="Y8" i="10"/>
  <c r="D8" i="12" s="1"/>
  <c r="E9" i="11" s="1"/>
  <c r="G9" i="11" s="1"/>
  <c r="Y10" i="14"/>
  <c r="X10" i="14"/>
  <c r="I11" i="11"/>
  <c r="C11" i="11"/>
  <c r="D11" i="11" s="1"/>
  <c r="O11" i="11"/>
  <c r="L11" i="11"/>
  <c r="F11" i="11"/>
  <c r="AL10" i="10"/>
  <c r="Z10" i="10"/>
  <c r="N10" i="10"/>
  <c r="B10" i="10"/>
  <c r="Y10" i="10"/>
  <c r="G10" i="12" s="1"/>
  <c r="L10" i="10"/>
  <c r="AK10" i="10"/>
  <c r="X10" i="10"/>
  <c r="K10" i="10"/>
  <c r="AJ10" i="10"/>
  <c r="AH10" i="10"/>
  <c r="U10" i="10"/>
  <c r="H10" i="10"/>
  <c r="R10" i="10"/>
  <c r="Q10" i="5" s="1"/>
  <c r="AI10" i="10"/>
  <c r="J16" i="10"/>
  <c r="M16" i="5" s="1"/>
  <c r="N16" i="5" s="1"/>
  <c r="AB16" i="10"/>
  <c r="F28" i="10"/>
  <c r="Y66" i="14"/>
  <c r="X66" i="14"/>
  <c r="I67" i="11"/>
  <c r="F67" i="11"/>
  <c r="C67" i="11"/>
  <c r="D67" i="11" s="1"/>
  <c r="L67" i="11"/>
  <c r="O67" i="11"/>
  <c r="AI66" i="10"/>
  <c r="W66" i="10"/>
  <c r="K66" i="10"/>
  <c r="AH66" i="10"/>
  <c r="V66" i="10"/>
  <c r="J66" i="10"/>
  <c r="AB66" i="10"/>
  <c r="P66" i="10"/>
  <c r="D66" i="10"/>
  <c r="AA66" i="10"/>
  <c r="O66" i="10"/>
  <c r="C66" i="10"/>
  <c r="AG66" i="10"/>
  <c r="Q66" i="10"/>
  <c r="AE66" i="10"/>
  <c r="M66" i="10"/>
  <c r="AD66" i="10"/>
  <c r="L66" i="10"/>
  <c r="AC66" i="10"/>
  <c r="I66" i="10"/>
  <c r="Y66" i="10"/>
  <c r="G66" i="10"/>
  <c r="X66" i="10"/>
  <c r="F66" i="10"/>
  <c r="U66" i="10"/>
  <c r="E66" i="10"/>
  <c r="AL66" i="10"/>
  <c r="T66" i="10"/>
  <c r="B66" i="10"/>
  <c r="F17" i="9"/>
  <c r="F23" i="9"/>
  <c r="F29" i="9"/>
  <c r="F35" i="9"/>
  <c r="D36" i="9"/>
  <c r="N36" i="9" s="1"/>
  <c r="F41" i="9"/>
  <c r="D42" i="9"/>
  <c r="Q42" i="9" s="1"/>
  <c r="F47" i="9"/>
  <c r="D48" i="9"/>
  <c r="N48" i="9" s="1"/>
  <c r="F53" i="9"/>
  <c r="D54" i="9"/>
  <c r="N54" i="9" s="1"/>
  <c r="F59" i="9"/>
  <c r="D60" i="9"/>
  <c r="N60" i="9" s="1"/>
  <c r="F65" i="9"/>
  <c r="D66" i="9"/>
  <c r="N66" i="9" s="1"/>
  <c r="F71" i="9"/>
  <c r="D72" i="9"/>
  <c r="N72" i="9" s="1"/>
  <c r="F77" i="9"/>
  <c r="D78" i="9"/>
  <c r="Q78" i="9" s="1"/>
  <c r="F83" i="9"/>
  <c r="D84" i="9"/>
  <c r="Q84" i="9" s="1"/>
  <c r="F89" i="9"/>
  <c r="D90" i="9"/>
  <c r="Q90" i="9" s="1"/>
  <c r="F95" i="9"/>
  <c r="D96" i="9"/>
  <c r="Q96" i="9" s="1"/>
  <c r="F101" i="9"/>
  <c r="D102" i="9"/>
  <c r="Q102" i="9" s="1"/>
  <c r="F107" i="9"/>
  <c r="D108" i="9"/>
  <c r="L113" i="9"/>
  <c r="N113" i="9" s="1"/>
  <c r="K114" i="9"/>
  <c r="Q114" i="9" s="1"/>
  <c r="F115" i="9"/>
  <c r="D117" i="9"/>
  <c r="C118" i="9"/>
  <c r="C120" i="9"/>
  <c r="C121" i="9"/>
  <c r="C122" i="9"/>
  <c r="C123" i="9"/>
  <c r="E124" i="9"/>
  <c r="D126" i="9"/>
  <c r="Q126" i="9" s="1"/>
  <c r="D127" i="9"/>
  <c r="Q127" i="9" s="1"/>
  <c r="D128" i="9"/>
  <c r="Q128" i="9" s="1"/>
  <c r="D129" i="9"/>
  <c r="F130" i="9"/>
  <c r="F138" i="9"/>
  <c r="F139" i="9"/>
  <c r="F140" i="9"/>
  <c r="L141" i="9"/>
  <c r="N141" i="9" s="1"/>
  <c r="L142" i="9"/>
  <c r="K144" i="9"/>
  <c r="K145" i="9"/>
  <c r="L164" i="9"/>
  <c r="K164" i="9"/>
  <c r="D164" i="9"/>
  <c r="F166" i="9"/>
  <c r="K168" i="9"/>
  <c r="C174" i="9"/>
  <c r="D175" i="9"/>
  <c r="F183" i="9"/>
  <c r="E183" i="9"/>
  <c r="B183" i="9"/>
  <c r="E184" i="9"/>
  <c r="K187" i="9"/>
  <c r="Q187" i="9" s="1"/>
  <c r="N193" i="9"/>
  <c r="F193" i="9"/>
  <c r="D195" i="9"/>
  <c r="K198" i="9"/>
  <c r="H3" i="10"/>
  <c r="X3" i="10"/>
  <c r="F4" i="10"/>
  <c r="V4" i="10"/>
  <c r="Y5" i="14"/>
  <c r="X5" i="14"/>
  <c r="L6" i="11"/>
  <c r="C6" i="11"/>
  <c r="D6" i="11" s="1"/>
  <c r="I6" i="11"/>
  <c r="F6" i="11"/>
  <c r="O6" i="11"/>
  <c r="AJ5" i="10"/>
  <c r="X5" i="10"/>
  <c r="L5" i="10"/>
  <c r="AF5" i="10"/>
  <c r="S5" i="10"/>
  <c r="F5" i="10"/>
  <c r="AE5" i="10"/>
  <c r="R5" i="10"/>
  <c r="E5" i="10"/>
  <c r="AB5" i="5" s="1"/>
  <c r="AC5" i="5" s="1"/>
  <c r="AB5" i="10"/>
  <c r="O5" i="10"/>
  <c r="B5" i="10"/>
  <c r="T5" i="10"/>
  <c r="AK5" i="10"/>
  <c r="O6" i="10"/>
  <c r="AI6" i="10"/>
  <c r="K8" i="10"/>
  <c r="AA8" i="10"/>
  <c r="D10" i="10"/>
  <c r="T10" i="10"/>
  <c r="L16" i="10"/>
  <c r="AH16" i="10"/>
  <c r="Y18" i="14"/>
  <c r="X18" i="14"/>
  <c r="I19" i="11"/>
  <c r="L19" i="11"/>
  <c r="F19" i="11"/>
  <c r="C19" i="11"/>
  <c r="D19" i="11" s="1"/>
  <c r="O19" i="11"/>
  <c r="AI18" i="10"/>
  <c r="W18" i="10"/>
  <c r="K18" i="10"/>
  <c r="AH18" i="10"/>
  <c r="V18" i="10"/>
  <c r="Q18" i="5" s="1"/>
  <c r="J18" i="10"/>
  <c r="AB18" i="10"/>
  <c r="N18" i="10"/>
  <c r="O18" i="5" s="1"/>
  <c r="AA18" i="10"/>
  <c r="M18" i="10"/>
  <c r="Z18" i="10"/>
  <c r="L18" i="10"/>
  <c r="AL18" i="10"/>
  <c r="X18" i="10"/>
  <c r="H18" i="10"/>
  <c r="S18" i="10"/>
  <c r="M28" i="10"/>
  <c r="Z51" i="10"/>
  <c r="G54" i="12"/>
  <c r="F54" i="12"/>
  <c r="K55" i="11" s="1"/>
  <c r="E54" i="12"/>
  <c r="H55" i="11" s="1"/>
  <c r="D54" i="12"/>
  <c r="E55" i="11" s="1"/>
  <c r="N66" i="10"/>
  <c r="K17" i="9"/>
  <c r="Q17" i="9" s="1"/>
  <c r="K23" i="9"/>
  <c r="Q23" i="9" s="1"/>
  <c r="K29" i="9"/>
  <c r="Q29" i="9" s="1"/>
  <c r="K35" i="9"/>
  <c r="Q35" i="9" s="1"/>
  <c r="E36" i="9"/>
  <c r="K41" i="9"/>
  <c r="Q41" i="9" s="1"/>
  <c r="E42" i="9"/>
  <c r="K47" i="9"/>
  <c r="Q47" i="9" s="1"/>
  <c r="E48" i="9"/>
  <c r="K53" i="9"/>
  <c r="Q53" i="9" s="1"/>
  <c r="E54" i="9"/>
  <c r="K59" i="9"/>
  <c r="Q59" i="9" s="1"/>
  <c r="E60" i="9"/>
  <c r="K65" i="9"/>
  <c r="Q65" i="9" s="1"/>
  <c r="E66" i="9"/>
  <c r="K71" i="9"/>
  <c r="Q71" i="9" s="1"/>
  <c r="E72" i="9"/>
  <c r="K77" i="9"/>
  <c r="Q77" i="9" s="1"/>
  <c r="E78" i="9"/>
  <c r="K83" i="9"/>
  <c r="Q83" i="9" s="1"/>
  <c r="E84" i="9"/>
  <c r="K89" i="9"/>
  <c r="Q89" i="9" s="1"/>
  <c r="E90" i="9"/>
  <c r="K95" i="9"/>
  <c r="Q95" i="9" s="1"/>
  <c r="E96" i="9"/>
  <c r="K101" i="9"/>
  <c r="Q101" i="9" s="1"/>
  <c r="E102" i="9"/>
  <c r="K107" i="9"/>
  <c r="Q107" i="9" s="1"/>
  <c r="E108" i="9"/>
  <c r="L114" i="9"/>
  <c r="N114" i="9" s="1"/>
  <c r="K115" i="9"/>
  <c r="Q115" i="9" s="1"/>
  <c r="E117" i="9"/>
  <c r="E118" i="9"/>
  <c r="D120" i="9"/>
  <c r="Q120" i="9" s="1"/>
  <c r="D121" i="9"/>
  <c r="Q121" i="9" s="1"/>
  <c r="D122" i="9"/>
  <c r="D123" i="9"/>
  <c r="Q123" i="9" s="1"/>
  <c r="F124" i="9"/>
  <c r="E126" i="9"/>
  <c r="E127" i="9"/>
  <c r="E128" i="9"/>
  <c r="K129" i="9"/>
  <c r="K130" i="9"/>
  <c r="K138" i="9"/>
  <c r="Q138" i="9" s="1"/>
  <c r="K139" i="9"/>
  <c r="Q139" i="9" s="1"/>
  <c r="L144" i="9"/>
  <c r="L145" i="9"/>
  <c r="N147" i="9"/>
  <c r="N163" i="9"/>
  <c r="F163" i="9"/>
  <c r="B164" i="9"/>
  <c r="K166" i="9"/>
  <c r="D172" i="9"/>
  <c r="C172" i="9"/>
  <c r="D174" i="9"/>
  <c r="E175" i="9"/>
  <c r="N177" i="9"/>
  <c r="L182" i="9"/>
  <c r="K182" i="9"/>
  <c r="D182" i="9"/>
  <c r="C183" i="9"/>
  <c r="F184" i="9"/>
  <c r="L187" i="9"/>
  <c r="N187" i="9" s="1"/>
  <c r="L192" i="9"/>
  <c r="B193" i="9"/>
  <c r="K195" i="9"/>
  <c r="I3" i="10"/>
  <c r="Z3" i="10"/>
  <c r="G4" i="10"/>
  <c r="W4" i="10"/>
  <c r="C5" i="10"/>
  <c r="U5" i="10"/>
  <c r="AL5" i="10"/>
  <c r="Q6" i="10"/>
  <c r="L8" i="10"/>
  <c r="AB8" i="10"/>
  <c r="E10" i="10"/>
  <c r="AB10" i="5" s="1"/>
  <c r="AC10" i="5" s="1"/>
  <c r="V10" i="10"/>
  <c r="M16" i="10"/>
  <c r="AI16" i="10"/>
  <c r="B18" i="10"/>
  <c r="T18" i="10"/>
  <c r="Q28" i="10"/>
  <c r="Y36" i="14"/>
  <c r="X36" i="14"/>
  <c r="O37" i="11"/>
  <c r="C37" i="11"/>
  <c r="D37" i="11" s="1"/>
  <c r="L37" i="11"/>
  <c r="F37" i="11"/>
  <c r="I37" i="11"/>
  <c r="AI36" i="10"/>
  <c r="W36" i="10"/>
  <c r="K36" i="10"/>
  <c r="AH36" i="10"/>
  <c r="V36" i="10"/>
  <c r="J36" i="10"/>
  <c r="M36" i="5" s="1"/>
  <c r="N36" i="5" s="1"/>
  <c r="AA36" i="10"/>
  <c r="O36" i="10"/>
  <c r="C36" i="10"/>
  <c r="X36" i="10"/>
  <c r="G36" i="10"/>
  <c r="AK36" i="10"/>
  <c r="T36" i="10"/>
  <c r="E36" i="10"/>
  <c r="AJ36" i="10"/>
  <c r="S36" i="10"/>
  <c r="D36" i="10"/>
  <c r="AG36" i="10"/>
  <c r="R36" i="10"/>
  <c r="B36" i="10"/>
  <c r="AE36" i="10"/>
  <c r="P36" i="10"/>
  <c r="AD36" i="10"/>
  <c r="N36" i="10"/>
  <c r="AC36" i="10"/>
  <c r="M36" i="10"/>
  <c r="AB36" i="10"/>
  <c r="L36" i="10"/>
  <c r="AF51" i="10"/>
  <c r="R66" i="10"/>
  <c r="L115" i="9"/>
  <c r="K117" i="9"/>
  <c r="F118" i="9"/>
  <c r="E120" i="9"/>
  <c r="E121" i="9"/>
  <c r="E122" i="9"/>
  <c r="K123" i="9"/>
  <c r="K124" i="9"/>
  <c r="F126" i="9"/>
  <c r="F127" i="9"/>
  <c r="F128" i="9"/>
  <c r="L129" i="9"/>
  <c r="L130" i="9"/>
  <c r="L138" i="9"/>
  <c r="L139" i="9"/>
  <c r="N139" i="9" s="1"/>
  <c r="L162" i="9"/>
  <c r="N162" i="9" s="1"/>
  <c r="C164" i="9"/>
  <c r="L166" i="9"/>
  <c r="N167" i="9"/>
  <c r="E174" i="9"/>
  <c r="K175" i="9"/>
  <c r="N181" i="9"/>
  <c r="F181" i="9"/>
  <c r="D183" i="9"/>
  <c r="K184" i="9"/>
  <c r="Q191" i="9"/>
  <c r="C193" i="9"/>
  <c r="L195" i="9"/>
  <c r="N197" i="9"/>
  <c r="J3" i="10"/>
  <c r="AA3" i="10"/>
  <c r="H4" i="10"/>
  <c r="X4" i="10"/>
  <c r="D5" i="10"/>
  <c r="V5" i="10"/>
  <c r="Y6" i="14"/>
  <c r="X6" i="14"/>
  <c r="I7" i="11"/>
  <c r="L7" i="11"/>
  <c r="F7" i="11"/>
  <c r="C7" i="11"/>
  <c r="D7" i="11" s="1"/>
  <c r="O7" i="11"/>
  <c r="AH6" i="10"/>
  <c r="V6" i="10"/>
  <c r="J6" i="10"/>
  <c r="AG6" i="10"/>
  <c r="T6" i="10"/>
  <c r="G6" i="10"/>
  <c r="C8" i="1" s="1"/>
  <c r="AF6" i="10"/>
  <c r="S6" i="10"/>
  <c r="F6" i="10"/>
  <c r="AC6" i="10"/>
  <c r="P6" i="10"/>
  <c r="C6" i="10"/>
  <c r="R6" i="10"/>
  <c r="AK6" i="10"/>
  <c r="M8" i="10"/>
  <c r="AC8" i="10"/>
  <c r="F10" i="10"/>
  <c r="W10" i="10"/>
  <c r="O16" i="10"/>
  <c r="AJ16" i="10"/>
  <c r="R28" i="10"/>
  <c r="Q28" i="5" s="1"/>
  <c r="Y30" i="14"/>
  <c r="X30" i="14"/>
  <c r="I31" i="11"/>
  <c r="C31" i="11"/>
  <c r="D31" i="11" s="1"/>
  <c r="F31" i="11"/>
  <c r="O31" i="11"/>
  <c r="L31" i="11"/>
  <c r="AI30" i="10"/>
  <c r="W30" i="10"/>
  <c r="K30" i="10"/>
  <c r="AH30" i="10"/>
  <c r="V30" i="10"/>
  <c r="J30" i="10"/>
  <c r="AA30" i="10"/>
  <c r="O30" i="10"/>
  <c r="C30" i="10"/>
  <c r="AG30" i="10"/>
  <c r="R30" i="10"/>
  <c r="Q30" i="5" s="1"/>
  <c r="B30" i="10"/>
  <c r="AE30" i="10"/>
  <c r="P30" i="10"/>
  <c r="AD30" i="10"/>
  <c r="N30" i="10"/>
  <c r="AC30" i="10"/>
  <c r="M30" i="10"/>
  <c r="Z30" i="10"/>
  <c r="I30" i="10"/>
  <c r="Y30" i="10"/>
  <c r="H30" i="10"/>
  <c r="X30" i="10"/>
  <c r="G30" i="10"/>
  <c r="AL30" i="10"/>
  <c r="U30" i="10"/>
  <c r="F30" i="10"/>
  <c r="E39" i="12"/>
  <c r="H39" i="5" s="1"/>
  <c r="D39" i="12"/>
  <c r="F39" i="12"/>
  <c r="K40" i="11" s="1"/>
  <c r="Y48" i="14"/>
  <c r="X48" i="14"/>
  <c r="O49" i="11"/>
  <c r="C49" i="11"/>
  <c r="D49" i="11" s="1"/>
  <c r="L49" i="11"/>
  <c r="F49" i="11"/>
  <c r="I49" i="11"/>
  <c r="AI48" i="10"/>
  <c r="W48" i="10"/>
  <c r="K48" i="10"/>
  <c r="AH48" i="10"/>
  <c r="V48" i="10"/>
  <c r="Q48" i="5" s="1"/>
  <c r="J48" i="10"/>
  <c r="M48" i="5" s="1"/>
  <c r="AB48" i="10"/>
  <c r="P48" i="10"/>
  <c r="D48" i="10"/>
  <c r="AA48" i="10"/>
  <c r="O48" i="10"/>
  <c r="C48" i="10"/>
  <c r="AG48" i="10"/>
  <c r="Q48" i="10"/>
  <c r="AE48" i="10"/>
  <c r="M48" i="10"/>
  <c r="AD48" i="10"/>
  <c r="L48" i="10"/>
  <c r="AC48" i="10"/>
  <c r="I48" i="10"/>
  <c r="Y48" i="10"/>
  <c r="G48" i="10"/>
  <c r="X48" i="10"/>
  <c r="F48" i="10"/>
  <c r="U48" i="10"/>
  <c r="E48" i="10"/>
  <c r="AB48" i="5" s="1"/>
  <c r="AC48" i="5" s="1"/>
  <c r="AL48" i="10"/>
  <c r="T48" i="10"/>
  <c r="B48" i="10"/>
  <c r="AJ51" i="10"/>
  <c r="S66" i="10"/>
  <c r="Y20" i="14"/>
  <c r="X20" i="14"/>
  <c r="I21" i="11"/>
  <c r="J21" i="11" s="1"/>
  <c r="O21" i="11"/>
  <c r="F21" i="11"/>
  <c r="C21" i="11"/>
  <c r="D21" i="11" s="1"/>
  <c r="L21" i="11"/>
  <c r="AE20" i="10"/>
  <c r="S20" i="10"/>
  <c r="G20" i="10"/>
  <c r="AD20" i="10"/>
  <c r="R20" i="10"/>
  <c r="F20" i="10"/>
  <c r="O20" i="10"/>
  <c r="AC20" i="10"/>
  <c r="Y24" i="14"/>
  <c r="X24" i="14"/>
  <c r="O25" i="11"/>
  <c r="C25" i="11"/>
  <c r="D25" i="11" s="1"/>
  <c r="L25" i="11"/>
  <c r="I25" i="11"/>
  <c r="F25" i="11"/>
  <c r="AI24" i="10"/>
  <c r="W24" i="10"/>
  <c r="K24" i="10"/>
  <c r="AH24" i="10"/>
  <c r="V24" i="10"/>
  <c r="J24" i="10"/>
  <c r="M24" i="5" s="1"/>
  <c r="AA24" i="10"/>
  <c r="O24" i="10"/>
  <c r="C24" i="10"/>
  <c r="Q24" i="10"/>
  <c r="AF24" i="10"/>
  <c r="O26" i="10"/>
  <c r="E28" i="1" s="1"/>
  <c r="G27" i="12"/>
  <c r="T27" i="5" s="1"/>
  <c r="F27" i="12"/>
  <c r="J27" i="5" s="1"/>
  <c r="D32" i="10"/>
  <c r="U32" i="10"/>
  <c r="AK32" i="10"/>
  <c r="N33" i="10"/>
  <c r="AE33" i="10"/>
  <c r="F40" i="10"/>
  <c r="X40" i="10"/>
  <c r="P44" i="10"/>
  <c r="D50" i="10"/>
  <c r="V50" i="10"/>
  <c r="R52" i="10"/>
  <c r="Q52" i="5" s="1"/>
  <c r="F58" i="10"/>
  <c r="X58" i="10"/>
  <c r="P62" i="10"/>
  <c r="D68" i="10"/>
  <c r="V68" i="10"/>
  <c r="R70" i="10"/>
  <c r="Q70" i="5" s="1"/>
  <c r="F76" i="10"/>
  <c r="X76" i="10"/>
  <c r="Q80" i="10"/>
  <c r="K90" i="10"/>
  <c r="T106" i="11"/>
  <c r="X106" i="11"/>
  <c r="W106" i="11"/>
  <c r="V106" i="11"/>
  <c r="U106" i="11"/>
  <c r="AC106" i="11"/>
  <c r="AB106" i="11"/>
  <c r="S106" i="11"/>
  <c r="R106" i="11"/>
  <c r="Q106" i="11"/>
  <c r="Z106" i="11"/>
  <c r="Y106" i="11"/>
  <c r="AA106" i="11"/>
  <c r="B20" i="10"/>
  <c r="P20" i="10"/>
  <c r="AF20" i="10"/>
  <c r="B24" i="10"/>
  <c r="R24" i="10"/>
  <c r="AG24" i="10"/>
  <c r="Y26" i="14"/>
  <c r="X26" i="14"/>
  <c r="O27" i="11"/>
  <c r="C27" i="11"/>
  <c r="I27" i="11"/>
  <c r="F27" i="11"/>
  <c r="L27" i="11"/>
  <c r="AE26" i="10"/>
  <c r="S26" i="10"/>
  <c r="F28" i="1" s="1"/>
  <c r="G26" i="10"/>
  <c r="C28" i="1" s="1"/>
  <c r="AD26" i="10"/>
  <c r="R26" i="10"/>
  <c r="F26" i="10"/>
  <c r="AI26" i="10"/>
  <c r="W26" i="10"/>
  <c r="G28" i="1" s="1"/>
  <c r="K26" i="10"/>
  <c r="D28" i="1" s="1"/>
  <c r="P26" i="10"/>
  <c r="AG26" i="10"/>
  <c r="E32" i="10"/>
  <c r="AB32" i="5" s="1"/>
  <c r="AC32" i="5" s="1"/>
  <c r="V32" i="10"/>
  <c r="AL32" i="10"/>
  <c r="O33" i="10"/>
  <c r="G34" i="12"/>
  <c r="F34" i="12"/>
  <c r="K35" i="11" s="1"/>
  <c r="E34" i="12"/>
  <c r="H35" i="11" s="1"/>
  <c r="D34" i="12"/>
  <c r="E35" i="11" s="1"/>
  <c r="I40" i="10"/>
  <c r="Y40" i="10"/>
  <c r="Y44" i="14"/>
  <c r="X44" i="14"/>
  <c r="I45" i="11"/>
  <c r="O45" i="11"/>
  <c r="L45" i="11"/>
  <c r="F45" i="11"/>
  <c r="C45" i="11"/>
  <c r="D45" i="11" s="1"/>
  <c r="AE44" i="10"/>
  <c r="S44" i="10"/>
  <c r="G44" i="10"/>
  <c r="C46" i="1" s="1"/>
  <c r="AD44" i="10"/>
  <c r="R44" i="10"/>
  <c r="F44" i="10"/>
  <c r="AJ44" i="10"/>
  <c r="X44" i="10"/>
  <c r="L44" i="10"/>
  <c r="AI44" i="10"/>
  <c r="W44" i="10"/>
  <c r="K44" i="10"/>
  <c r="Q44" i="10"/>
  <c r="AK44" i="10"/>
  <c r="E50" i="10"/>
  <c r="AB50" i="5" s="1"/>
  <c r="AC50" i="5" s="1"/>
  <c r="Y50" i="10"/>
  <c r="Y52" i="14"/>
  <c r="X52" i="14"/>
  <c r="L53" i="11"/>
  <c r="C53" i="11"/>
  <c r="D53" i="11" s="1"/>
  <c r="O53" i="11"/>
  <c r="F53" i="11"/>
  <c r="AA52" i="10"/>
  <c r="O52" i="10"/>
  <c r="C52" i="10"/>
  <c r="AL52" i="10"/>
  <c r="Z52" i="10"/>
  <c r="N52" i="10"/>
  <c r="O52" i="5" s="1"/>
  <c r="B52" i="10"/>
  <c r="AF52" i="10"/>
  <c r="T52" i="10"/>
  <c r="H52" i="10"/>
  <c r="AE52" i="10"/>
  <c r="S52" i="10"/>
  <c r="G52" i="10"/>
  <c r="U52" i="10"/>
  <c r="AK52" i="10"/>
  <c r="I58" i="10"/>
  <c r="Y58" i="10"/>
  <c r="Y62" i="14"/>
  <c r="X62" i="14"/>
  <c r="O63" i="11"/>
  <c r="C63" i="11"/>
  <c r="D63" i="11" s="1"/>
  <c r="F63" i="11"/>
  <c r="L63" i="11"/>
  <c r="I63" i="11"/>
  <c r="AE62" i="10"/>
  <c r="S62" i="10"/>
  <c r="G62" i="10"/>
  <c r="C64" i="1" s="1"/>
  <c r="AD62" i="10"/>
  <c r="R62" i="10"/>
  <c r="F62" i="10"/>
  <c r="AJ62" i="10"/>
  <c r="X62" i="10"/>
  <c r="L62" i="10"/>
  <c r="AI62" i="10"/>
  <c r="W62" i="10"/>
  <c r="K62" i="10"/>
  <c r="Q62" i="10"/>
  <c r="AK62" i="10"/>
  <c r="E68" i="10"/>
  <c r="AB68" i="5" s="1"/>
  <c r="AC68" i="5" s="1"/>
  <c r="Y68" i="10"/>
  <c r="Y70" i="14"/>
  <c r="X70" i="14"/>
  <c r="F71" i="11"/>
  <c r="L71" i="11"/>
  <c r="I71" i="11"/>
  <c r="C71" i="11"/>
  <c r="D71" i="11" s="1"/>
  <c r="O71" i="11"/>
  <c r="AA70" i="10"/>
  <c r="O70" i="10"/>
  <c r="C70" i="10"/>
  <c r="AL70" i="10"/>
  <c r="Z70" i="10"/>
  <c r="N70" i="10"/>
  <c r="B70" i="10"/>
  <c r="AF70" i="10"/>
  <c r="T70" i="10"/>
  <c r="H70" i="10"/>
  <c r="AE70" i="10"/>
  <c r="S70" i="10"/>
  <c r="G70" i="10"/>
  <c r="U70" i="10"/>
  <c r="AK70" i="10"/>
  <c r="I76" i="10"/>
  <c r="Y76" i="10"/>
  <c r="Y80" i="14"/>
  <c r="X80" i="14"/>
  <c r="I81" i="11"/>
  <c r="O81" i="11"/>
  <c r="C81" i="11"/>
  <c r="L81" i="11"/>
  <c r="F81" i="11"/>
  <c r="AA80" i="10"/>
  <c r="O80" i="10"/>
  <c r="E82" i="1" s="1"/>
  <c r="AG80" i="10"/>
  <c r="T80" i="10"/>
  <c r="G80" i="10"/>
  <c r="C82" i="1" s="1"/>
  <c r="AF80" i="10"/>
  <c r="S80" i="10"/>
  <c r="F82" i="1" s="1"/>
  <c r="F80" i="10"/>
  <c r="AL80" i="10"/>
  <c r="Y80" i="10"/>
  <c r="L80" i="10"/>
  <c r="AK80" i="10"/>
  <c r="X80" i="10"/>
  <c r="K80" i="10"/>
  <c r="D82" i="1" s="1"/>
  <c r="R80" i="10"/>
  <c r="G99" i="12"/>
  <c r="F99" i="12"/>
  <c r="K100" i="11" s="1"/>
  <c r="D99" i="12"/>
  <c r="E100" i="11" s="1"/>
  <c r="E99" i="12"/>
  <c r="H100" i="11" s="1"/>
  <c r="X106" i="14"/>
  <c r="Y106" i="14"/>
  <c r="L107" i="11"/>
  <c r="C107" i="11"/>
  <c r="D107" i="11" s="1"/>
  <c r="F107" i="11"/>
  <c r="O107" i="11"/>
  <c r="I107" i="11"/>
  <c r="AJ106" i="10"/>
  <c r="X106" i="10"/>
  <c r="L106" i="10"/>
  <c r="AD106" i="10"/>
  <c r="Q106" i="10"/>
  <c r="D106" i="10"/>
  <c r="AL106" i="10"/>
  <c r="Y106" i="10"/>
  <c r="D106" i="12" s="1"/>
  <c r="E107" i="11" s="1"/>
  <c r="G107" i="11" s="1"/>
  <c r="K106" i="10"/>
  <c r="W106" i="10"/>
  <c r="H106" i="10"/>
  <c r="V106" i="10"/>
  <c r="G106" i="10"/>
  <c r="AK106" i="10"/>
  <c r="U106" i="10"/>
  <c r="F106" i="10"/>
  <c r="AH106" i="10"/>
  <c r="S106" i="10"/>
  <c r="C106" i="10"/>
  <c r="AG106" i="10"/>
  <c r="R106" i="10"/>
  <c r="B106" i="10"/>
  <c r="AE106" i="10"/>
  <c r="O106" i="10"/>
  <c r="AC106" i="10"/>
  <c r="N106" i="10"/>
  <c r="AA106" i="10"/>
  <c r="J106" i="10"/>
  <c r="Y134" i="14"/>
  <c r="X134" i="14"/>
  <c r="I135" i="11"/>
  <c r="C135" i="11"/>
  <c r="O135" i="11"/>
  <c r="F135" i="11"/>
  <c r="AG134" i="10"/>
  <c r="U134" i="10"/>
  <c r="I134" i="10"/>
  <c r="AF134" i="10"/>
  <c r="T134" i="10"/>
  <c r="H134" i="10"/>
  <c r="L135" i="11"/>
  <c r="Y134" i="10"/>
  <c r="G134" i="12" s="1"/>
  <c r="K134" i="10"/>
  <c r="AK134" i="10"/>
  <c r="W134" i="10"/>
  <c r="G134" i="10"/>
  <c r="AJ134" i="10"/>
  <c r="V134" i="10"/>
  <c r="Q134" i="5" s="1"/>
  <c r="F134" i="10"/>
  <c r="X134" i="10"/>
  <c r="C134" i="10"/>
  <c r="AH134" i="10"/>
  <c r="O134" i="10"/>
  <c r="AE134" i="10"/>
  <c r="N134" i="10"/>
  <c r="O134" i="5" s="1"/>
  <c r="AD134" i="10"/>
  <c r="E134" i="10"/>
  <c r="AC134" i="10"/>
  <c r="D134" i="10"/>
  <c r="AB134" i="10"/>
  <c r="B134" i="10"/>
  <c r="Z134" i="10"/>
  <c r="S134" i="10"/>
  <c r="Q134" i="10"/>
  <c r="P134" i="10"/>
  <c r="AL134" i="10"/>
  <c r="L134" i="10"/>
  <c r="Y33" i="14"/>
  <c r="X33" i="14"/>
  <c r="F34" i="11"/>
  <c r="L34" i="11"/>
  <c r="I34" i="11"/>
  <c r="C34" i="11"/>
  <c r="D34" i="11" s="1"/>
  <c r="O34" i="11"/>
  <c r="AC33" i="10"/>
  <c r="Q33" i="10"/>
  <c r="E33" i="10"/>
  <c r="AB33" i="5" s="1"/>
  <c r="AC33" i="5" s="1"/>
  <c r="AB33" i="10"/>
  <c r="P33" i="10"/>
  <c r="D33" i="10"/>
  <c r="AG33" i="10"/>
  <c r="U33" i="10"/>
  <c r="I33" i="10"/>
  <c r="R33" i="10"/>
  <c r="AH33" i="10"/>
  <c r="D103" i="12"/>
  <c r="E104" i="11" s="1"/>
  <c r="F103" i="12"/>
  <c r="K104" i="11" s="1"/>
  <c r="E103" i="12"/>
  <c r="J134" i="10"/>
  <c r="L13" i="10"/>
  <c r="Y13" i="10"/>
  <c r="Y15" i="14"/>
  <c r="X15" i="14"/>
  <c r="L16" i="11"/>
  <c r="I16" i="11"/>
  <c r="F16" i="11"/>
  <c r="O16" i="11"/>
  <c r="C16" i="11"/>
  <c r="D16" i="11" s="1"/>
  <c r="AB15" i="10"/>
  <c r="P15" i="10"/>
  <c r="D15" i="10"/>
  <c r="N15" i="10"/>
  <c r="AA15" i="10"/>
  <c r="D20" i="10"/>
  <c r="T20" i="10"/>
  <c r="AH20" i="10"/>
  <c r="Y22" i="14"/>
  <c r="X22" i="14"/>
  <c r="F23" i="11"/>
  <c r="I23" i="11"/>
  <c r="L23" i="11"/>
  <c r="O23" i="11"/>
  <c r="AA22" i="10"/>
  <c r="O22" i="10"/>
  <c r="C22" i="10"/>
  <c r="AL22" i="10"/>
  <c r="Z22" i="10"/>
  <c r="N22" i="10"/>
  <c r="B22" i="10"/>
  <c r="AE22" i="10"/>
  <c r="S22" i="10"/>
  <c r="G22" i="10"/>
  <c r="R22" i="10"/>
  <c r="AH22" i="10"/>
  <c r="E24" i="10"/>
  <c r="T24" i="10"/>
  <c r="AK24" i="10"/>
  <c r="C26" i="10"/>
  <c r="T26" i="10"/>
  <c r="AJ26" i="10"/>
  <c r="I32" i="10"/>
  <c r="Y32" i="10"/>
  <c r="B33" i="10"/>
  <c r="S33" i="10"/>
  <c r="AI33" i="10"/>
  <c r="O38" i="10"/>
  <c r="K40" i="10"/>
  <c r="AC40" i="10"/>
  <c r="Y42" i="14"/>
  <c r="X42" i="14"/>
  <c r="I43" i="11"/>
  <c r="F43" i="11"/>
  <c r="C43" i="11"/>
  <c r="D43" i="11" s="1"/>
  <c r="L43" i="11"/>
  <c r="O43" i="11"/>
  <c r="AI42" i="10"/>
  <c r="W42" i="10"/>
  <c r="K42" i="10"/>
  <c r="AH42" i="10"/>
  <c r="V42" i="10"/>
  <c r="Q42" i="5" s="1"/>
  <c r="J42" i="10"/>
  <c r="AB42" i="10"/>
  <c r="P42" i="10"/>
  <c r="D42" i="10"/>
  <c r="AA42" i="10"/>
  <c r="O42" i="10"/>
  <c r="C42" i="10"/>
  <c r="S42" i="10"/>
  <c r="AK42" i="10"/>
  <c r="C44" i="10"/>
  <c r="U44" i="10"/>
  <c r="Y45" i="14"/>
  <c r="X45" i="14"/>
  <c r="F46" i="11"/>
  <c r="O46" i="11"/>
  <c r="C46" i="11"/>
  <c r="D46" i="11" s="1"/>
  <c r="L46" i="11"/>
  <c r="I46" i="11"/>
  <c r="AC45" i="10"/>
  <c r="Q45" i="10"/>
  <c r="E45" i="10"/>
  <c r="AB45" i="10"/>
  <c r="P45" i="10"/>
  <c r="D45" i="10"/>
  <c r="AH45" i="10"/>
  <c r="V45" i="10"/>
  <c r="Q45" i="5" s="1"/>
  <c r="J45" i="10"/>
  <c r="M45" i="5" s="1"/>
  <c r="AG45" i="10"/>
  <c r="U45" i="10"/>
  <c r="I45" i="10"/>
  <c r="S45" i="10"/>
  <c r="AK45" i="10"/>
  <c r="Q46" i="10"/>
  <c r="I50" i="10"/>
  <c r="AA50" i="10"/>
  <c r="E52" i="10"/>
  <c r="W52" i="10"/>
  <c r="O56" i="10"/>
  <c r="K58" i="10"/>
  <c r="AC58" i="10"/>
  <c r="X60" i="14"/>
  <c r="Y60" i="14"/>
  <c r="O61" i="11"/>
  <c r="C61" i="11"/>
  <c r="D61" i="11" s="1"/>
  <c r="L61" i="11"/>
  <c r="I61" i="11"/>
  <c r="F61" i="11"/>
  <c r="AI60" i="10"/>
  <c r="W60" i="10"/>
  <c r="K60" i="10"/>
  <c r="AH60" i="10"/>
  <c r="V60" i="10"/>
  <c r="Q60" i="5" s="1"/>
  <c r="J60" i="10"/>
  <c r="AB60" i="10"/>
  <c r="P60" i="10"/>
  <c r="D60" i="10"/>
  <c r="AA60" i="10"/>
  <c r="O60" i="10"/>
  <c r="C60" i="10"/>
  <c r="S60" i="10"/>
  <c r="AK60" i="10"/>
  <c r="C62" i="10"/>
  <c r="U62" i="10"/>
  <c r="Y63" i="14"/>
  <c r="X63" i="14"/>
  <c r="L64" i="11"/>
  <c r="I64" i="11"/>
  <c r="F64" i="11"/>
  <c r="C64" i="11"/>
  <c r="D64" i="11" s="1"/>
  <c r="O64" i="11"/>
  <c r="AC63" i="10"/>
  <c r="Q63" i="10"/>
  <c r="E63" i="10"/>
  <c r="AB63" i="10"/>
  <c r="P63" i="10"/>
  <c r="D63" i="10"/>
  <c r="AH63" i="10"/>
  <c r="V63" i="10"/>
  <c r="Q63" i="5" s="1"/>
  <c r="J63" i="10"/>
  <c r="M63" i="5" s="1"/>
  <c r="AG63" i="10"/>
  <c r="U63" i="10"/>
  <c r="I63" i="10"/>
  <c r="S63" i="10"/>
  <c r="AK63" i="10"/>
  <c r="Q64" i="10"/>
  <c r="I68" i="10"/>
  <c r="AA68" i="10"/>
  <c r="E70" i="10"/>
  <c r="W70" i="10"/>
  <c r="O74" i="10"/>
  <c r="K76" i="10"/>
  <c r="AC76" i="10"/>
  <c r="Y78" i="14"/>
  <c r="X78" i="14"/>
  <c r="I79" i="11"/>
  <c r="F79" i="11"/>
  <c r="L79" i="11"/>
  <c r="O79" i="11"/>
  <c r="C79" i="11"/>
  <c r="D79" i="11" s="1"/>
  <c r="AI78" i="10"/>
  <c r="W78" i="10"/>
  <c r="K78" i="10"/>
  <c r="AH78" i="10"/>
  <c r="V78" i="10"/>
  <c r="Q78" i="5" s="1"/>
  <c r="J78" i="10"/>
  <c r="AB78" i="10"/>
  <c r="P78" i="10"/>
  <c r="D78" i="10"/>
  <c r="AA78" i="10"/>
  <c r="O78" i="10"/>
  <c r="C78" i="10"/>
  <c r="S78" i="10"/>
  <c r="AK78" i="10"/>
  <c r="C80" i="10"/>
  <c r="V80" i="10"/>
  <c r="R84" i="10"/>
  <c r="T86" i="10"/>
  <c r="U90" i="10"/>
  <c r="I106" i="10"/>
  <c r="M134" i="10"/>
  <c r="G11" i="12"/>
  <c r="T11" i="5" s="1"/>
  <c r="F11" i="12"/>
  <c r="X13" i="14"/>
  <c r="Y13" i="14"/>
  <c r="F14" i="11"/>
  <c r="C14" i="11"/>
  <c r="D14" i="11" s="1"/>
  <c r="L14" i="11"/>
  <c r="I14" i="11"/>
  <c r="O14" i="11"/>
  <c r="AF13" i="10"/>
  <c r="T13" i="10"/>
  <c r="H13" i="10"/>
  <c r="N13" i="10"/>
  <c r="AA13" i="10"/>
  <c r="H20" i="10"/>
  <c r="V20" i="10"/>
  <c r="AJ20" i="10"/>
  <c r="G24" i="10"/>
  <c r="X24" i="10"/>
  <c r="E26" i="10"/>
  <c r="AB26" i="5" s="1"/>
  <c r="AC26" i="5" s="1"/>
  <c r="V26" i="10"/>
  <c r="AL26" i="10"/>
  <c r="L32" i="10"/>
  <c r="AA32" i="10"/>
  <c r="F33" i="10"/>
  <c r="V33" i="10"/>
  <c r="AK33" i="10"/>
  <c r="Y38" i="14"/>
  <c r="X38" i="14"/>
  <c r="O39" i="11"/>
  <c r="C39" i="11"/>
  <c r="D39" i="11" s="1"/>
  <c r="I39" i="11"/>
  <c r="L39" i="11"/>
  <c r="F39" i="11"/>
  <c r="AE38" i="10"/>
  <c r="S38" i="10"/>
  <c r="G38" i="10"/>
  <c r="AD38" i="10"/>
  <c r="R38" i="10"/>
  <c r="F38" i="10"/>
  <c r="AJ38" i="10"/>
  <c r="X38" i="10"/>
  <c r="L38" i="10"/>
  <c r="AI38" i="10"/>
  <c r="W38" i="10"/>
  <c r="K38" i="10"/>
  <c r="Q38" i="10"/>
  <c r="AK38" i="10"/>
  <c r="M40" i="10"/>
  <c r="AG40" i="10"/>
  <c r="E44" i="10"/>
  <c r="AB44" i="5" s="1"/>
  <c r="AC44" i="5" s="1"/>
  <c r="Y44" i="10"/>
  <c r="Y46" i="14"/>
  <c r="X46" i="14"/>
  <c r="F47" i="11"/>
  <c r="L47" i="11"/>
  <c r="M47" i="11" s="1"/>
  <c r="I47" i="11"/>
  <c r="C47" i="11"/>
  <c r="D47" i="11" s="1"/>
  <c r="O47" i="11"/>
  <c r="AA46" i="10"/>
  <c r="O46" i="10"/>
  <c r="C46" i="10"/>
  <c r="AL46" i="10"/>
  <c r="Z46" i="10"/>
  <c r="N46" i="10"/>
  <c r="B46" i="10"/>
  <c r="AF46" i="10"/>
  <c r="T46" i="10"/>
  <c r="H46" i="10"/>
  <c r="AE46" i="10"/>
  <c r="S46" i="10"/>
  <c r="G46" i="10"/>
  <c r="U46" i="10"/>
  <c r="AK46" i="10"/>
  <c r="M50" i="10"/>
  <c r="AC50" i="10"/>
  <c r="I52" i="10"/>
  <c r="Y52" i="10"/>
  <c r="Y56" i="14"/>
  <c r="X56" i="14"/>
  <c r="I57" i="11"/>
  <c r="F57" i="11"/>
  <c r="O57" i="11"/>
  <c r="L57" i="11"/>
  <c r="C57" i="11"/>
  <c r="D57" i="11" s="1"/>
  <c r="AE56" i="10"/>
  <c r="S56" i="10"/>
  <c r="G56" i="10"/>
  <c r="AD56" i="10"/>
  <c r="R56" i="10"/>
  <c r="F56" i="10"/>
  <c r="AJ56" i="10"/>
  <c r="X56" i="10"/>
  <c r="L56" i="10"/>
  <c r="AI56" i="10"/>
  <c r="W56" i="10"/>
  <c r="K56" i="10"/>
  <c r="Q56" i="10"/>
  <c r="AK56" i="10"/>
  <c r="M58" i="10"/>
  <c r="AG58" i="10"/>
  <c r="E62" i="10"/>
  <c r="AB62" i="5" s="1"/>
  <c r="AC62" i="5" s="1"/>
  <c r="Y62" i="10"/>
  <c r="X64" i="14"/>
  <c r="Y64" i="14"/>
  <c r="L65" i="11"/>
  <c r="M65" i="11" s="1"/>
  <c r="O65" i="11"/>
  <c r="I65" i="11"/>
  <c r="F65" i="11"/>
  <c r="C65" i="11"/>
  <c r="D65" i="11" s="1"/>
  <c r="AA64" i="10"/>
  <c r="O64" i="10"/>
  <c r="C64" i="10"/>
  <c r="AL64" i="10"/>
  <c r="Z64" i="10"/>
  <c r="N64" i="10"/>
  <c r="B64" i="10"/>
  <c r="AF64" i="10"/>
  <c r="T64" i="10"/>
  <c r="H64" i="10"/>
  <c r="AE64" i="10"/>
  <c r="S64" i="10"/>
  <c r="G64" i="10"/>
  <c r="U64" i="10"/>
  <c r="AK64" i="10"/>
  <c r="M68" i="10"/>
  <c r="AC68" i="10"/>
  <c r="I70" i="10"/>
  <c r="Y70" i="10"/>
  <c r="Y74" i="14"/>
  <c r="X74" i="14"/>
  <c r="O75" i="11"/>
  <c r="C75" i="11"/>
  <c r="D75" i="11" s="1"/>
  <c r="I75" i="11"/>
  <c r="L75" i="11"/>
  <c r="F75" i="11"/>
  <c r="AE74" i="10"/>
  <c r="S74" i="10"/>
  <c r="G74" i="10"/>
  <c r="AD74" i="10"/>
  <c r="R74" i="10"/>
  <c r="F74" i="10"/>
  <c r="AJ74" i="10"/>
  <c r="X74" i="10"/>
  <c r="L74" i="10"/>
  <c r="AI74" i="10"/>
  <c r="W74" i="10"/>
  <c r="K74" i="10"/>
  <c r="Q74" i="10"/>
  <c r="AK74" i="10"/>
  <c r="M76" i="10"/>
  <c r="AG76" i="10"/>
  <c r="E80" i="10"/>
  <c r="AB80" i="5" s="1"/>
  <c r="AC80" i="5" s="1"/>
  <c r="Z80" i="10"/>
  <c r="AA90" i="10"/>
  <c r="G91" i="12"/>
  <c r="F91" i="12"/>
  <c r="K92" i="11" s="1"/>
  <c r="D91" i="12"/>
  <c r="E92" i="11" s="1"/>
  <c r="E91" i="12"/>
  <c r="P106" i="10"/>
  <c r="Y120" i="14"/>
  <c r="X120" i="14"/>
  <c r="I121" i="11"/>
  <c r="F121" i="11"/>
  <c r="C121" i="11"/>
  <c r="D121" i="11" s="1"/>
  <c r="L121" i="11"/>
  <c r="AK120" i="10"/>
  <c r="Y120" i="10"/>
  <c r="AJ120" i="10"/>
  <c r="X120" i="10"/>
  <c r="L120" i="10"/>
  <c r="O121" i="11"/>
  <c r="AA120" i="10"/>
  <c r="M120" i="10"/>
  <c r="W120" i="10"/>
  <c r="J120" i="10"/>
  <c r="AH120" i="10"/>
  <c r="R120" i="10"/>
  <c r="C120" i="10"/>
  <c r="AC120" i="10"/>
  <c r="K120" i="10"/>
  <c r="AB120" i="10"/>
  <c r="I120" i="10"/>
  <c r="AL120" i="10"/>
  <c r="P120" i="10"/>
  <c r="AI120" i="10"/>
  <c r="O120" i="10"/>
  <c r="AG120" i="10"/>
  <c r="N120" i="10"/>
  <c r="AE120" i="10"/>
  <c r="G120" i="10"/>
  <c r="AD120" i="10"/>
  <c r="F120" i="10"/>
  <c r="V120" i="10"/>
  <c r="D120" i="10"/>
  <c r="U120" i="10"/>
  <c r="B120" i="10"/>
  <c r="S120" i="10"/>
  <c r="Y128" i="14"/>
  <c r="X128" i="14"/>
  <c r="O129" i="11"/>
  <c r="C129" i="11"/>
  <c r="D129" i="11" s="1"/>
  <c r="I129" i="11"/>
  <c r="L129" i="11"/>
  <c r="F129" i="11"/>
  <c r="AG128" i="10"/>
  <c r="U128" i="10"/>
  <c r="I128" i="10"/>
  <c r="AF128" i="10"/>
  <c r="T128" i="10"/>
  <c r="H128" i="10"/>
  <c r="AL128" i="10"/>
  <c r="X128" i="10"/>
  <c r="J128" i="10"/>
  <c r="AJ128" i="10"/>
  <c r="V128" i="10"/>
  <c r="F128" i="10"/>
  <c r="AI128" i="10"/>
  <c r="S128" i="10"/>
  <c r="AH128" i="10"/>
  <c r="O128" i="10"/>
  <c r="AA128" i="10"/>
  <c r="G128" i="10"/>
  <c r="Z128" i="10"/>
  <c r="E128" i="10"/>
  <c r="W128" i="10"/>
  <c r="R128" i="10"/>
  <c r="Q128" i="10"/>
  <c r="N128" i="10"/>
  <c r="M128" i="10"/>
  <c r="AE128" i="10"/>
  <c r="K128" i="10"/>
  <c r="AD128" i="10"/>
  <c r="D128" i="10"/>
  <c r="AB128" i="10"/>
  <c r="B128" i="10"/>
  <c r="AA134" i="10"/>
  <c r="X137" i="14"/>
  <c r="Y137" i="14"/>
  <c r="F138" i="11"/>
  <c r="I138" i="11"/>
  <c r="O138" i="11"/>
  <c r="L138" i="11"/>
  <c r="C138" i="11"/>
  <c r="D138" i="11" s="1"/>
  <c r="AA137" i="10"/>
  <c r="O137" i="10"/>
  <c r="C137" i="10"/>
  <c r="AL137" i="10"/>
  <c r="Z137" i="10"/>
  <c r="N137" i="10"/>
  <c r="B137" i="10"/>
  <c r="Y137" i="10"/>
  <c r="D137" i="12" s="1"/>
  <c r="E138" i="11" s="1"/>
  <c r="G138" i="11" s="1"/>
  <c r="K137" i="10"/>
  <c r="AK137" i="10"/>
  <c r="W137" i="10"/>
  <c r="I137" i="10"/>
  <c r="AJ137" i="10"/>
  <c r="V137" i="10"/>
  <c r="H137" i="10"/>
  <c r="U137" i="10"/>
  <c r="D137" i="10"/>
  <c r="AH137" i="10"/>
  <c r="Q137" i="10"/>
  <c r="AC137" i="10"/>
  <c r="G137" i="10"/>
  <c r="AB137" i="10"/>
  <c r="F137" i="10"/>
  <c r="AE137" i="10"/>
  <c r="AD137" i="10"/>
  <c r="X137" i="10"/>
  <c r="S137" i="10"/>
  <c r="R137" i="10"/>
  <c r="M137" i="10"/>
  <c r="L137" i="10"/>
  <c r="AG137" i="10"/>
  <c r="E137" i="10"/>
  <c r="AB137" i="5" s="1"/>
  <c r="AC137" i="5" s="1"/>
  <c r="C23" i="11"/>
  <c r="Q119" i="9"/>
  <c r="Q125" i="9"/>
  <c r="Q131" i="9"/>
  <c r="Q137" i="9"/>
  <c r="Q143" i="9"/>
  <c r="Q149" i="9"/>
  <c r="Q155" i="9"/>
  <c r="Q161" i="9"/>
  <c r="Q167" i="9"/>
  <c r="Q173" i="9"/>
  <c r="M11" i="10"/>
  <c r="Y12" i="14"/>
  <c r="X12" i="14"/>
  <c r="C13" i="11"/>
  <c r="D13" i="11" s="1"/>
  <c r="F13" i="11"/>
  <c r="L13" i="11"/>
  <c r="O13" i="11"/>
  <c r="I13" i="11"/>
  <c r="AH12" i="10"/>
  <c r="V12" i="10"/>
  <c r="Q12" i="5" s="1"/>
  <c r="J12" i="10"/>
  <c r="N12" i="10"/>
  <c r="O12" i="5" s="1"/>
  <c r="AA12" i="10"/>
  <c r="B13" i="10"/>
  <c r="O13" i="10"/>
  <c r="AB13" i="10"/>
  <c r="E15" i="10"/>
  <c r="AB15" i="5" s="1"/>
  <c r="AC15" i="5" s="1"/>
  <c r="R15" i="10"/>
  <c r="Q15" i="5" s="1"/>
  <c r="AE15" i="10"/>
  <c r="I20" i="10"/>
  <c r="W20" i="10"/>
  <c r="AK20" i="10"/>
  <c r="F22" i="10"/>
  <c r="V22" i="10"/>
  <c r="AK22" i="10"/>
  <c r="H24" i="10"/>
  <c r="Y24" i="10"/>
  <c r="H26" i="10"/>
  <c r="X26" i="10"/>
  <c r="Y27" i="14"/>
  <c r="X27" i="14"/>
  <c r="L28" i="11"/>
  <c r="C28" i="11"/>
  <c r="D28" i="11" s="1"/>
  <c r="F28" i="11"/>
  <c r="O28" i="11"/>
  <c r="I28" i="11"/>
  <c r="AC27" i="10"/>
  <c r="Q27" i="10"/>
  <c r="E27" i="10"/>
  <c r="AB27" i="5" s="1"/>
  <c r="AC27" i="5" s="1"/>
  <c r="AB27" i="10"/>
  <c r="P27" i="10"/>
  <c r="D27" i="10"/>
  <c r="AG27" i="10"/>
  <c r="U27" i="10"/>
  <c r="I27" i="10"/>
  <c r="R27" i="10"/>
  <c r="AH27" i="10"/>
  <c r="M32" i="10"/>
  <c r="AB32" i="10"/>
  <c r="G33" i="10"/>
  <c r="W33" i="10"/>
  <c r="AL33" i="10"/>
  <c r="Q34" i="10"/>
  <c r="B38" i="10"/>
  <c r="T38" i="10"/>
  <c r="AL38" i="10"/>
  <c r="R39" i="10"/>
  <c r="P40" i="10"/>
  <c r="AH40" i="10"/>
  <c r="F42" i="10"/>
  <c r="X42" i="10"/>
  <c r="H44" i="10"/>
  <c r="Z44" i="10"/>
  <c r="F45" i="10"/>
  <c r="X45" i="10"/>
  <c r="D46" i="10"/>
  <c r="V46" i="10"/>
  <c r="Q46" i="5" s="1"/>
  <c r="N50" i="10"/>
  <c r="AF50" i="10"/>
  <c r="J52" i="10"/>
  <c r="AB52" i="10"/>
  <c r="R54" i="10"/>
  <c r="B56" i="10"/>
  <c r="T56" i="10"/>
  <c r="AL56" i="10"/>
  <c r="R57" i="10"/>
  <c r="P58" i="10"/>
  <c r="AH58" i="10"/>
  <c r="F60" i="10"/>
  <c r="X60" i="10"/>
  <c r="H62" i="10"/>
  <c r="Z62" i="10"/>
  <c r="F63" i="10"/>
  <c r="X63" i="10"/>
  <c r="D64" i="10"/>
  <c r="V64" i="10"/>
  <c r="Q64" i="5" s="1"/>
  <c r="N68" i="10"/>
  <c r="AF68" i="10"/>
  <c r="J70" i="10"/>
  <c r="AB70" i="10"/>
  <c r="R72" i="10"/>
  <c r="B74" i="10"/>
  <c r="T74" i="10"/>
  <c r="AL74" i="10"/>
  <c r="R75" i="10"/>
  <c r="P76" i="10"/>
  <c r="AH76" i="10"/>
  <c r="F78" i="10"/>
  <c r="X78" i="10"/>
  <c r="H80" i="10"/>
  <c r="AB80" i="10"/>
  <c r="AF90" i="10"/>
  <c r="T106" i="10"/>
  <c r="E120" i="10"/>
  <c r="AI134" i="10"/>
  <c r="B119" i="9"/>
  <c r="B125" i="9"/>
  <c r="B131" i="9"/>
  <c r="B137" i="9"/>
  <c r="B143" i="9"/>
  <c r="B149" i="9"/>
  <c r="B155" i="9"/>
  <c r="B161" i="9"/>
  <c r="B167" i="9"/>
  <c r="B173" i="9"/>
  <c r="X11" i="14"/>
  <c r="Y11" i="14"/>
  <c r="F12" i="11"/>
  <c r="O12" i="11"/>
  <c r="L12" i="11"/>
  <c r="I12" i="11"/>
  <c r="AJ11" i="10"/>
  <c r="X11" i="10"/>
  <c r="L11" i="10"/>
  <c r="C12" i="11"/>
  <c r="D12" i="11" s="1"/>
  <c r="N11" i="10"/>
  <c r="AA11" i="10"/>
  <c r="C13" i="10"/>
  <c r="P13" i="10"/>
  <c r="AC13" i="10"/>
  <c r="F15" i="10"/>
  <c r="S15" i="10"/>
  <c r="AF15" i="10"/>
  <c r="J20" i="10"/>
  <c r="X20" i="10"/>
  <c r="AL20" i="10"/>
  <c r="H22" i="10"/>
  <c r="W22" i="10"/>
  <c r="I24" i="10"/>
  <c r="Z24" i="10"/>
  <c r="I26" i="10"/>
  <c r="Y26" i="10"/>
  <c r="F26" i="12" s="1"/>
  <c r="K27" i="11" s="1"/>
  <c r="N32" i="10"/>
  <c r="H33" i="10"/>
  <c r="X33" i="10"/>
  <c r="Y34" i="14"/>
  <c r="X34" i="14"/>
  <c r="F35" i="11"/>
  <c r="L35" i="11"/>
  <c r="C35" i="11"/>
  <c r="O35" i="11"/>
  <c r="I35" i="11"/>
  <c r="AA34" i="10"/>
  <c r="O34" i="10"/>
  <c r="C34" i="10"/>
  <c r="AL34" i="10"/>
  <c r="Z34" i="10"/>
  <c r="N34" i="10"/>
  <c r="B34" i="10"/>
  <c r="AE34" i="10"/>
  <c r="S34" i="10"/>
  <c r="G34" i="10"/>
  <c r="R34" i="10"/>
  <c r="Q34" i="5" s="1"/>
  <c r="AH34" i="10"/>
  <c r="C38" i="10"/>
  <c r="U38" i="10"/>
  <c r="Y39" i="14"/>
  <c r="X39" i="14"/>
  <c r="L40" i="11"/>
  <c r="I40" i="11"/>
  <c r="F40" i="11"/>
  <c r="C40" i="11"/>
  <c r="D40" i="11" s="1"/>
  <c r="O40" i="11"/>
  <c r="AC39" i="10"/>
  <c r="Q39" i="10"/>
  <c r="E39" i="10"/>
  <c r="AB39" i="10"/>
  <c r="P39" i="10"/>
  <c r="D39" i="10"/>
  <c r="AH39" i="10"/>
  <c r="V39" i="10"/>
  <c r="J39" i="10"/>
  <c r="M39" i="5" s="1"/>
  <c r="N39" i="5" s="1"/>
  <c r="AG39" i="10"/>
  <c r="U39" i="10"/>
  <c r="I39" i="10"/>
  <c r="S39" i="10"/>
  <c r="AK39" i="10"/>
  <c r="Q40" i="10"/>
  <c r="G42" i="10"/>
  <c r="C44" i="1" s="1"/>
  <c r="Y42" i="10"/>
  <c r="I44" i="10"/>
  <c r="AA44" i="10"/>
  <c r="G45" i="10"/>
  <c r="C47" i="1" s="1"/>
  <c r="Y45" i="10"/>
  <c r="G45" i="12" s="1"/>
  <c r="T45" i="5" s="1"/>
  <c r="E46" i="10"/>
  <c r="AB46" i="5" s="1"/>
  <c r="AC46" i="5" s="1"/>
  <c r="W46" i="10"/>
  <c r="O50" i="10"/>
  <c r="K52" i="10"/>
  <c r="AC52" i="10"/>
  <c r="Y54" i="14"/>
  <c r="X54" i="14"/>
  <c r="I55" i="11"/>
  <c r="F55" i="11"/>
  <c r="O55" i="11"/>
  <c r="L55" i="11"/>
  <c r="C55" i="11"/>
  <c r="D55" i="11" s="1"/>
  <c r="AI54" i="10"/>
  <c r="W54" i="10"/>
  <c r="K54" i="10"/>
  <c r="AH54" i="10"/>
  <c r="V54" i="10"/>
  <c r="J54" i="10"/>
  <c r="AB54" i="10"/>
  <c r="P54" i="10"/>
  <c r="D54" i="10"/>
  <c r="AA54" i="10"/>
  <c r="O54" i="10"/>
  <c r="C54" i="10"/>
  <c r="S54" i="10"/>
  <c r="AK54" i="10"/>
  <c r="C56" i="10"/>
  <c r="U56" i="10"/>
  <c r="Y57" i="14"/>
  <c r="X57" i="14"/>
  <c r="F58" i="11"/>
  <c r="O58" i="11"/>
  <c r="C58" i="11"/>
  <c r="D58" i="11" s="1"/>
  <c r="L58" i="11"/>
  <c r="I58" i="11"/>
  <c r="AC57" i="10"/>
  <c r="Q57" i="10"/>
  <c r="E57" i="10"/>
  <c r="AB57" i="10"/>
  <c r="P57" i="10"/>
  <c r="D57" i="10"/>
  <c r="AH57" i="10"/>
  <c r="V57" i="10"/>
  <c r="J57" i="10"/>
  <c r="M57" i="5" s="1"/>
  <c r="N57" i="5" s="1"/>
  <c r="AG57" i="10"/>
  <c r="U57" i="10"/>
  <c r="I57" i="10"/>
  <c r="S57" i="10"/>
  <c r="AK57" i="10"/>
  <c r="Q58" i="10"/>
  <c r="G60" i="10"/>
  <c r="C62" i="1" s="1"/>
  <c r="Y60" i="10"/>
  <c r="I62" i="10"/>
  <c r="AA62" i="10"/>
  <c r="G63" i="10"/>
  <c r="C65" i="1" s="1"/>
  <c r="Y63" i="10"/>
  <c r="G63" i="12" s="1"/>
  <c r="T63" i="5" s="1"/>
  <c r="E64" i="10"/>
  <c r="AB64" i="5" s="1"/>
  <c r="AC64" i="5" s="1"/>
  <c r="W64" i="10"/>
  <c r="O68" i="10"/>
  <c r="K70" i="10"/>
  <c r="AC70" i="10"/>
  <c r="X72" i="14"/>
  <c r="Y72" i="14"/>
  <c r="O73" i="11"/>
  <c r="C73" i="11"/>
  <c r="D73" i="11" s="1"/>
  <c r="L73" i="11"/>
  <c r="F73" i="11"/>
  <c r="I73" i="11"/>
  <c r="AI72" i="10"/>
  <c r="W72" i="10"/>
  <c r="K72" i="10"/>
  <c r="AH72" i="10"/>
  <c r="V72" i="10"/>
  <c r="J72" i="10"/>
  <c r="AB72" i="10"/>
  <c r="P72" i="10"/>
  <c r="D72" i="10"/>
  <c r="AA72" i="10"/>
  <c r="O72" i="10"/>
  <c r="C72" i="10"/>
  <c r="S72" i="10"/>
  <c r="AK72" i="10"/>
  <c r="C74" i="10"/>
  <c r="U74" i="10"/>
  <c r="Y75" i="14"/>
  <c r="X75" i="14"/>
  <c r="L76" i="11"/>
  <c r="M76" i="11" s="1"/>
  <c r="I76" i="11"/>
  <c r="O76" i="11"/>
  <c r="C76" i="11"/>
  <c r="D76" i="11" s="1"/>
  <c r="F76" i="11"/>
  <c r="AC75" i="10"/>
  <c r="Q75" i="10"/>
  <c r="E75" i="10"/>
  <c r="AB75" i="10"/>
  <c r="P75" i="10"/>
  <c r="D75" i="10"/>
  <c r="AH75" i="10"/>
  <c r="V75" i="10"/>
  <c r="J75" i="10"/>
  <c r="M75" i="5" s="1"/>
  <c r="AG75" i="10"/>
  <c r="U75" i="10"/>
  <c r="I75" i="10"/>
  <c r="S75" i="10"/>
  <c r="J75" i="5" s="1"/>
  <c r="AK75" i="10"/>
  <c r="Q76" i="10"/>
  <c r="G78" i="10"/>
  <c r="C80" i="1" s="1"/>
  <c r="Y78" i="10"/>
  <c r="E78" i="12" s="1"/>
  <c r="H79" i="11" s="1"/>
  <c r="I80" i="10"/>
  <c r="AC80" i="10"/>
  <c r="X84" i="14"/>
  <c r="Y84" i="14"/>
  <c r="O85" i="11"/>
  <c r="C85" i="11"/>
  <c r="D85" i="11" s="1"/>
  <c r="L85" i="11"/>
  <c r="F85" i="11"/>
  <c r="I85" i="11"/>
  <c r="J85" i="11" s="1"/>
  <c r="AE84" i="10"/>
  <c r="S84" i="10"/>
  <c r="G84" i="10"/>
  <c r="AK84" i="10"/>
  <c r="X84" i="10"/>
  <c r="K84" i="10"/>
  <c r="AJ84" i="10"/>
  <c r="W84" i="10"/>
  <c r="J84" i="10"/>
  <c r="AI84" i="10"/>
  <c r="V84" i="10"/>
  <c r="I84" i="10"/>
  <c r="AC84" i="10"/>
  <c r="P84" i="10"/>
  <c r="C84" i="10"/>
  <c r="AB84" i="10"/>
  <c r="O84" i="10"/>
  <c r="B84" i="10"/>
  <c r="Z84" i="10"/>
  <c r="M84" i="10"/>
  <c r="AA84" i="10"/>
  <c r="X86" i="14"/>
  <c r="Y86" i="14"/>
  <c r="O87" i="11"/>
  <c r="C87" i="11"/>
  <c r="D87" i="11" s="1"/>
  <c r="I87" i="11"/>
  <c r="F87" i="11"/>
  <c r="L87" i="11"/>
  <c r="AA86" i="10"/>
  <c r="O86" i="10"/>
  <c r="C86" i="10"/>
  <c r="Z86" i="10"/>
  <c r="M86" i="10"/>
  <c r="AL86" i="10"/>
  <c r="Y86" i="10"/>
  <c r="G86" i="12" s="1"/>
  <c r="L86" i="10"/>
  <c r="AK86" i="10"/>
  <c r="X86" i="10"/>
  <c r="K86" i="10"/>
  <c r="AH86" i="10"/>
  <c r="U86" i="10"/>
  <c r="AF86" i="10"/>
  <c r="S86" i="10"/>
  <c r="F86" i="10"/>
  <c r="AE86" i="10"/>
  <c r="R86" i="10"/>
  <c r="E86" i="10"/>
  <c r="AB86" i="5" s="1"/>
  <c r="AC86" i="5" s="1"/>
  <c r="AC86" i="10"/>
  <c r="P86" i="10"/>
  <c r="B86" i="10"/>
  <c r="AD86" i="10"/>
  <c r="X102" i="14"/>
  <c r="Y102" i="14"/>
  <c r="I103" i="11"/>
  <c r="F103" i="11"/>
  <c r="C103" i="11"/>
  <c r="D103" i="11" s="1"/>
  <c r="L103" i="11"/>
  <c r="O103" i="11"/>
  <c r="AF102" i="10"/>
  <c r="T102" i="10"/>
  <c r="H102" i="10"/>
  <c r="AL102" i="10"/>
  <c r="Y102" i="10"/>
  <c r="G102" i="12" s="1"/>
  <c r="L102" i="10"/>
  <c r="AG102" i="10"/>
  <c r="S102" i="10"/>
  <c r="F102" i="10"/>
  <c r="AJ102" i="10"/>
  <c r="U102" i="10"/>
  <c r="D102" i="10"/>
  <c r="AI102" i="10"/>
  <c r="R102" i="10"/>
  <c r="Q102" i="5" s="1"/>
  <c r="C102" i="10"/>
  <c r="AH102" i="10"/>
  <c r="Q102" i="10"/>
  <c r="B102" i="10"/>
  <c r="AD102" i="10"/>
  <c r="O102" i="10"/>
  <c r="AC102" i="10"/>
  <c r="N102" i="10"/>
  <c r="AA102" i="10"/>
  <c r="K102" i="10"/>
  <c r="Z102" i="10"/>
  <c r="J102" i="10"/>
  <c r="W102" i="10"/>
  <c r="G102" i="10"/>
  <c r="Z106" i="10"/>
  <c r="H120" i="10"/>
  <c r="Y131" i="14"/>
  <c r="X131" i="14"/>
  <c r="L132" i="11"/>
  <c r="O132" i="11"/>
  <c r="F132" i="11"/>
  <c r="I132" i="11"/>
  <c r="C132" i="11"/>
  <c r="D132" i="11" s="1"/>
  <c r="AA131" i="10"/>
  <c r="O131" i="10"/>
  <c r="C131" i="10"/>
  <c r="AL131" i="10"/>
  <c r="Z131" i="10"/>
  <c r="N131" i="10"/>
  <c r="B131" i="10"/>
  <c r="X131" i="10"/>
  <c r="J131" i="10"/>
  <c r="AJ131" i="10"/>
  <c r="V131" i="10"/>
  <c r="H131" i="10"/>
  <c r="AI131" i="10"/>
  <c r="U131" i="10"/>
  <c r="G131" i="10"/>
  <c r="AG131" i="10"/>
  <c r="P131" i="10"/>
  <c r="AB131" i="10"/>
  <c r="F131" i="10"/>
  <c r="Y131" i="10"/>
  <c r="F131" i="12" s="1"/>
  <c r="K132" i="11" s="1"/>
  <c r="M132" i="11" s="1"/>
  <c r="E131" i="10"/>
  <c r="AB131" i="5" s="1"/>
  <c r="AC131" i="5" s="1"/>
  <c r="T131" i="10"/>
  <c r="S131" i="10"/>
  <c r="R131" i="10"/>
  <c r="M131" i="10"/>
  <c r="AK131" i="10"/>
  <c r="L131" i="10"/>
  <c r="AF131" i="10"/>
  <c r="I131" i="10"/>
  <c r="AE131" i="10"/>
  <c r="D131" i="10"/>
  <c r="AC131" i="10"/>
  <c r="P137" i="10"/>
  <c r="I53" i="11"/>
  <c r="L20" i="10"/>
  <c r="Z20" i="10"/>
  <c r="M24" i="10"/>
  <c r="AC24" i="10"/>
  <c r="L26" i="10"/>
  <c r="AA26" i="10"/>
  <c r="Y32" i="14"/>
  <c r="X32" i="14"/>
  <c r="I33" i="11"/>
  <c r="F33" i="11"/>
  <c r="C33" i="11"/>
  <c r="D33" i="11" s="1"/>
  <c r="O33" i="11"/>
  <c r="L33" i="11"/>
  <c r="AE32" i="10"/>
  <c r="S32" i="10"/>
  <c r="F34" i="1" s="1"/>
  <c r="G32" i="10"/>
  <c r="C34" i="1" s="1"/>
  <c r="AD32" i="10"/>
  <c r="R32" i="10"/>
  <c r="F32" i="10"/>
  <c r="AI32" i="10"/>
  <c r="W32" i="10"/>
  <c r="G34" i="1" s="1"/>
  <c r="K32" i="10"/>
  <c r="D34" i="1" s="1"/>
  <c r="P32" i="10"/>
  <c r="AG32" i="10"/>
  <c r="K33" i="10"/>
  <c r="Z33" i="10"/>
  <c r="G38" i="12"/>
  <c r="D38" i="12"/>
  <c r="E39" i="11" s="1"/>
  <c r="F38" i="12"/>
  <c r="K39" i="11" s="1"/>
  <c r="E38" i="12"/>
  <c r="H39" i="11" s="1"/>
  <c r="Y40" i="14"/>
  <c r="X40" i="14"/>
  <c r="L41" i="11"/>
  <c r="O41" i="11"/>
  <c r="I41" i="11"/>
  <c r="F41" i="11"/>
  <c r="C41" i="11"/>
  <c r="D41" i="11" s="1"/>
  <c r="AA40" i="10"/>
  <c r="O40" i="10"/>
  <c r="C40" i="10"/>
  <c r="AL40" i="10"/>
  <c r="Z40" i="10"/>
  <c r="N40" i="10"/>
  <c r="B40" i="10"/>
  <c r="AF40" i="10"/>
  <c r="T40" i="10"/>
  <c r="H40" i="10"/>
  <c r="AE40" i="10"/>
  <c r="S40" i="10"/>
  <c r="G40" i="10"/>
  <c r="U40" i="10"/>
  <c r="AK40" i="10"/>
  <c r="G46" i="12"/>
  <c r="F46" i="12"/>
  <c r="K47" i="11" s="1"/>
  <c r="E46" i="12"/>
  <c r="H47" i="11" s="1"/>
  <c r="D46" i="12"/>
  <c r="E47" i="11" s="1"/>
  <c r="Y50" i="14"/>
  <c r="X50" i="14"/>
  <c r="O51" i="11"/>
  <c r="C51" i="11"/>
  <c r="D51" i="11" s="1"/>
  <c r="F51" i="11"/>
  <c r="I51" i="11"/>
  <c r="L51" i="11"/>
  <c r="AE50" i="10"/>
  <c r="S50" i="10"/>
  <c r="G50" i="10"/>
  <c r="C52" i="1" s="1"/>
  <c r="AD50" i="10"/>
  <c r="R50" i="10"/>
  <c r="F50" i="10"/>
  <c r="AJ50" i="10"/>
  <c r="X50" i="10"/>
  <c r="L50" i="10"/>
  <c r="AI50" i="10"/>
  <c r="W50" i="10"/>
  <c r="K50" i="10"/>
  <c r="Q50" i="10"/>
  <c r="AK50" i="10"/>
  <c r="G56" i="12"/>
  <c r="F56" i="12"/>
  <c r="K57" i="11" s="1"/>
  <c r="D56" i="12"/>
  <c r="E56" i="12"/>
  <c r="H57" i="11" s="1"/>
  <c r="Y58" i="14"/>
  <c r="X58" i="14"/>
  <c r="F59" i="11"/>
  <c r="C59" i="11"/>
  <c r="D59" i="11" s="1"/>
  <c r="O59" i="11"/>
  <c r="I59" i="11"/>
  <c r="L59" i="11"/>
  <c r="AA58" i="10"/>
  <c r="O58" i="10"/>
  <c r="C58" i="10"/>
  <c r="AL58" i="10"/>
  <c r="Z58" i="10"/>
  <c r="N58" i="10"/>
  <c r="B58" i="10"/>
  <c r="AF58" i="10"/>
  <c r="T58" i="10"/>
  <c r="H58" i="10"/>
  <c r="AE58" i="10"/>
  <c r="S58" i="10"/>
  <c r="G58" i="10"/>
  <c r="U58" i="10"/>
  <c r="AK58" i="10"/>
  <c r="AC62" i="10"/>
  <c r="G64" i="12"/>
  <c r="F64" i="12"/>
  <c r="K65" i="11" s="1"/>
  <c r="E64" i="12"/>
  <c r="H65" i="11" s="1"/>
  <c r="D64" i="12"/>
  <c r="E65" i="11" s="1"/>
  <c r="X68" i="14"/>
  <c r="Y68" i="14"/>
  <c r="I69" i="11"/>
  <c r="O69" i="11"/>
  <c r="L69" i="11"/>
  <c r="F69" i="11"/>
  <c r="C69" i="11"/>
  <c r="D69" i="11" s="1"/>
  <c r="AE68" i="10"/>
  <c r="S68" i="10"/>
  <c r="G68" i="10"/>
  <c r="C70" i="1" s="1"/>
  <c r="AD68" i="10"/>
  <c r="R68" i="10"/>
  <c r="Q68" i="5" s="1"/>
  <c r="F68" i="10"/>
  <c r="AJ68" i="10"/>
  <c r="X68" i="10"/>
  <c r="L68" i="10"/>
  <c r="AI68" i="10"/>
  <c r="W68" i="10"/>
  <c r="K68" i="10"/>
  <c r="Q68" i="10"/>
  <c r="AK68" i="10"/>
  <c r="M70" i="10"/>
  <c r="AG70" i="10"/>
  <c r="X76" i="14"/>
  <c r="Y76" i="14"/>
  <c r="F77" i="11"/>
  <c r="L77" i="11"/>
  <c r="I77" i="11"/>
  <c r="C77" i="11"/>
  <c r="O77" i="11"/>
  <c r="AA76" i="10"/>
  <c r="O76" i="10"/>
  <c r="C76" i="10"/>
  <c r="AL76" i="10"/>
  <c r="Z76" i="10"/>
  <c r="N76" i="10"/>
  <c r="B76" i="10"/>
  <c r="AF76" i="10"/>
  <c r="T76" i="10"/>
  <c r="H76" i="10"/>
  <c r="AE76" i="10"/>
  <c r="S76" i="10"/>
  <c r="G76" i="10"/>
  <c r="U76" i="10"/>
  <c r="AK76" i="10"/>
  <c r="M80" i="10"/>
  <c r="AE80" i="10"/>
  <c r="X90" i="14"/>
  <c r="Y90" i="14"/>
  <c r="I91" i="11"/>
  <c r="F91" i="11"/>
  <c r="O91" i="11"/>
  <c r="L91" i="11"/>
  <c r="C91" i="11"/>
  <c r="D91" i="11" s="1"/>
  <c r="AE90" i="10"/>
  <c r="S90" i="10"/>
  <c r="G90" i="10"/>
  <c r="AD90" i="10"/>
  <c r="Q90" i="10"/>
  <c r="D90" i="10"/>
  <c r="AC90" i="10"/>
  <c r="P90" i="10"/>
  <c r="C90" i="10"/>
  <c r="AB90" i="10"/>
  <c r="O90" i="10"/>
  <c r="B90" i="10"/>
  <c r="Z90" i="10"/>
  <c r="M90" i="10"/>
  <c r="AL90" i="10"/>
  <c r="Y90" i="10"/>
  <c r="G90" i="12" s="1"/>
  <c r="L90" i="10"/>
  <c r="AJ90" i="10"/>
  <c r="W90" i="10"/>
  <c r="J90" i="10"/>
  <c r="AI90" i="10"/>
  <c r="V90" i="10"/>
  <c r="Q90" i="5" s="1"/>
  <c r="I90" i="10"/>
  <c r="AG90" i="10"/>
  <c r="T90" i="10"/>
  <c r="F90" i="10"/>
  <c r="AF106" i="10"/>
  <c r="Y178" i="14"/>
  <c r="X178" i="14"/>
  <c r="I179" i="11"/>
  <c r="C179" i="11"/>
  <c r="D179" i="11" s="1"/>
  <c r="O179" i="11"/>
  <c r="F179" i="11"/>
  <c r="L179" i="11"/>
  <c r="AE178" i="10"/>
  <c r="S178" i="10"/>
  <c r="G178" i="10"/>
  <c r="AC178" i="10"/>
  <c r="Q178" i="10"/>
  <c r="E178" i="10"/>
  <c r="AB178" i="10"/>
  <c r="P178" i="10"/>
  <c r="D178" i="10"/>
  <c r="AA178" i="10"/>
  <c r="O178" i="10"/>
  <c r="C178" i="10"/>
  <c r="AJ178" i="10"/>
  <c r="X178" i="10"/>
  <c r="L178" i="10"/>
  <c r="AI178" i="10"/>
  <c r="W178" i="10"/>
  <c r="K178" i="10"/>
  <c r="T178" i="10"/>
  <c r="R178" i="10"/>
  <c r="AL178" i="10"/>
  <c r="N178" i="10"/>
  <c r="AK178" i="10"/>
  <c r="M178" i="10"/>
  <c r="AG178" i="10"/>
  <c r="I178" i="10"/>
  <c r="AF178" i="10"/>
  <c r="H178" i="10"/>
  <c r="AD178" i="10"/>
  <c r="F178" i="10"/>
  <c r="B178" i="10"/>
  <c r="Y178" i="10"/>
  <c r="F178" i="12" s="1"/>
  <c r="K179" i="11" s="1"/>
  <c r="V178" i="10"/>
  <c r="U178" i="10"/>
  <c r="AH178" i="10"/>
  <c r="Z178" i="10"/>
  <c r="J178" i="10"/>
  <c r="Y85" i="14"/>
  <c r="X85" i="14"/>
  <c r="I86" i="11"/>
  <c r="O86" i="11"/>
  <c r="C86" i="11"/>
  <c r="D86" i="11" s="1"/>
  <c r="L86" i="11"/>
  <c r="F86" i="11"/>
  <c r="AC85" i="10"/>
  <c r="Q85" i="10"/>
  <c r="E85" i="10"/>
  <c r="N85" i="10"/>
  <c r="AA85" i="10"/>
  <c r="E89" i="10"/>
  <c r="AB89" i="5" s="1"/>
  <c r="AC89" i="5" s="1"/>
  <c r="R89" i="10"/>
  <c r="AE89" i="10"/>
  <c r="H91" i="10"/>
  <c r="U91" i="10"/>
  <c r="AH91" i="10"/>
  <c r="I92" i="10"/>
  <c r="V92" i="10"/>
  <c r="AI92" i="10"/>
  <c r="H96" i="10"/>
  <c r="V96" i="10"/>
  <c r="AK96" i="10"/>
  <c r="K99" i="10"/>
  <c r="AA99" i="10"/>
  <c r="Y103" i="14"/>
  <c r="X103" i="14"/>
  <c r="F104" i="11"/>
  <c r="C104" i="11"/>
  <c r="D104" i="11" s="1"/>
  <c r="O104" i="11"/>
  <c r="I104" i="11"/>
  <c r="L104" i="11"/>
  <c r="AD103" i="10"/>
  <c r="R103" i="10"/>
  <c r="Q103" i="5" s="1"/>
  <c r="F103" i="10"/>
  <c r="Z103" i="10"/>
  <c r="M103" i="10"/>
  <c r="AH103" i="10"/>
  <c r="U103" i="10"/>
  <c r="H103" i="10"/>
  <c r="P103" i="10"/>
  <c r="AF103" i="10"/>
  <c r="Y105" i="14"/>
  <c r="X105" i="14"/>
  <c r="I106" i="11"/>
  <c r="C106" i="11"/>
  <c r="D106" i="11" s="1"/>
  <c r="O106" i="11"/>
  <c r="L106" i="11"/>
  <c r="F106" i="11"/>
  <c r="AL105" i="10"/>
  <c r="Z105" i="10"/>
  <c r="N105" i="10"/>
  <c r="B105" i="10"/>
  <c r="AC105" i="10"/>
  <c r="P105" i="10"/>
  <c r="C105" i="10"/>
  <c r="AJ105" i="10"/>
  <c r="W105" i="10"/>
  <c r="J105" i="10"/>
  <c r="R105" i="10"/>
  <c r="Q105" i="5" s="1"/>
  <c r="AG105" i="10"/>
  <c r="Y108" i="14"/>
  <c r="X108" i="14"/>
  <c r="I109" i="11"/>
  <c r="F109" i="11"/>
  <c r="O109" i="11"/>
  <c r="C109" i="11"/>
  <c r="D109" i="11" s="1"/>
  <c r="L109" i="11"/>
  <c r="AF108" i="10"/>
  <c r="T108" i="10"/>
  <c r="H108" i="10"/>
  <c r="AD108" i="10"/>
  <c r="R108" i="10"/>
  <c r="F108" i="10"/>
  <c r="Y108" i="10"/>
  <c r="D108" i="12" s="1"/>
  <c r="E109" i="11" s="1"/>
  <c r="K108" i="10"/>
  <c r="D110" i="1" s="1"/>
  <c r="AH108" i="10"/>
  <c r="S108" i="10"/>
  <c r="F110" i="1" s="1"/>
  <c r="D108" i="10"/>
  <c r="Q108" i="10"/>
  <c r="AJ108" i="10"/>
  <c r="J110" i="10"/>
  <c r="AA110" i="10"/>
  <c r="G111" i="10"/>
  <c r="W111" i="10"/>
  <c r="X114" i="14"/>
  <c r="Y114" i="14"/>
  <c r="C115" i="11"/>
  <c r="D115" i="11" s="1"/>
  <c r="I115" i="11"/>
  <c r="F115" i="11"/>
  <c r="O115" i="11"/>
  <c r="L115" i="11"/>
  <c r="AF114" i="10"/>
  <c r="T114" i="10"/>
  <c r="H114" i="10"/>
  <c r="AD114" i="10"/>
  <c r="R114" i="10"/>
  <c r="F114" i="10"/>
  <c r="AA114" i="10"/>
  <c r="M114" i="10"/>
  <c r="AJ114" i="10"/>
  <c r="V114" i="10"/>
  <c r="G114" i="10"/>
  <c r="C116" i="1" s="1"/>
  <c r="AI114" i="10"/>
  <c r="U114" i="10"/>
  <c r="E114" i="10"/>
  <c r="S114" i="10"/>
  <c r="Y115" i="14"/>
  <c r="X115" i="14"/>
  <c r="I116" i="11"/>
  <c r="O116" i="11"/>
  <c r="C116" i="11"/>
  <c r="D116" i="11" s="1"/>
  <c r="L116" i="11"/>
  <c r="AH115" i="10"/>
  <c r="V115" i="10"/>
  <c r="J115" i="10"/>
  <c r="M115" i="5" s="1"/>
  <c r="F116" i="11"/>
  <c r="AF115" i="10"/>
  <c r="S115" i="10"/>
  <c r="F117" i="1" s="1"/>
  <c r="F115" i="10"/>
  <c r="AD115" i="10"/>
  <c r="Q115" i="10"/>
  <c r="D115" i="10"/>
  <c r="AJ115" i="10"/>
  <c r="T115" i="10"/>
  <c r="C115" i="10"/>
  <c r="AB115" i="10"/>
  <c r="M115" i="10"/>
  <c r="AA115" i="10"/>
  <c r="L115" i="10"/>
  <c r="W115" i="10"/>
  <c r="G117" i="1" s="1"/>
  <c r="M118" i="10"/>
  <c r="AG118" i="10"/>
  <c r="O129" i="10"/>
  <c r="AL129" i="10"/>
  <c r="W147" i="10"/>
  <c r="F172" i="12"/>
  <c r="K173" i="11" s="1"/>
  <c r="G172" i="12"/>
  <c r="E23" i="10"/>
  <c r="AB23" i="5" s="1"/>
  <c r="AC23" i="5" s="1"/>
  <c r="Q23" i="10"/>
  <c r="AC23" i="10"/>
  <c r="X25" i="14"/>
  <c r="Y25" i="14"/>
  <c r="O26" i="11"/>
  <c r="C26" i="11"/>
  <c r="D26" i="11" s="1"/>
  <c r="L26" i="11"/>
  <c r="I26" i="11"/>
  <c r="F26" i="11"/>
  <c r="M25" i="10"/>
  <c r="Y25" i="10"/>
  <c r="AK25" i="10"/>
  <c r="E29" i="10"/>
  <c r="AB29" i="5" s="1"/>
  <c r="AC29" i="5" s="1"/>
  <c r="Q29" i="10"/>
  <c r="AC29" i="10"/>
  <c r="Y31" i="14"/>
  <c r="X31" i="14"/>
  <c r="I32" i="11"/>
  <c r="F32" i="11"/>
  <c r="C32" i="11"/>
  <c r="D32" i="11" s="1"/>
  <c r="L32" i="11"/>
  <c r="O32" i="11"/>
  <c r="M31" i="10"/>
  <c r="Y31" i="10"/>
  <c r="G31" i="12" s="1"/>
  <c r="T31" i="5" s="1"/>
  <c r="AK31" i="10"/>
  <c r="E35" i="10"/>
  <c r="AB35" i="5" s="1"/>
  <c r="AC35" i="5" s="1"/>
  <c r="Q35" i="10"/>
  <c r="AC35" i="10"/>
  <c r="Y37" i="14"/>
  <c r="X37" i="14"/>
  <c r="O38" i="11"/>
  <c r="C38" i="11"/>
  <c r="D38" i="11" s="1"/>
  <c r="F38" i="11"/>
  <c r="L38" i="11"/>
  <c r="I38" i="11"/>
  <c r="M37" i="10"/>
  <c r="Y37" i="10"/>
  <c r="AK37" i="10"/>
  <c r="E41" i="10"/>
  <c r="AB41" i="5" s="1"/>
  <c r="AC41" i="5" s="1"/>
  <c r="Q41" i="10"/>
  <c r="AC41" i="10"/>
  <c r="X43" i="14"/>
  <c r="Y43" i="14"/>
  <c r="I44" i="11"/>
  <c r="O44" i="11"/>
  <c r="F44" i="11"/>
  <c r="C44" i="11"/>
  <c r="D44" i="11" s="1"/>
  <c r="L44" i="11"/>
  <c r="M43" i="10"/>
  <c r="Y43" i="10"/>
  <c r="AK43" i="10"/>
  <c r="E47" i="10"/>
  <c r="AB47" i="5" s="1"/>
  <c r="AC47" i="5" s="1"/>
  <c r="Q47" i="10"/>
  <c r="AC47" i="10"/>
  <c r="Y49" i="14"/>
  <c r="X49" i="14"/>
  <c r="O50" i="11"/>
  <c r="C50" i="11"/>
  <c r="D50" i="11" s="1"/>
  <c r="I50" i="11"/>
  <c r="F50" i="11"/>
  <c r="L50" i="11"/>
  <c r="M49" i="10"/>
  <c r="Y49" i="10"/>
  <c r="G49" i="12" s="1"/>
  <c r="T49" i="5" s="1"/>
  <c r="AK49" i="10"/>
  <c r="E53" i="10"/>
  <c r="AB53" i="5" s="1"/>
  <c r="AC53" i="5" s="1"/>
  <c r="Q53" i="10"/>
  <c r="AC53" i="10"/>
  <c r="Y55" i="14"/>
  <c r="X55" i="14"/>
  <c r="I56" i="11"/>
  <c r="L56" i="11"/>
  <c r="F56" i="11"/>
  <c r="C56" i="11"/>
  <c r="D56" i="11" s="1"/>
  <c r="O56" i="11"/>
  <c r="M55" i="10"/>
  <c r="Y55" i="10"/>
  <c r="G55" i="12" s="1"/>
  <c r="T55" i="5" s="1"/>
  <c r="AK55" i="10"/>
  <c r="E59" i="10"/>
  <c r="AB59" i="5" s="1"/>
  <c r="AC59" i="5" s="1"/>
  <c r="Q59" i="10"/>
  <c r="AC59" i="10"/>
  <c r="Y61" i="14"/>
  <c r="X61" i="14"/>
  <c r="O62" i="11"/>
  <c r="C62" i="11"/>
  <c r="D62" i="11" s="1"/>
  <c r="L62" i="11"/>
  <c r="I62" i="11"/>
  <c r="F62" i="11"/>
  <c r="M61" i="10"/>
  <c r="Y61" i="10"/>
  <c r="G61" i="12" s="1"/>
  <c r="AK61" i="10"/>
  <c r="E65" i="10"/>
  <c r="AB65" i="5" s="1"/>
  <c r="AC65" i="5" s="1"/>
  <c r="Q65" i="10"/>
  <c r="AC65" i="10"/>
  <c r="X67" i="14"/>
  <c r="Y67" i="14"/>
  <c r="I68" i="11"/>
  <c r="O68" i="11"/>
  <c r="L68" i="11"/>
  <c r="C68" i="11"/>
  <c r="D68" i="11" s="1"/>
  <c r="F68" i="11"/>
  <c r="M67" i="10"/>
  <c r="Y67" i="10"/>
  <c r="G67" i="12" s="1"/>
  <c r="T67" i="5" s="1"/>
  <c r="AK67" i="10"/>
  <c r="E71" i="10"/>
  <c r="AB71" i="5" s="1"/>
  <c r="AC71" i="5" s="1"/>
  <c r="Q71" i="10"/>
  <c r="AC71" i="10"/>
  <c r="Y73" i="14"/>
  <c r="X73" i="14"/>
  <c r="I74" i="11"/>
  <c r="O74" i="11"/>
  <c r="C74" i="11"/>
  <c r="D74" i="11" s="1"/>
  <c r="F74" i="11"/>
  <c r="L74" i="11"/>
  <c r="M73" i="10"/>
  <c r="Y73" i="10"/>
  <c r="AK73" i="10"/>
  <c r="E77" i="10"/>
  <c r="AB77" i="5" s="1"/>
  <c r="AC77" i="5" s="1"/>
  <c r="Q77" i="10"/>
  <c r="AC77" i="10"/>
  <c r="Y79" i="14"/>
  <c r="X79" i="14"/>
  <c r="O80" i="11"/>
  <c r="C80" i="11"/>
  <c r="D80" i="11" s="1"/>
  <c r="I80" i="11"/>
  <c r="L80" i="11"/>
  <c r="F80" i="11"/>
  <c r="M79" i="10"/>
  <c r="Y79" i="10"/>
  <c r="F79" i="12" s="1"/>
  <c r="AK79" i="10"/>
  <c r="M82" i="10"/>
  <c r="X83" i="14"/>
  <c r="Y83" i="14"/>
  <c r="F84" i="11"/>
  <c r="L84" i="11"/>
  <c r="O84" i="11"/>
  <c r="C84" i="11"/>
  <c r="D84" i="11" s="1"/>
  <c r="I84" i="11"/>
  <c r="AG83" i="10"/>
  <c r="U83" i="10"/>
  <c r="I83" i="10"/>
  <c r="N83" i="10"/>
  <c r="AA83" i="10"/>
  <c r="C85" i="10"/>
  <c r="P85" i="10"/>
  <c r="AD85" i="10"/>
  <c r="F88" i="10"/>
  <c r="S88" i="10"/>
  <c r="J88" i="5" s="1"/>
  <c r="AF88" i="10"/>
  <c r="G89" i="10"/>
  <c r="T89" i="10"/>
  <c r="AH89" i="10"/>
  <c r="J91" i="10"/>
  <c r="W91" i="10"/>
  <c r="AJ91" i="10"/>
  <c r="K92" i="10"/>
  <c r="X92" i="10"/>
  <c r="AK92" i="10"/>
  <c r="N94" i="10"/>
  <c r="J96" i="10"/>
  <c r="Y96" i="10"/>
  <c r="X97" i="14"/>
  <c r="Y97" i="14"/>
  <c r="I98" i="11"/>
  <c r="O98" i="11"/>
  <c r="C98" i="11"/>
  <c r="D98" i="11" s="1"/>
  <c r="L98" i="11"/>
  <c r="F98" i="11"/>
  <c r="AH97" i="10"/>
  <c r="V97" i="10"/>
  <c r="Q97" i="5" s="1"/>
  <c r="J97" i="10"/>
  <c r="M97" i="5" s="1"/>
  <c r="N97" i="5" s="1"/>
  <c r="AC97" i="10"/>
  <c r="Q97" i="10"/>
  <c r="E97" i="10"/>
  <c r="O97" i="10"/>
  <c r="E99" i="1" s="1"/>
  <c r="AD97" i="10"/>
  <c r="F98" i="10"/>
  <c r="U98" i="10"/>
  <c r="AJ98" i="10"/>
  <c r="M99" i="10"/>
  <c r="AD99" i="10"/>
  <c r="X101" i="14"/>
  <c r="Y101" i="14"/>
  <c r="L102" i="11"/>
  <c r="F102" i="11"/>
  <c r="C102" i="11"/>
  <c r="D102" i="11" s="1"/>
  <c r="I102" i="11"/>
  <c r="AH101" i="10"/>
  <c r="V101" i="10"/>
  <c r="J101" i="10"/>
  <c r="M101" i="5" s="1"/>
  <c r="O102" i="11"/>
  <c r="AK101" i="10"/>
  <c r="X101" i="10"/>
  <c r="K101" i="10"/>
  <c r="AE101" i="10"/>
  <c r="R101" i="10"/>
  <c r="E101" i="10"/>
  <c r="P101" i="10"/>
  <c r="AF101" i="10"/>
  <c r="C103" i="10"/>
  <c r="S103" i="10"/>
  <c r="AI103" i="10"/>
  <c r="E105" i="10"/>
  <c r="T105" i="10"/>
  <c r="AI105" i="10"/>
  <c r="G107" i="12"/>
  <c r="T107" i="5" s="1"/>
  <c r="F107" i="12"/>
  <c r="K108" i="11" s="1"/>
  <c r="D107" i="12"/>
  <c r="E107" i="12"/>
  <c r="C108" i="10"/>
  <c r="V108" i="10"/>
  <c r="AL108" i="10"/>
  <c r="L110" i="10"/>
  <c r="AE110" i="10"/>
  <c r="I111" i="10"/>
  <c r="AB111" i="10"/>
  <c r="F112" i="10"/>
  <c r="W112" i="10"/>
  <c r="C114" i="10"/>
  <c r="X114" i="10"/>
  <c r="E115" i="10"/>
  <c r="Y115" i="10"/>
  <c r="J116" i="10"/>
  <c r="M116" i="5" s="1"/>
  <c r="AC116" i="10"/>
  <c r="Q118" i="10"/>
  <c r="AK118" i="10"/>
  <c r="I123" i="10"/>
  <c r="K125" i="10"/>
  <c r="AG125" i="10"/>
  <c r="T129" i="10"/>
  <c r="Y133" i="14"/>
  <c r="X133" i="14"/>
  <c r="F134" i="11"/>
  <c r="L134" i="11"/>
  <c r="C134" i="11"/>
  <c r="D134" i="11" s="1"/>
  <c r="O134" i="11"/>
  <c r="I134" i="11"/>
  <c r="AI133" i="10"/>
  <c r="W133" i="10"/>
  <c r="K133" i="10"/>
  <c r="AH133" i="10"/>
  <c r="V133" i="10"/>
  <c r="Q133" i="5" s="1"/>
  <c r="J133" i="10"/>
  <c r="AG133" i="10"/>
  <c r="S133" i="10"/>
  <c r="E133" i="10"/>
  <c r="AE133" i="10"/>
  <c r="Q133" i="10"/>
  <c r="C133" i="10"/>
  <c r="AD133" i="10"/>
  <c r="P133" i="10"/>
  <c r="B133" i="10"/>
  <c r="X133" i="10"/>
  <c r="D133" i="10"/>
  <c r="AJ133" i="10"/>
  <c r="N133" i="10"/>
  <c r="O133" i="5" s="1"/>
  <c r="AF133" i="10"/>
  <c r="M133" i="10"/>
  <c r="AA133" i="10"/>
  <c r="AA147" i="10"/>
  <c r="X153" i="14"/>
  <c r="Y153" i="14"/>
  <c r="L154" i="11"/>
  <c r="F154" i="11"/>
  <c r="I154" i="11"/>
  <c r="O154" i="11"/>
  <c r="AG153" i="10"/>
  <c r="U153" i="10"/>
  <c r="I153" i="10"/>
  <c r="AE153" i="10"/>
  <c r="S153" i="10"/>
  <c r="G153" i="10"/>
  <c r="AD153" i="10"/>
  <c r="R153" i="10"/>
  <c r="F153" i="10"/>
  <c r="C154" i="11"/>
  <c r="D154" i="11" s="1"/>
  <c r="AK153" i="10"/>
  <c r="V153" i="10"/>
  <c r="D153" i="10"/>
  <c r="AJ153" i="10"/>
  <c r="T153" i="10"/>
  <c r="C153" i="10"/>
  <c r="AI153" i="10"/>
  <c r="Q153" i="10"/>
  <c r="B153" i="10"/>
  <c r="AF153" i="10"/>
  <c r="O153" i="10"/>
  <c r="AC153" i="10"/>
  <c r="N153" i="10"/>
  <c r="AB153" i="10"/>
  <c r="M153" i="10"/>
  <c r="L153" i="10"/>
  <c r="J153" i="10"/>
  <c r="AL153" i="10"/>
  <c r="E153" i="10"/>
  <c r="Y153" i="10"/>
  <c r="F153" i="12" s="1"/>
  <c r="K154" i="11" s="1"/>
  <c r="X153" i="10"/>
  <c r="W153" i="10"/>
  <c r="G166" i="12"/>
  <c r="F166" i="12"/>
  <c r="K167" i="11" s="1"/>
  <c r="D166" i="12"/>
  <c r="X76" i="11"/>
  <c r="W76" i="11"/>
  <c r="V76" i="11"/>
  <c r="U76" i="11"/>
  <c r="AC76" i="11"/>
  <c r="Q76" i="11"/>
  <c r="AB76" i="11"/>
  <c r="R76" i="11"/>
  <c r="AA76" i="11"/>
  <c r="Z76" i="11"/>
  <c r="Y76" i="11"/>
  <c r="T76" i="11"/>
  <c r="S76" i="11"/>
  <c r="Y82" i="14"/>
  <c r="AD82" i="14"/>
  <c r="X82" i="14"/>
  <c r="L83" i="11"/>
  <c r="F83" i="11"/>
  <c r="C83" i="11"/>
  <c r="D83" i="11" s="1"/>
  <c r="O83" i="11"/>
  <c r="P83" i="11" s="1"/>
  <c r="I83" i="11"/>
  <c r="AI82" i="10"/>
  <c r="W82" i="10"/>
  <c r="L82" i="5" s="1"/>
  <c r="K82" i="10"/>
  <c r="N82" i="10"/>
  <c r="AA82" i="10"/>
  <c r="D85" i="10"/>
  <c r="R85" i="10"/>
  <c r="Q85" i="5" s="1"/>
  <c r="AE85" i="10"/>
  <c r="H89" i="10"/>
  <c r="V89" i="10"/>
  <c r="K91" i="10"/>
  <c r="X91" i="10"/>
  <c r="AK91" i="10"/>
  <c r="L92" i="10"/>
  <c r="Y92" i="10"/>
  <c r="F92" i="12" s="1"/>
  <c r="K93" i="11" s="1"/>
  <c r="X94" i="14"/>
  <c r="Y94" i="14"/>
  <c r="L95" i="11"/>
  <c r="F95" i="11"/>
  <c r="O95" i="11"/>
  <c r="P95" i="11" s="1"/>
  <c r="I95" i="11"/>
  <c r="C95" i="11"/>
  <c r="D95" i="11" s="1"/>
  <c r="AB94" i="10"/>
  <c r="P94" i="10"/>
  <c r="D94" i="10"/>
  <c r="AI94" i="10"/>
  <c r="W94" i="10"/>
  <c r="K94" i="10"/>
  <c r="O94" i="10"/>
  <c r="AD94" i="10"/>
  <c r="K96" i="10"/>
  <c r="Z96" i="10"/>
  <c r="P97" i="10"/>
  <c r="AE97" i="10"/>
  <c r="G98" i="10"/>
  <c r="C100" i="1" s="1"/>
  <c r="V98" i="10"/>
  <c r="Q98" i="5" s="1"/>
  <c r="AK98" i="10"/>
  <c r="O99" i="10"/>
  <c r="Q101" i="10"/>
  <c r="AG101" i="10"/>
  <c r="D103" i="10"/>
  <c r="T103" i="10"/>
  <c r="AJ103" i="10"/>
  <c r="F105" i="10"/>
  <c r="U105" i="10"/>
  <c r="AK105" i="10"/>
  <c r="E108" i="10"/>
  <c r="W108" i="10"/>
  <c r="G110" i="1" s="1"/>
  <c r="M110" i="10"/>
  <c r="J111" i="10"/>
  <c r="AC111" i="10"/>
  <c r="G112" i="10"/>
  <c r="C114" i="1" s="1"/>
  <c r="AA112" i="10"/>
  <c r="D114" i="10"/>
  <c r="Y114" i="10"/>
  <c r="G114" i="12" s="1"/>
  <c r="T114" i="5" s="1"/>
  <c r="G115" i="10"/>
  <c r="C117" i="1" s="1"/>
  <c r="Z115" i="10"/>
  <c r="K116" i="10"/>
  <c r="D118" i="1" s="1"/>
  <c r="AD116" i="10"/>
  <c r="R118" i="10"/>
  <c r="F127" i="12"/>
  <c r="K128" i="11" s="1"/>
  <c r="D127" i="12"/>
  <c r="E128" i="11" s="1"/>
  <c r="E127" i="12"/>
  <c r="AH147" i="10"/>
  <c r="Z8" i="11"/>
  <c r="R8" i="11"/>
  <c r="V8" i="11"/>
  <c r="AC8" i="11"/>
  <c r="AA8" i="11"/>
  <c r="Y8" i="11"/>
  <c r="X8" i="11"/>
  <c r="T8" i="11"/>
  <c r="D8" i="11"/>
  <c r="S8" i="11"/>
  <c r="U8" i="11"/>
  <c r="Q8" i="11"/>
  <c r="AB8" i="11"/>
  <c r="W8" i="11"/>
  <c r="M91" i="10"/>
  <c r="X92" i="14"/>
  <c r="Y92" i="14"/>
  <c r="I93" i="11"/>
  <c r="O93" i="11"/>
  <c r="C93" i="11"/>
  <c r="D93" i="11" s="1"/>
  <c r="L93" i="11"/>
  <c r="F93" i="11"/>
  <c r="AA92" i="10"/>
  <c r="O92" i="10"/>
  <c r="C92" i="10"/>
  <c r="N92" i="10"/>
  <c r="AB92" i="10"/>
  <c r="N96" i="10"/>
  <c r="Y99" i="14"/>
  <c r="X99" i="14"/>
  <c r="L100" i="11"/>
  <c r="I100" i="11"/>
  <c r="O100" i="11"/>
  <c r="F100" i="11"/>
  <c r="C100" i="11"/>
  <c r="D100" i="11" s="1"/>
  <c r="AL99" i="10"/>
  <c r="Z99" i="10"/>
  <c r="N99" i="10"/>
  <c r="B99" i="10"/>
  <c r="AH99" i="10"/>
  <c r="U99" i="10"/>
  <c r="H99" i="10"/>
  <c r="AC99" i="10"/>
  <c r="P99" i="10"/>
  <c r="C99" i="10"/>
  <c r="R99" i="10"/>
  <c r="AG99" i="10"/>
  <c r="J114" i="10"/>
  <c r="AB114" i="10"/>
  <c r="I115" i="10"/>
  <c r="AE115" i="10"/>
  <c r="Y118" i="14"/>
  <c r="X118" i="14"/>
  <c r="F119" i="11"/>
  <c r="L119" i="11"/>
  <c r="I119" i="11"/>
  <c r="C119" i="11"/>
  <c r="AB118" i="10"/>
  <c r="P118" i="10"/>
  <c r="D118" i="10"/>
  <c r="AJ118" i="10"/>
  <c r="W118" i="10"/>
  <c r="J118" i="10"/>
  <c r="M118" i="5" s="1"/>
  <c r="AH118" i="10"/>
  <c r="U118" i="10"/>
  <c r="H118" i="10"/>
  <c r="AE118" i="10"/>
  <c r="O118" i="10"/>
  <c r="O119" i="11"/>
  <c r="Y118" i="10"/>
  <c r="G118" i="12" s="1"/>
  <c r="I118" i="10"/>
  <c r="X118" i="10"/>
  <c r="G118" i="10"/>
  <c r="T118" i="10"/>
  <c r="X129" i="14"/>
  <c r="Y129" i="14"/>
  <c r="L130" i="11"/>
  <c r="I130" i="11"/>
  <c r="F130" i="11"/>
  <c r="C130" i="11"/>
  <c r="O130" i="11"/>
  <c r="AE129" i="10"/>
  <c r="S129" i="10"/>
  <c r="G129" i="10"/>
  <c r="AD129" i="10"/>
  <c r="R129" i="10"/>
  <c r="Q129" i="5" s="1"/>
  <c r="F129" i="10"/>
  <c r="AB129" i="10"/>
  <c r="N129" i="10"/>
  <c r="Z129" i="10"/>
  <c r="L129" i="10"/>
  <c r="Y129" i="10"/>
  <c r="F129" i="12" s="1"/>
  <c r="K130" i="11" s="1"/>
  <c r="K129" i="10"/>
  <c r="AI129" i="10"/>
  <c r="P129" i="10"/>
  <c r="AA129" i="10"/>
  <c r="H129" i="10"/>
  <c r="X129" i="10"/>
  <c r="E129" i="10"/>
  <c r="W129" i="10"/>
  <c r="Y91" i="14"/>
  <c r="X91" i="14"/>
  <c r="O92" i="11"/>
  <c r="C92" i="11"/>
  <c r="D92" i="11" s="1"/>
  <c r="I92" i="11"/>
  <c r="F92" i="11"/>
  <c r="L92" i="11"/>
  <c r="AC91" i="10"/>
  <c r="Q91" i="10"/>
  <c r="E91" i="10"/>
  <c r="AB91" i="5" s="1"/>
  <c r="AC91" i="5" s="1"/>
  <c r="N91" i="10"/>
  <c r="AA91" i="10"/>
  <c r="B92" i="10"/>
  <c r="P92" i="10"/>
  <c r="AC92" i="10"/>
  <c r="Y96" i="14"/>
  <c r="X96" i="14"/>
  <c r="O97" i="11"/>
  <c r="C97" i="11"/>
  <c r="D97" i="11" s="1"/>
  <c r="L97" i="11"/>
  <c r="I97" i="11"/>
  <c r="F97" i="11"/>
  <c r="AJ96" i="10"/>
  <c r="X96" i="10"/>
  <c r="L96" i="10"/>
  <c r="AE96" i="10"/>
  <c r="S96" i="10"/>
  <c r="G96" i="10"/>
  <c r="C98" i="1" s="1"/>
  <c r="O96" i="10"/>
  <c r="AC96" i="10"/>
  <c r="D99" i="10"/>
  <c r="S99" i="10"/>
  <c r="AI99" i="10"/>
  <c r="I103" i="10"/>
  <c r="X103" i="10"/>
  <c r="I105" i="10"/>
  <c r="Y105" i="10"/>
  <c r="F105" i="12" s="1"/>
  <c r="K106" i="11" s="1"/>
  <c r="M106" i="11" s="1"/>
  <c r="J108" i="10"/>
  <c r="AA108" i="10"/>
  <c r="X110" i="14"/>
  <c r="Y110" i="14"/>
  <c r="I111" i="11"/>
  <c r="L111" i="11"/>
  <c r="C111" i="11"/>
  <c r="D111" i="11" s="1"/>
  <c r="O111" i="11"/>
  <c r="AB110" i="10"/>
  <c r="P110" i="10"/>
  <c r="D110" i="10"/>
  <c r="AL110" i="10"/>
  <c r="Z110" i="10"/>
  <c r="N110" i="10"/>
  <c r="O110" i="5" s="1"/>
  <c r="B110" i="10"/>
  <c r="AI110" i="10"/>
  <c r="U110" i="10"/>
  <c r="G110" i="10"/>
  <c r="F111" i="11"/>
  <c r="AD110" i="10"/>
  <c r="O110" i="10"/>
  <c r="S110" i="10"/>
  <c r="AJ110" i="10"/>
  <c r="P111" i="10"/>
  <c r="K114" i="10"/>
  <c r="AC114" i="10"/>
  <c r="K115" i="10"/>
  <c r="D117" i="1" s="1"/>
  <c r="AG115" i="10"/>
  <c r="B118" i="10"/>
  <c r="V118" i="10"/>
  <c r="B129" i="10"/>
  <c r="AC129" i="10"/>
  <c r="X147" i="14"/>
  <c r="Y147" i="14"/>
  <c r="F148" i="11"/>
  <c r="C148" i="11"/>
  <c r="O148" i="11"/>
  <c r="L148" i="11"/>
  <c r="AG147" i="10"/>
  <c r="U147" i="10"/>
  <c r="I147" i="10"/>
  <c r="AE147" i="10"/>
  <c r="S147" i="10"/>
  <c r="G147" i="10"/>
  <c r="C149" i="1" s="1"/>
  <c r="AD147" i="10"/>
  <c r="R147" i="10"/>
  <c r="F147" i="10"/>
  <c r="AC147" i="10"/>
  <c r="N147" i="10"/>
  <c r="AB147" i="10"/>
  <c r="M147" i="10"/>
  <c r="Z147" i="10"/>
  <c r="K147" i="10"/>
  <c r="Y147" i="10"/>
  <c r="E147" i="12" s="1"/>
  <c r="H148" i="11" s="1"/>
  <c r="J147" i="10"/>
  <c r="AK147" i="10"/>
  <c r="O147" i="10"/>
  <c r="AI147" i="10"/>
  <c r="H147" i="10"/>
  <c r="AF147" i="10"/>
  <c r="D147" i="10"/>
  <c r="I148" i="11"/>
  <c r="V147" i="10"/>
  <c r="T147" i="10"/>
  <c r="Q147" i="10"/>
  <c r="X152" i="14"/>
  <c r="Y152" i="14"/>
  <c r="O153" i="11"/>
  <c r="C153" i="11"/>
  <c r="D153" i="11" s="1"/>
  <c r="I153" i="11"/>
  <c r="F153" i="11"/>
  <c r="L153" i="11"/>
  <c r="AI152" i="10"/>
  <c r="W152" i="10"/>
  <c r="G154" i="1" s="1"/>
  <c r="K152" i="10"/>
  <c r="D154" i="1" s="1"/>
  <c r="AG152" i="10"/>
  <c r="U152" i="10"/>
  <c r="I152" i="10"/>
  <c r="AF152" i="10"/>
  <c r="T152" i="10"/>
  <c r="H152" i="10"/>
  <c r="AA152" i="10"/>
  <c r="L152" i="10"/>
  <c r="Z152" i="10"/>
  <c r="J152" i="10"/>
  <c r="Y152" i="10"/>
  <c r="G152" i="10"/>
  <c r="C154" i="1" s="1"/>
  <c r="AL152" i="10"/>
  <c r="V152" i="10"/>
  <c r="E152" i="10"/>
  <c r="AK152" i="10"/>
  <c r="S152" i="10"/>
  <c r="F154" i="1" s="1"/>
  <c r="D152" i="10"/>
  <c r="AJ152" i="10"/>
  <c r="R152" i="10"/>
  <c r="C152" i="10"/>
  <c r="Q152" i="10"/>
  <c r="O152" i="10"/>
  <c r="E154" i="1" s="1"/>
  <c r="M152" i="10"/>
  <c r="AD152" i="10"/>
  <c r="AC152" i="10"/>
  <c r="AB152" i="10"/>
  <c r="J85" i="10"/>
  <c r="W85" i="10"/>
  <c r="G87" i="1" s="1"/>
  <c r="AJ85" i="10"/>
  <c r="Y89" i="14"/>
  <c r="X89" i="14"/>
  <c r="L90" i="11"/>
  <c r="M90" i="11" s="1"/>
  <c r="F90" i="11"/>
  <c r="O90" i="11"/>
  <c r="C90" i="11"/>
  <c r="D90" i="11" s="1"/>
  <c r="I90" i="11"/>
  <c r="AG89" i="10"/>
  <c r="U89" i="10"/>
  <c r="I89" i="10"/>
  <c r="N89" i="10"/>
  <c r="AA89" i="10"/>
  <c r="C91" i="10"/>
  <c r="P91" i="10"/>
  <c r="AD91" i="10"/>
  <c r="E92" i="10"/>
  <c r="AB92" i="5" s="1"/>
  <c r="AC92" i="5" s="1"/>
  <c r="R92" i="10"/>
  <c r="AE92" i="10"/>
  <c r="C96" i="10"/>
  <c r="Q96" i="10"/>
  <c r="AF96" i="10"/>
  <c r="F99" i="10"/>
  <c r="V99" i="10"/>
  <c r="AK99" i="10"/>
  <c r="G101" i="12"/>
  <c r="T101" i="5" s="1"/>
  <c r="E101" i="12"/>
  <c r="K103" i="10"/>
  <c r="AA103" i="10"/>
  <c r="L105" i="10"/>
  <c r="AB105" i="10"/>
  <c r="M108" i="10"/>
  <c r="AC108" i="10"/>
  <c r="E109" i="12"/>
  <c r="H110" i="11" s="1"/>
  <c r="G109" i="12"/>
  <c r="T109" i="5" s="1"/>
  <c r="E110" i="10"/>
  <c r="V110" i="10"/>
  <c r="Q110" i="5" s="1"/>
  <c r="Y111" i="14"/>
  <c r="X111" i="14"/>
  <c r="O112" i="11"/>
  <c r="L112" i="11"/>
  <c r="F112" i="11"/>
  <c r="I112" i="11"/>
  <c r="C112" i="11"/>
  <c r="D112" i="11" s="1"/>
  <c r="AL111" i="10"/>
  <c r="Z111" i="10"/>
  <c r="N111" i="10"/>
  <c r="B111" i="10"/>
  <c r="AJ111" i="10"/>
  <c r="X111" i="10"/>
  <c r="L111" i="10"/>
  <c r="AA111" i="10"/>
  <c r="K111" i="10"/>
  <c r="AH111" i="10"/>
  <c r="T111" i="10"/>
  <c r="F111" i="10"/>
  <c r="R111" i="10"/>
  <c r="Q111" i="5" s="1"/>
  <c r="AI111" i="10"/>
  <c r="N114" i="10"/>
  <c r="AG114" i="10"/>
  <c r="O115" i="10"/>
  <c r="E117" i="1" s="1"/>
  <c r="AK115" i="10"/>
  <c r="E118" i="10"/>
  <c r="AB118" i="5" s="1"/>
  <c r="AC118" i="5" s="1"/>
  <c r="AA118" i="10"/>
  <c r="D129" i="10"/>
  <c r="AG129" i="10"/>
  <c r="E135" i="12"/>
  <c r="H136" i="11" s="1"/>
  <c r="G135" i="12"/>
  <c r="T135" i="5" s="1"/>
  <c r="D135" i="12"/>
  <c r="F135" i="5" s="1"/>
  <c r="F152" i="10"/>
  <c r="X161" i="14"/>
  <c r="Y161" i="14"/>
  <c r="F162" i="11"/>
  <c r="C162" i="11"/>
  <c r="D162" i="11" s="1"/>
  <c r="O162" i="11"/>
  <c r="I162" i="11"/>
  <c r="L162" i="11"/>
  <c r="AC161" i="10"/>
  <c r="Q161" i="10"/>
  <c r="E161" i="10"/>
  <c r="AA161" i="10"/>
  <c r="O161" i="10"/>
  <c r="C161" i="10"/>
  <c r="AL161" i="10"/>
  <c r="Z161" i="10"/>
  <c r="N161" i="10"/>
  <c r="B161" i="10"/>
  <c r="AF161" i="10"/>
  <c r="P161" i="10"/>
  <c r="AE161" i="10"/>
  <c r="M161" i="10"/>
  <c r="AD161" i="10"/>
  <c r="L161" i="10"/>
  <c r="AB161" i="10"/>
  <c r="K161" i="10"/>
  <c r="X161" i="10"/>
  <c r="I161" i="10"/>
  <c r="W161" i="10"/>
  <c r="H161" i="10"/>
  <c r="AK161" i="10"/>
  <c r="V161" i="10"/>
  <c r="G161" i="10"/>
  <c r="U161" i="10"/>
  <c r="S161" i="10"/>
  <c r="R161" i="10"/>
  <c r="J161" i="10"/>
  <c r="AI161" i="10"/>
  <c r="AH161" i="10"/>
  <c r="AG161" i="10"/>
  <c r="L17" i="10"/>
  <c r="X17" i="10"/>
  <c r="L23" i="10"/>
  <c r="X23" i="10"/>
  <c r="H25" i="10"/>
  <c r="T25" i="10"/>
  <c r="AF25" i="10"/>
  <c r="L29" i="10"/>
  <c r="X29" i="10"/>
  <c r="H31" i="10"/>
  <c r="T31" i="10"/>
  <c r="AF31" i="10"/>
  <c r="L35" i="10"/>
  <c r="X35" i="10"/>
  <c r="H37" i="10"/>
  <c r="T37" i="10"/>
  <c r="AF37" i="10"/>
  <c r="L41" i="10"/>
  <c r="X41" i="10"/>
  <c r="H43" i="10"/>
  <c r="T43" i="10"/>
  <c r="AF43" i="10"/>
  <c r="L47" i="10"/>
  <c r="X47" i="10"/>
  <c r="H49" i="10"/>
  <c r="T49" i="10"/>
  <c r="AF49" i="10"/>
  <c r="L53" i="10"/>
  <c r="X53" i="10"/>
  <c r="H55" i="10"/>
  <c r="T55" i="10"/>
  <c r="AF55" i="10"/>
  <c r="L59" i="10"/>
  <c r="X59" i="10"/>
  <c r="H61" i="10"/>
  <c r="T61" i="10"/>
  <c r="AF61" i="10"/>
  <c r="L65" i="10"/>
  <c r="X65" i="10"/>
  <c r="H67" i="10"/>
  <c r="T67" i="10"/>
  <c r="AF67" i="10"/>
  <c r="L71" i="10"/>
  <c r="X71" i="10"/>
  <c r="H73" i="10"/>
  <c r="T73" i="10"/>
  <c r="AF73" i="10"/>
  <c r="L77" i="10"/>
  <c r="X77" i="10"/>
  <c r="H79" i="10"/>
  <c r="T79" i="10"/>
  <c r="AF79" i="10"/>
  <c r="G82" i="10"/>
  <c r="C84" i="1" s="1"/>
  <c r="T82" i="10"/>
  <c r="AG82" i="10"/>
  <c r="H83" i="10"/>
  <c r="V83" i="10"/>
  <c r="Q83" i="5" s="1"/>
  <c r="AI83" i="10"/>
  <c r="K85" i="10"/>
  <c r="D87" i="1" s="1"/>
  <c r="X85" i="10"/>
  <c r="AK85" i="10"/>
  <c r="Y88" i="14"/>
  <c r="X88" i="14"/>
  <c r="F89" i="11"/>
  <c r="L89" i="11"/>
  <c r="O89" i="11"/>
  <c r="I89" i="11"/>
  <c r="C89" i="11"/>
  <c r="D89" i="11" s="1"/>
  <c r="AI88" i="10"/>
  <c r="W88" i="10"/>
  <c r="K88" i="10"/>
  <c r="N88" i="10"/>
  <c r="AA88" i="10"/>
  <c r="B89" i="10"/>
  <c r="O89" i="10"/>
  <c r="AB89" i="10"/>
  <c r="D91" i="10"/>
  <c r="R91" i="10"/>
  <c r="Q91" i="5" s="1"/>
  <c r="R91" i="5" s="1"/>
  <c r="AE91" i="10"/>
  <c r="F92" i="10"/>
  <c r="S92" i="10"/>
  <c r="AF92" i="10"/>
  <c r="H94" i="10"/>
  <c r="V94" i="10"/>
  <c r="Q94" i="5" s="1"/>
  <c r="AK94" i="10"/>
  <c r="D96" i="10"/>
  <c r="R96" i="10"/>
  <c r="AG96" i="10"/>
  <c r="I97" i="10"/>
  <c r="X97" i="10"/>
  <c r="AL97" i="10"/>
  <c r="N98" i="10"/>
  <c r="G99" i="10"/>
  <c r="W99" i="10"/>
  <c r="X100" i="14"/>
  <c r="Y100" i="14"/>
  <c r="F101" i="11"/>
  <c r="L101" i="11"/>
  <c r="I101" i="11"/>
  <c r="O101" i="11"/>
  <c r="C101" i="11"/>
  <c r="D101" i="11" s="1"/>
  <c r="AJ100" i="10"/>
  <c r="X100" i="10"/>
  <c r="L100" i="10"/>
  <c r="AI100" i="10"/>
  <c r="V100" i="10"/>
  <c r="Q100" i="5" s="1"/>
  <c r="I100" i="10"/>
  <c r="AD100" i="10"/>
  <c r="Q100" i="10"/>
  <c r="D100" i="10"/>
  <c r="P100" i="10"/>
  <c r="AF100" i="10"/>
  <c r="I101" i="10"/>
  <c r="Z101" i="10"/>
  <c r="L103" i="10"/>
  <c r="AB103" i="10"/>
  <c r="M105" i="10"/>
  <c r="AD105" i="10"/>
  <c r="Y107" i="14"/>
  <c r="X107" i="14"/>
  <c r="L108" i="11"/>
  <c r="O108" i="11"/>
  <c r="F108" i="11"/>
  <c r="I108" i="11"/>
  <c r="C108" i="11"/>
  <c r="D108" i="11" s="1"/>
  <c r="AH107" i="10"/>
  <c r="V107" i="10"/>
  <c r="Q107" i="5" s="1"/>
  <c r="J107" i="10"/>
  <c r="AF107" i="10"/>
  <c r="T107" i="10"/>
  <c r="H107" i="10"/>
  <c r="AI107" i="10"/>
  <c r="S107" i="10"/>
  <c r="E107" i="10"/>
  <c r="AB107" i="10"/>
  <c r="N107" i="10"/>
  <c r="O107" i="5" s="1"/>
  <c r="P107" i="5" s="1"/>
  <c r="Q107" i="10"/>
  <c r="AJ107" i="10"/>
  <c r="N108" i="10"/>
  <c r="AE108" i="10"/>
  <c r="F110" i="10"/>
  <c r="W110" i="10"/>
  <c r="C111" i="10"/>
  <c r="S111" i="10"/>
  <c r="AK111" i="10"/>
  <c r="P112" i="10"/>
  <c r="O114" i="10"/>
  <c r="AH114" i="10"/>
  <c r="P115" i="10"/>
  <c r="AL115" i="10"/>
  <c r="F118" i="10"/>
  <c r="AC118" i="10"/>
  <c r="Y123" i="14"/>
  <c r="X123" i="14"/>
  <c r="F124" i="11"/>
  <c r="O124" i="11"/>
  <c r="C124" i="11"/>
  <c r="D124" i="11" s="1"/>
  <c r="I124" i="11"/>
  <c r="L124" i="11"/>
  <c r="AE123" i="10"/>
  <c r="S123" i="10"/>
  <c r="G123" i="10"/>
  <c r="C125" i="1" s="1"/>
  <c r="AD123" i="10"/>
  <c r="R123" i="10"/>
  <c r="F123" i="10"/>
  <c r="AA123" i="10"/>
  <c r="M123" i="10"/>
  <c r="Y123" i="10"/>
  <c r="K123" i="10"/>
  <c r="W123" i="10"/>
  <c r="E123" i="10"/>
  <c r="AB123" i="5" s="1"/>
  <c r="AC123" i="5" s="1"/>
  <c r="AH123" i="10"/>
  <c r="P123" i="10"/>
  <c r="AG123" i="10"/>
  <c r="O123" i="10"/>
  <c r="V123" i="10"/>
  <c r="I129" i="10"/>
  <c r="AH129" i="10"/>
  <c r="Y140" i="14"/>
  <c r="X140" i="14"/>
  <c r="O141" i="11"/>
  <c r="C141" i="11"/>
  <c r="D141" i="11" s="1"/>
  <c r="L141" i="11"/>
  <c r="F141" i="11"/>
  <c r="I141" i="11"/>
  <c r="AI140" i="10"/>
  <c r="W140" i="10"/>
  <c r="K140" i="10"/>
  <c r="AG140" i="10"/>
  <c r="U140" i="10"/>
  <c r="I140" i="10"/>
  <c r="AF140" i="10"/>
  <c r="T140" i="10"/>
  <c r="H140" i="10"/>
  <c r="AD140" i="10"/>
  <c r="O140" i="10"/>
  <c r="AC140" i="10"/>
  <c r="N140" i="10"/>
  <c r="O140" i="5" s="1"/>
  <c r="AA140" i="10"/>
  <c r="L140" i="10"/>
  <c r="Z140" i="10"/>
  <c r="J140" i="10"/>
  <c r="S140" i="10"/>
  <c r="Q140" i="10"/>
  <c r="AK140" i="10"/>
  <c r="M140" i="10"/>
  <c r="Y140" i="10"/>
  <c r="F140" i="12" s="1"/>
  <c r="K141" i="11" s="1"/>
  <c r="M141" i="11" s="1"/>
  <c r="C140" i="10"/>
  <c r="X140" i="10"/>
  <c r="B140" i="10"/>
  <c r="AL140" i="10"/>
  <c r="E147" i="10"/>
  <c r="N152" i="10"/>
  <c r="X154" i="14"/>
  <c r="Y154" i="14"/>
  <c r="I155" i="11"/>
  <c r="C155" i="11"/>
  <c r="D155" i="11" s="1"/>
  <c r="O155" i="11"/>
  <c r="L155" i="11"/>
  <c r="F155" i="11"/>
  <c r="AE154" i="10"/>
  <c r="S154" i="10"/>
  <c r="G154" i="10"/>
  <c r="AC154" i="10"/>
  <c r="Q154" i="10"/>
  <c r="E154" i="10"/>
  <c r="AB154" i="10"/>
  <c r="P154" i="10"/>
  <c r="D154" i="10"/>
  <c r="AF154" i="10"/>
  <c r="N154" i="10"/>
  <c r="AD154" i="10"/>
  <c r="M154" i="10"/>
  <c r="AA154" i="10"/>
  <c r="L154" i="10"/>
  <c r="Y154" i="10"/>
  <c r="D154" i="12" s="1"/>
  <c r="E155" i="11" s="1"/>
  <c r="J154" i="10"/>
  <c r="X154" i="10"/>
  <c r="I154" i="10"/>
  <c r="AL154" i="10"/>
  <c r="W154" i="10"/>
  <c r="H154" i="10"/>
  <c r="AK154" i="10"/>
  <c r="F154" i="10"/>
  <c r="AI154" i="10"/>
  <c r="B154" i="10"/>
  <c r="AG154" i="10"/>
  <c r="T154" i="10"/>
  <c r="R154" i="10"/>
  <c r="Q154" i="5" s="1"/>
  <c r="O154" i="10"/>
  <c r="D161" i="10"/>
  <c r="R22" i="11"/>
  <c r="AB22" i="11"/>
  <c r="D22" i="11"/>
  <c r="W22" i="11"/>
  <c r="S22" i="11"/>
  <c r="X22" i="11"/>
  <c r="AC22" i="11"/>
  <c r="AA22" i="11"/>
  <c r="Y22" i="11"/>
  <c r="V22" i="11"/>
  <c r="Z22" i="11"/>
  <c r="U22" i="11"/>
  <c r="Q22" i="11"/>
  <c r="T22" i="11"/>
  <c r="X17" i="14"/>
  <c r="Y17" i="14"/>
  <c r="L18" i="11"/>
  <c r="I18" i="11"/>
  <c r="O18" i="11"/>
  <c r="C18" i="11"/>
  <c r="D18" i="11" s="1"/>
  <c r="F18" i="11"/>
  <c r="M17" i="10"/>
  <c r="Y17" i="10"/>
  <c r="F17" i="12" s="1"/>
  <c r="AK17" i="10"/>
  <c r="X23" i="14"/>
  <c r="Y23" i="14"/>
  <c r="F24" i="11"/>
  <c r="C24" i="11"/>
  <c r="D24" i="11" s="1"/>
  <c r="O24" i="11"/>
  <c r="L24" i="11"/>
  <c r="I24" i="11"/>
  <c r="M23" i="10"/>
  <c r="Y23" i="10"/>
  <c r="F23" i="12" s="1"/>
  <c r="AK23" i="10"/>
  <c r="Y29" i="14"/>
  <c r="X29" i="14"/>
  <c r="L30" i="11"/>
  <c r="C30" i="11"/>
  <c r="D30" i="11" s="1"/>
  <c r="I30" i="11"/>
  <c r="O30" i="11"/>
  <c r="F30" i="11"/>
  <c r="M29" i="10"/>
  <c r="Y29" i="10"/>
  <c r="D29" i="12" s="1"/>
  <c r="AK29" i="10"/>
  <c r="Y35" i="14"/>
  <c r="X35" i="14"/>
  <c r="F36" i="11"/>
  <c r="L36" i="11"/>
  <c r="I36" i="11"/>
  <c r="C36" i="11"/>
  <c r="D36" i="11" s="1"/>
  <c r="O36" i="11"/>
  <c r="M35" i="10"/>
  <c r="Y35" i="10"/>
  <c r="AK35" i="10"/>
  <c r="Y41" i="14"/>
  <c r="X41" i="14"/>
  <c r="L42" i="11"/>
  <c r="F42" i="11"/>
  <c r="C42" i="11"/>
  <c r="D42" i="11" s="1"/>
  <c r="O42" i="11"/>
  <c r="I42" i="11"/>
  <c r="M41" i="10"/>
  <c r="Y41" i="10"/>
  <c r="G41" i="12" s="1"/>
  <c r="T41" i="5" s="1"/>
  <c r="AK41" i="10"/>
  <c r="Y47" i="14"/>
  <c r="X47" i="14"/>
  <c r="F48" i="11"/>
  <c r="O48" i="11"/>
  <c r="L48" i="11"/>
  <c r="C48" i="11"/>
  <c r="D48" i="11" s="1"/>
  <c r="I48" i="11"/>
  <c r="M47" i="10"/>
  <c r="Y47" i="10"/>
  <c r="G47" i="12" s="1"/>
  <c r="T47" i="5" s="1"/>
  <c r="AK47" i="10"/>
  <c r="Y53" i="14"/>
  <c r="X53" i="14"/>
  <c r="L54" i="11"/>
  <c r="I54" i="11"/>
  <c r="F54" i="11"/>
  <c r="C54" i="11"/>
  <c r="D54" i="11" s="1"/>
  <c r="O54" i="11"/>
  <c r="M53" i="10"/>
  <c r="Y53" i="10"/>
  <c r="AK53" i="10"/>
  <c r="X59" i="14"/>
  <c r="Y59" i="14"/>
  <c r="F60" i="11"/>
  <c r="C60" i="11"/>
  <c r="D60" i="11" s="1"/>
  <c r="L60" i="11"/>
  <c r="O60" i="11"/>
  <c r="I60" i="11"/>
  <c r="M59" i="10"/>
  <c r="Y59" i="10"/>
  <c r="G59" i="12" s="1"/>
  <c r="AK59" i="10"/>
  <c r="Y65" i="14"/>
  <c r="X65" i="14"/>
  <c r="L66" i="11"/>
  <c r="F66" i="11"/>
  <c r="O66" i="11"/>
  <c r="I66" i="11"/>
  <c r="C66" i="11"/>
  <c r="D66" i="11" s="1"/>
  <c r="M65" i="10"/>
  <c r="Y65" i="10"/>
  <c r="AK65" i="10"/>
  <c r="AB71" i="14"/>
  <c r="Y71" i="14"/>
  <c r="X71" i="14"/>
  <c r="F72" i="11"/>
  <c r="O72" i="11"/>
  <c r="L72" i="11"/>
  <c r="C72" i="11"/>
  <c r="D72" i="11" s="1"/>
  <c r="I72" i="11"/>
  <c r="M71" i="10"/>
  <c r="Y71" i="10"/>
  <c r="G71" i="12" s="1"/>
  <c r="T71" i="5" s="1"/>
  <c r="AK71" i="10"/>
  <c r="Y77" i="14"/>
  <c r="X77" i="14"/>
  <c r="L78" i="11"/>
  <c r="F78" i="11"/>
  <c r="C78" i="11"/>
  <c r="D78" i="11" s="1"/>
  <c r="O78" i="11"/>
  <c r="I78" i="11"/>
  <c r="M77" i="10"/>
  <c r="Y77" i="10"/>
  <c r="F77" i="12" s="1"/>
  <c r="AK77" i="10"/>
  <c r="H82" i="10"/>
  <c r="U82" i="10"/>
  <c r="AH82" i="10"/>
  <c r="L85" i="10"/>
  <c r="Y85" i="10"/>
  <c r="E85" i="12" s="1"/>
  <c r="H86" i="11" s="1"/>
  <c r="AL85" i="10"/>
  <c r="C89" i="10"/>
  <c r="P89" i="10"/>
  <c r="AC89" i="10"/>
  <c r="F91" i="10"/>
  <c r="S91" i="10"/>
  <c r="AF91" i="10"/>
  <c r="G92" i="10"/>
  <c r="T92" i="10"/>
  <c r="AG92" i="10"/>
  <c r="E96" i="10"/>
  <c r="T96" i="10"/>
  <c r="AH96" i="10"/>
  <c r="X98" i="14"/>
  <c r="Y98" i="14"/>
  <c r="O99" i="11"/>
  <c r="C99" i="11"/>
  <c r="D99" i="11" s="1"/>
  <c r="I99" i="11"/>
  <c r="L99" i="11"/>
  <c r="F99" i="11"/>
  <c r="AB98" i="10"/>
  <c r="AG98" i="10"/>
  <c r="T98" i="10"/>
  <c r="H98" i="10"/>
  <c r="AA98" i="10"/>
  <c r="O98" i="10"/>
  <c r="C98" i="10"/>
  <c r="P98" i="10"/>
  <c r="AE98" i="10"/>
  <c r="I99" i="10"/>
  <c r="X99" i="10"/>
  <c r="N103" i="10"/>
  <c r="AC103" i="10"/>
  <c r="O105" i="10"/>
  <c r="AE105" i="10"/>
  <c r="O108" i="10"/>
  <c r="E110" i="1" s="1"/>
  <c r="AG108" i="10"/>
  <c r="H110" i="10"/>
  <c r="X110" i="10"/>
  <c r="D111" i="10"/>
  <c r="U111" i="10"/>
  <c r="Y112" i="14"/>
  <c r="X112" i="14"/>
  <c r="L113" i="11"/>
  <c r="F113" i="11"/>
  <c r="C113" i="11"/>
  <c r="D113" i="11" s="1"/>
  <c r="O113" i="11"/>
  <c r="AJ112" i="10"/>
  <c r="X112" i="10"/>
  <c r="L112" i="10"/>
  <c r="AH112" i="10"/>
  <c r="V112" i="10"/>
  <c r="J112" i="10"/>
  <c r="AE112" i="10"/>
  <c r="Q112" i="10"/>
  <c r="C112" i="10"/>
  <c r="I113" i="11"/>
  <c r="Z112" i="10"/>
  <c r="K112" i="10"/>
  <c r="Y112" i="10"/>
  <c r="F112" i="12" s="1"/>
  <c r="R112" i="10"/>
  <c r="AK112" i="10"/>
  <c r="P114" i="10"/>
  <c r="AK114" i="10"/>
  <c r="R115" i="10"/>
  <c r="Y116" i="14"/>
  <c r="X116" i="14"/>
  <c r="O117" i="11"/>
  <c r="C117" i="11"/>
  <c r="I117" i="11"/>
  <c r="L117" i="11"/>
  <c r="AF116" i="10"/>
  <c r="T116" i="10"/>
  <c r="H116" i="10"/>
  <c r="F117" i="11"/>
  <c r="AH116" i="10"/>
  <c r="U116" i="10"/>
  <c r="G116" i="10"/>
  <c r="C118" i="1" s="1"/>
  <c r="AE116" i="10"/>
  <c r="R116" i="10"/>
  <c r="E116" i="10"/>
  <c r="AB116" i="10"/>
  <c r="M116" i="10"/>
  <c r="AL116" i="10"/>
  <c r="W116" i="10"/>
  <c r="G118" i="1" s="1"/>
  <c r="F116" i="10"/>
  <c r="AK116" i="10"/>
  <c r="V116" i="10"/>
  <c r="D116" i="10"/>
  <c r="X116" i="10"/>
  <c r="K118" i="10"/>
  <c r="AD118" i="10"/>
  <c r="Y125" i="14"/>
  <c r="X125" i="14"/>
  <c r="F126" i="11"/>
  <c r="L126" i="11"/>
  <c r="C126" i="11"/>
  <c r="D126" i="11" s="1"/>
  <c r="O126" i="11"/>
  <c r="AA125" i="10"/>
  <c r="O125" i="10"/>
  <c r="C125" i="10"/>
  <c r="I126" i="11"/>
  <c r="AL125" i="10"/>
  <c r="Z125" i="10"/>
  <c r="N125" i="10"/>
  <c r="B125" i="10"/>
  <c r="AK125" i="10"/>
  <c r="W125" i="10"/>
  <c r="I125" i="10"/>
  <c r="AI125" i="10"/>
  <c r="U125" i="10"/>
  <c r="G125" i="10"/>
  <c r="AF125" i="10"/>
  <c r="P125" i="10"/>
  <c r="Y125" i="10"/>
  <c r="F125" i="12" s="1"/>
  <c r="H125" i="10"/>
  <c r="X125" i="10"/>
  <c r="F125" i="10"/>
  <c r="AB125" i="10"/>
  <c r="J129" i="10"/>
  <c r="AJ129" i="10"/>
  <c r="Y139" i="14"/>
  <c r="X139" i="14"/>
  <c r="C140" i="11"/>
  <c r="D140" i="11" s="1"/>
  <c r="O140" i="11"/>
  <c r="I140" i="11"/>
  <c r="F140" i="11"/>
  <c r="L140" i="11"/>
  <c r="AK139" i="10"/>
  <c r="AI139" i="10"/>
  <c r="W139" i="10"/>
  <c r="G141" i="1" s="1"/>
  <c r="K139" i="10"/>
  <c r="D141" i="1" s="1"/>
  <c r="AH139" i="10"/>
  <c r="V139" i="10"/>
  <c r="J139" i="10"/>
  <c r="M139" i="5" s="1"/>
  <c r="N139" i="5" s="1"/>
  <c r="AL139" i="10"/>
  <c r="U139" i="10"/>
  <c r="G139" i="10"/>
  <c r="C141" i="1" s="1"/>
  <c r="AJ139" i="10"/>
  <c r="T139" i="10"/>
  <c r="F139" i="10"/>
  <c r="AF139" i="10"/>
  <c r="R139" i="10"/>
  <c r="D139" i="10"/>
  <c r="AE139" i="10"/>
  <c r="Q139" i="10"/>
  <c r="C139" i="10"/>
  <c r="AG139" i="10"/>
  <c r="M139" i="10"/>
  <c r="AC139" i="10"/>
  <c r="I139" i="10"/>
  <c r="AA139" i="10"/>
  <c r="E139" i="10"/>
  <c r="P139" i="10"/>
  <c r="O139" i="10"/>
  <c r="E141" i="1" s="1"/>
  <c r="D140" i="10"/>
  <c r="L147" i="10"/>
  <c r="P152" i="10"/>
  <c r="C154" i="10"/>
  <c r="G160" i="12"/>
  <c r="T160" i="5" s="1"/>
  <c r="E160" i="12"/>
  <c r="D160" i="12"/>
  <c r="N160" i="5" s="1"/>
  <c r="F160" i="12"/>
  <c r="K161" i="11" s="1"/>
  <c r="F161" i="10"/>
  <c r="Y113" i="14"/>
  <c r="X113" i="14"/>
  <c r="F114" i="11"/>
  <c r="C114" i="11"/>
  <c r="D114" i="11" s="1"/>
  <c r="I114" i="11"/>
  <c r="O114" i="11"/>
  <c r="L114" i="11"/>
  <c r="AH113" i="10"/>
  <c r="V113" i="10"/>
  <c r="Q113" i="5" s="1"/>
  <c r="J113" i="10"/>
  <c r="AF113" i="10"/>
  <c r="T113" i="10"/>
  <c r="H113" i="10"/>
  <c r="O113" i="10"/>
  <c r="AC113" i="10"/>
  <c r="Y119" i="14"/>
  <c r="X119" i="14"/>
  <c r="L120" i="11"/>
  <c r="F120" i="11"/>
  <c r="C120" i="11"/>
  <c r="D120" i="11" s="1"/>
  <c r="I120" i="11"/>
  <c r="O120" i="11"/>
  <c r="AL119" i="10"/>
  <c r="Z119" i="10"/>
  <c r="N119" i="10"/>
  <c r="B119" i="10"/>
  <c r="AK119" i="10"/>
  <c r="X119" i="10"/>
  <c r="K119" i="10"/>
  <c r="AI119" i="10"/>
  <c r="V119" i="10"/>
  <c r="I119" i="10"/>
  <c r="Q119" i="10"/>
  <c r="AF119" i="10"/>
  <c r="Y122" i="14"/>
  <c r="X122" i="14"/>
  <c r="I123" i="11"/>
  <c r="O123" i="11"/>
  <c r="C123" i="11"/>
  <c r="D123" i="11" s="1"/>
  <c r="L123" i="11"/>
  <c r="F123" i="11"/>
  <c r="AG122" i="10"/>
  <c r="U122" i="10"/>
  <c r="I122" i="10"/>
  <c r="AF122" i="10"/>
  <c r="T122" i="10"/>
  <c r="H122" i="10"/>
  <c r="AK122" i="10"/>
  <c r="W122" i="10"/>
  <c r="G122" i="10"/>
  <c r="AI122" i="10"/>
  <c r="S122" i="10"/>
  <c r="E122" i="10"/>
  <c r="AB122" i="5" s="1"/>
  <c r="AC122" i="5" s="1"/>
  <c r="Q122" i="10"/>
  <c r="AJ122" i="10"/>
  <c r="H136" i="10"/>
  <c r="Y136" i="10"/>
  <c r="E136" i="12" s="1"/>
  <c r="L141" i="10"/>
  <c r="AH141" i="10"/>
  <c r="Y148" i="14"/>
  <c r="X148" i="14"/>
  <c r="C149" i="11"/>
  <c r="D149" i="11" s="1"/>
  <c r="O149" i="11"/>
  <c r="L149" i="11"/>
  <c r="AE148" i="10"/>
  <c r="S148" i="10"/>
  <c r="G148" i="10"/>
  <c r="AC148" i="10"/>
  <c r="Q148" i="10"/>
  <c r="E148" i="10"/>
  <c r="AB148" i="5" s="1"/>
  <c r="AC148" i="5" s="1"/>
  <c r="AB148" i="10"/>
  <c r="P148" i="10"/>
  <c r="D148" i="10"/>
  <c r="I149" i="11"/>
  <c r="X148" i="10"/>
  <c r="I148" i="10"/>
  <c r="AL148" i="10"/>
  <c r="W148" i="10"/>
  <c r="H148" i="10"/>
  <c r="AJ148" i="10"/>
  <c r="U148" i="10"/>
  <c r="C148" i="10"/>
  <c r="AI148" i="10"/>
  <c r="T148" i="10"/>
  <c r="B148" i="10"/>
  <c r="AA148" i="10"/>
  <c r="X159" i="14"/>
  <c r="Y159" i="14"/>
  <c r="I160" i="11"/>
  <c r="O160" i="11"/>
  <c r="C160" i="11"/>
  <c r="D160" i="11" s="1"/>
  <c r="L160" i="11"/>
  <c r="F160" i="11"/>
  <c r="AG159" i="10"/>
  <c r="U159" i="10"/>
  <c r="I159" i="10"/>
  <c r="AE159" i="10"/>
  <c r="S159" i="10"/>
  <c r="G159" i="10"/>
  <c r="AD159" i="10"/>
  <c r="R159" i="10"/>
  <c r="F159" i="10"/>
  <c r="AA159" i="10"/>
  <c r="L159" i="10"/>
  <c r="Z159" i="10"/>
  <c r="K159" i="10"/>
  <c r="Y159" i="10"/>
  <c r="G159" i="12" s="1"/>
  <c r="T159" i="5" s="1"/>
  <c r="J159" i="10"/>
  <c r="M159" i="5" s="1"/>
  <c r="X159" i="10"/>
  <c r="H159" i="10"/>
  <c r="AK159" i="10"/>
  <c r="V159" i="10"/>
  <c r="D159" i="10"/>
  <c r="AJ159" i="10"/>
  <c r="T159" i="10"/>
  <c r="C159" i="10"/>
  <c r="AI159" i="10"/>
  <c r="Q159" i="10"/>
  <c r="B159" i="10"/>
  <c r="L167" i="10"/>
  <c r="X170" i="10"/>
  <c r="Z172" i="10"/>
  <c r="E200" i="10"/>
  <c r="AC63" i="11"/>
  <c r="Q63" i="11"/>
  <c r="AA63" i="11"/>
  <c r="Z63" i="11"/>
  <c r="V63" i="11"/>
  <c r="R63" i="11"/>
  <c r="X63" i="11"/>
  <c r="W63" i="11"/>
  <c r="Y63" i="11"/>
  <c r="T63" i="11"/>
  <c r="S63" i="11"/>
  <c r="AB63" i="11"/>
  <c r="U63" i="11"/>
  <c r="V128" i="11"/>
  <c r="U128" i="11"/>
  <c r="T128" i="11"/>
  <c r="S128" i="11"/>
  <c r="AA128" i="11"/>
  <c r="Z128" i="11"/>
  <c r="R128" i="11"/>
  <c r="Q128" i="11"/>
  <c r="AC128" i="11"/>
  <c r="AB128" i="11"/>
  <c r="Y128" i="11"/>
  <c r="X128" i="11"/>
  <c r="W128" i="11"/>
  <c r="Y81" i="14"/>
  <c r="X81" i="14"/>
  <c r="F82" i="11"/>
  <c r="O82" i="11"/>
  <c r="C82" i="11"/>
  <c r="D82" i="11" s="1"/>
  <c r="L82" i="11"/>
  <c r="I82" i="11"/>
  <c r="M81" i="10"/>
  <c r="Y81" i="10"/>
  <c r="F81" i="12" s="1"/>
  <c r="AK81" i="10"/>
  <c r="Y87" i="14"/>
  <c r="X87" i="14"/>
  <c r="L88" i="11"/>
  <c r="I88" i="11"/>
  <c r="F88" i="11"/>
  <c r="C88" i="11"/>
  <c r="D88" i="11" s="1"/>
  <c r="O88" i="11"/>
  <c r="M87" i="10"/>
  <c r="Y87" i="10"/>
  <c r="AK87" i="10"/>
  <c r="Y93" i="14"/>
  <c r="X93" i="14"/>
  <c r="F94" i="11"/>
  <c r="O94" i="11"/>
  <c r="C94" i="11"/>
  <c r="L94" i="11"/>
  <c r="I94" i="11"/>
  <c r="M93" i="10"/>
  <c r="Y93" i="10"/>
  <c r="D93" i="12" s="1"/>
  <c r="AK93" i="10"/>
  <c r="I104" i="10"/>
  <c r="V104" i="10"/>
  <c r="Q104" i="5" s="1"/>
  <c r="J109" i="10"/>
  <c r="X109" i="10"/>
  <c r="B113" i="10"/>
  <c r="P113" i="10"/>
  <c r="AD113" i="10"/>
  <c r="C119" i="10"/>
  <c r="R119" i="10"/>
  <c r="AG119" i="10"/>
  <c r="B122" i="10"/>
  <c r="R122" i="10"/>
  <c r="AL122" i="10"/>
  <c r="L127" i="10"/>
  <c r="I136" i="10"/>
  <c r="Z136" i="10"/>
  <c r="M141" i="10"/>
  <c r="AI141" i="10"/>
  <c r="R143" i="10"/>
  <c r="Q143" i="5" s="1"/>
  <c r="F148" i="10"/>
  <c r="AD148" i="10"/>
  <c r="E159" i="10"/>
  <c r="T167" i="10"/>
  <c r="Y170" i="10"/>
  <c r="G170" i="12" s="1"/>
  <c r="AD172" i="10"/>
  <c r="F200" i="10"/>
  <c r="D15" i="11"/>
  <c r="AC99" i="11"/>
  <c r="Q99" i="11"/>
  <c r="AB99" i="11"/>
  <c r="AA99" i="11"/>
  <c r="Z99" i="11"/>
  <c r="V99" i="11"/>
  <c r="U99" i="11"/>
  <c r="T99" i="11"/>
  <c r="S99" i="11"/>
  <c r="R99" i="11"/>
  <c r="X99" i="11"/>
  <c r="Y99" i="11"/>
  <c r="W99" i="11"/>
  <c r="V174" i="11"/>
  <c r="U174" i="11"/>
  <c r="AA174" i="11"/>
  <c r="X174" i="11"/>
  <c r="W174" i="11"/>
  <c r="AC174" i="11"/>
  <c r="AB174" i="11"/>
  <c r="S174" i="11"/>
  <c r="R174" i="11"/>
  <c r="Z174" i="11"/>
  <c r="Y174" i="11"/>
  <c r="Q174" i="11"/>
  <c r="T174" i="11"/>
  <c r="V167" i="10"/>
  <c r="P200" i="10"/>
  <c r="U9" i="11"/>
  <c r="AB9" i="11"/>
  <c r="S9" i="11"/>
  <c r="AA9" i="11"/>
  <c r="Z9" i="11"/>
  <c r="Y9" i="11"/>
  <c r="V9" i="11"/>
  <c r="T9" i="11"/>
  <c r="D9" i="11"/>
  <c r="W9" i="11"/>
  <c r="R9" i="11"/>
  <c r="Q9" i="11"/>
  <c r="W57" i="11"/>
  <c r="U57" i="11"/>
  <c r="T57" i="11"/>
  <c r="AB57" i="11"/>
  <c r="Z57" i="11"/>
  <c r="Y57" i="11"/>
  <c r="X57" i="11"/>
  <c r="S57" i="11"/>
  <c r="AA57" i="11"/>
  <c r="V57" i="11"/>
  <c r="R57" i="11"/>
  <c r="Q57" i="11"/>
  <c r="AC57" i="11"/>
  <c r="V86" i="11"/>
  <c r="U86" i="11"/>
  <c r="T86" i="11"/>
  <c r="S86" i="11"/>
  <c r="AA86" i="11"/>
  <c r="Z86" i="11"/>
  <c r="Q86" i="11"/>
  <c r="AB86" i="11"/>
  <c r="Y86" i="11"/>
  <c r="AC86" i="11"/>
  <c r="X86" i="11"/>
  <c r="W86" i="11"/>
  <c r="AC155" i="11"/>
  <c r="Q155" i="11"/>
  <c r="X155" i="11"/>
  <c r="W155" i="11"/>
  <c r="V155" i="11"/>
  <c r="U155" i="11"/>
  <c r="AB155" i="11"/>
  <c r="AA155" i="11"/>
  <c r="Z155" i="11"/>
  <c r="Y155" i="11"/>
  <c r="T155" i="11"/>
  <c r="S155" i="11"/>
  <c r="R155" i="11"/>
  <c r="Z164" i="11"/>
  <c r="T164" i="11"/>
  <c r="Y164" i="11"/>
  <c r="X164" i="11"/>
  <c r="W164" i="11"/>
  <c r="V164" i="11"/>
  <c r="Q164" i="11"/>
  <c r="AA164" i="11"/>
  <c r="AC164" i="11"/>
  <c r="AB164" i="11"/>
  <c r="U164" i="11"/>
  <c r="S164" i="11"/>
  <c r="R164" i="11"/>
  <c r="S7" i="11"/>
  <c r="V7" i="11"/>
  <c r="Z7" i="11"/>
  <c r="AB7" i="11"/>
  <c r="Y7" i="11"/>
  <c r="X7" i="11"/>
  <c r="W7" i="11"/>
  <c r="R7" i="11"/>
  <c r="Q7" i="11"/>
  <c r="T7" i="11"/>
  <c r="Y104" i="14"/>
  <c r="X104" i="14"/>
  <c r="L105" i="11"/>
  <c r="F105" i="11"/>
  <c r="O105" i="11"/>
  <c r="I105" i="11"/>
  <c r="C105" i="11"/>
  <c r="D105" i="11" s="1"/>
  <c r="AB104" i="10"/>
  <c r="P104" i="10"/>
  <c r="D104" i="10"/>
  <c r="N104" i="10"/>
  <c r="AA104" i="10"/>
  <c r="Y109" i="14"/>
  <c r="X109" i="14"/>
  <c r="I110" i="11"/>
  <c r="L110" i="11"/>
  <c r="F110" i="11"/>
  <c r="C110" i="11"/>
  <c r="D110" i="11" s="1"/>
  <c r="O110" i="11"/>
  <c r="AD109" i="10"/>
  <c r="R109" i="10"/>
  <c r="F109" i="10"/>
  <c r="AB109" i="10"/>
  <c r="P109" i="10"/>
  <c r="D109" i="10"/>
  <c r="O109" i="10"/>
  <c r="AE109" i="10"/>
  <c r="G113" i="10"/>
  <c r="W113" i="10"/>
  <c r="AK113" i="10"/>
  <c r="H119" i="10"/>
  <c r="Y119" i="10"/>
  <c r="G119" i="12" s="1"/>
  <c r="K122" i="10"/>
  <c r="AA122" i="10"/>
  <c r="Y127" i="14"/>
  <c r="X127" i="14"/>
  <c r="I128" i="11"/>
  <c r="O128" i="11"/>
  <c r="C128" i="11"/>
  <c r="D128" i="11" s="1"/>
  <c r="L128" i="11"/>
  <c r="F128" i="11"/>
  <c r="AI127" i="10"/>
  <c r="W127" i="10"/>
  <c r="K127" i="10"/>
  <c r="AH127" i="10"/>
  <c r="V127" i="10"/>
  <c r="J127" i="10"/>
  <c r="AF127" i="10"/>
  <c r="R127" i="10"/>
  <c r="D127" i="10"/>
  <c r="AD127" i="10"/>
  <c r="P127" i="10"/>
  <c r="B127" i="10"/>
  <c r="S127" i="10"/>
  <c r="AK127" i="10"/>
  <c r="N136" i="10"/>
  <c r="Y143" i="14"/>
  <c r="X143" i="14"/>
  <c r="L144" i="11"/>
  <c r="C144" i="11"/>
  <c r="D144" i="11" s="1"/>
  <c r="O144" i="11"/>
  <c r="I144" i="11"/>
  <c r="F144" i="11"/>
  <c r="AC143" i="10"/>
  <c r="Q143" i="10"/>
  <c r="E143" i="10"/>
  <c r="AB143" i="5" s="1"/>
  <c r="AC143" i="5" s="1"/>
  <c r="AA143" i="10"/>
  <c r="O143" i="10"/>
  <c r="C143" i="10"/>
  <c r="AL143" i="10"/>
  <c r="Z143" i="10"/>
  <c r="N143" i="10"/>
  <c r="B143" i="10"/>
  <c r="AD143" i="10"/>
  <c r="L143" i="10"/>
  <c r="AB143" i="10"/>
  <c r="K143" i="10"/>
  <c r="X143" i="10"/>
  <c r="I143" i="10"/>
  <c r="W143" i="10"/>
  <c r="H143" i="10"/>
  <c r="Y143" i="10"/>
  <c r="F146" i="12"/>
  <c r="E146" i="12"/>
  <c r="G146" i="12"/>
  <c r="D146" i="12"/>
  <c r="E147" i="11" s="1"/>
  <c r="G147" i="11" s="1"/>
  <c r="Y172" i="14"/>
  <c r="X172" i="14"/>
  <c r="O173" i="11"/>
  <c r="C173" i="11"/>
  <c r="D173" i="11" s="1"/>
  <c r="L173" i="11"/>
  <c r="F173" i="11"/>
  <c r="I173" i="11"/>
  <c r="AE172" i="10"/>
  <c r="S172" i="10"/>
  <c r="G172" i="10"/>
  <c r="C174" i="1" s="1"/>
  <c r="AC172" i="10"/>
  <c r="Q172" i="10"/>
  <c r="E172" i="10"/>
  <c r="AB172" i="10"/>
  <c r="P172" i="10"/>
  <c r="D172" i="10"/>
  <c r="AA172" i="10"/>
  <c r="O172" i="10"/>
  <c r="C172" i="10"/>
  <c r="AJ172" i="10"/>
  <c r="X172" i="10"/>
  <c r="L172" i="10"/>
  <c r="AI172" i="10"/>
  <c r="W172" i="10"/>
  <c r="K172" i="10"/>
  <c r="V172" i="10"/>
  <c r="U172" i="10"/>
  <c r="T172" i="10"/>
  <c r="R172" i="10"/>
  <c r="AK172" i="10"/>
  <c r="M172" i="10"/>
  <c r="AH172" i="10"/>
  <c r="J172" i="10"/>
  <c r="M172" i="5" s="1"/>
  <c r="AG172" i="10"/>
  <c r="I172" i="10"/>
  <c r="U7" i="11"/>
  <c r="AA7" i="11"/>
  <c r="AC51" i="11"/>
  <c r="Q51" i="11"/>
  <c r="AA51" i="11"/>
  <c r="Z51" i="11"/>
  <c r="V51" i="11"/>
  <c r="Y51" i="11"/>
  <c r="X51" i="11"/>
  <c r="W51" i="11"/>
  <c r="T51" i="11"/>
  <c r="AB51" i="11"/>
  <c r="U51" i="11"/>
  <c r="S51" i="11"/>
  <c r="R51" i="11"/>
  <c r="X141" i="14"/>
  <c r="Y141" i="14"/>
  <c r="I142" i="11"/>
  <c r="C142" i="11"/>
  <c r="D142" i="11" s="1"/>
  <c r="O142" i="11"/>
  <c r="L142" i="11"/>
  <c r="F142" i="11"/>
  <c r="AG141" i="10"/>
  <c r="U141" i="10"/>
  <c r="I141" i="10"/>
  <c r="AE141" i="10"/>
  <c r="S141" i="10"/>
  <c r="G141" i="10"/>
  <c r="C143" i="1" s="1"/>
  <c r="AD141" i="10"/>
  <c r="R141" i="10"/>
  <c r="F141" i="10"/>
  <c r="Y141" i="10"/>
  <c r="F141" i="12" s="1"/>
  <c r="K142" i="11" s="1"/>
  <c r="J141" i="10"/>
  <c r="M141" i="5" s="1"/>
  <c r="X141" i="10"/>
  <c r="H141" i="10"/>
  <c r="AK141" i="10"/>
  <c r="V141" i="10"/>
  <c r="D141" i="10"/>
  <c r="AJ141" i="10"/>
  <c r="T141" i="10"/>
  <c r="C141" i="10"/>
  <c r="AA141" i="10"/>
  <c r="Y167" i="14"/>
  <c r="X167" i="14"/>
  <c r="O168" i="11"/>
  <c r="C168" i="11"/>
  <c r="D168" i="11" s="1"/>
  <c r="I168" i="11"/>
  <c r="L168" i="11"/>
  <c r="F168" i="11"/>
  <c r="AC167" i="10"/>
  <c r="Q167" i="10"/>
  <c r="E167" i="10"/>
  <c r="AA167" i="10"/>
  <c r="O167" i="10"/>
  <c r="C167" i="10"/>
  <c r="AL167" i="10"/>
  <c r="Z167" i="10"/>
  <c r="N167" i="10"/>
  <c r="B167" i="10"/>
  <c r="AG167" i="10"/>
  <c r="U167" i="10"/>
  <c r="I167" i="10"/>
  <c r="AJ167" i="10"/>
  <c r="S167" i="10"/>
  <c r="AI167" i="10"/>
  <c r="R167" i="10"/>
  <c r="AH167" i="10"/>
  <c r="P167" i="10"/>
  <c r="AF167" i="10"/>
  <c r="M167" i="10"/>
  <c r="AD167" i="10"/>
  <c r="K167" i="10"/>
  <c r="AB167" i="10"/>
  <c r="J167" i="10"/>
  <c r="Y167" i="10"/>
  <c r="G167" i="12" s="1"/>
  <c r="H167" i="10"/>
  <c r="X170" i="14"/>
  <c r="Y170" i="14"/>
  <c r="L171" i="11"/>
  <c r="F171" i="11"/>
  <c r="C171" i="11"/>
  <c r="D171" i="11" s="1"/>
  <c r="O171" i="11"/>
  <c r="I171" i="11"/>
  <c r="AI170" i="10"/>
  <c r="W170" i="10"/>
  <c r="G172" i="1" s="1"/>
  <c r="K170" i="10"/>
  <c r="D172" i="1" s="1"/>
  <c r="AG170" i="10"/>
  <c r="U170" i="10"/>
  <c r="I170" i="10"/>
  <c r="AF170" i="10"/>
  <c r="T170" i="10"/>
  <c r="H170" i="10"/>
  <c r="AE170" i="10"/>
  <c r="S170" i="10"/>
  <c r="F172" i="1" s="1"/>
  <c r="G170" i="10"/>
  <c r="C172" i="1" s="1"/>
  <c r="AB170" i="10"/>
  <c r="P170" i="10"/>
  <c r="D170" i="10"/>
  <c r="AA170" i="10"/>
  <c r="O170" i="10"/>
  <c r="E172" i="1" s="1"/>
  <c r="C170" i="10"/>
  <c r="R170" i="10"/>
  <c r="Q170" i="5" s="1"/>
  <c r="Q170" i="10"/>
  <c r="AL170" i="10"/>
  <c r="N170" i="10"/>
  <c r="AK170" i="10"/>
  <c r="M170" i="10"/>
  <c r="AH170" i="10"/>
  <c r="J170" i="10"/>
  <c r="AD170" i="10"/>
  <c r="F170" i="10"/>
  <c r="AC170" i="10"/>
  <c r="E170" i="10"/>
  <c r="AC7" i="11"/>
  <c r="X136" i="14"/>
  <c r="Y136" i="14"/>
  <c r="L137" i="11"/>
  <c r="I137" i="11"/>
  <c r="O137" i="11"/>
  <c r="F137" i="11"/>
  <c r="C137" i="11"/>
  <c r="D137" i="11" s="1"/>
  <c r="AC136" i="10"/>
  <c r="Q136" i="10"/>
  <c r="E136" i="10"/>
  <c r="AB136" i="5" s="1"/>
  <c r="AC136" i="5" s="1"/>
  <c r="AB136" i="10"/>
  <c r="P136" i="10"/>
  <c r="D136" i="10"/>
  <c r="AI136" i="10"/>
  <c r="U136" i="10"/>
  <c r="G136" i="10"/>
  <c r="AG136" i="10"/>
  <c r="S136" i="10"/>
  <c r="C136" i="10"/>
  <c r="AF136" i="10"/>
  <c r="R136" i="10"/>
  <c r="Q136" i="5" s="1"/>
  <c r="B136" i="10"/>
  <c r="W136" i="10"/>
  <c r="E141" i="10"/>
  <c r="AC141" i="10"/>
  <c r="F167" i="10"/>
  <c r="L170" i="10"/>
  <c r="X200" i="14"/>
  <c r="Y200" i="14"/>
  <c r="F201" i="11"/>
  <c r="L201" i="11"/>
  <c r="O201" i="11"/>
  <c r="C201" i="11"/>
  <c r="D201" i="11" s="1"/>
  <c r="I201" i="11"/>
  <c r="AC200" i="10"/>
  <c r="AF200" i="10"/>
  <c r="S200" i="10"/>
  <c r="F202" i="1" s="1"/>
  <c r="G200" i="10"/>
  <c r="C202" i="1" s="1"/>
  <c r="AJ200" i="10"/>
  <c r="W200" i="10"/>
  <c r="G202" i="1" s="1"/>
  <c r="K200" i="10"/>
  <c r="D202" i="1" s="1"/>
  <c r="AA200" i="10"/>
  <c r="M200" i="10"/>
  <c r="Y200" i="10"/>
  <c r="G200" i="12" s="1"/>
  <c r="J200" i="10"/>
  <c r="X200" i="10"/>
  <c r="I200" i="10"/>
  <c r="AL200" i="10"/>
  <c r="V200" i="10"/>
  <c r="H200" i="10"/>
  <c r="AH200" i="10"/>
  <c r="R200" i="10"/>
  <c r="D200" i="10"/>
  <c r="AG200" i="10"/>
  <c r="Q200" i="10"/>
  <c r="C200" i="10"/>
  <c r="AB200" i="10"/>
  <c r="Z200" i="10"/>
  <c r="U200" i="10"/>
  <c r="T200" i="10"/>
  <c r="O200" i="10"/>
  <c r="E202" i="1" s="1"/>
  <c r="N200" i="10"/>
  <c r="L200" i="10"/>
  <c r="Y176" i="14"/>
  <c r="X176" i="14"/>
  <c r="F177" i="11"/>
  <c r="L177" i="11"/>
  <c r="O177" i="11"/>
  <c r="I177" i="11"/>
  <c r="C177" i="11"/>
  <c r="D177" i="11" s="1"/>
  <c r="AI176" i="10"/>
  <c r="W176" i="10"/>
  <c r="K176" i="10"/>
  <c r="AG176" i="10"/>
  <c r="U176" i="10"/>
  <c r="I176" i="10"/>
  <c r="AF176" i="10"/>
  <c r="T176" i="10"/>
  <c r="H176" i="10"/>
  <c r="AE176" i="10"/>
  <c r="S176" i="10"/>
  <c r="G176" i="10"/>
  <c r="AB176" i="10"/>
  <c r="P176" i="10"/>
  <c r="D176" i="10"/>
  <c r="AA176" i="10"/>
  <c r="O176" i="10"/>
  <c r="C176" i="10"/>
  <c r="Y176" i="10"/>
  <c r="F176" i="12" s="1"/>
  <c r="R176" i="5" s="1"/>
  <c r="X184" i="14"/>
  <c r="Y184" i="14"/>
  <c r="O185" i="11"/>
  <c r="C185" i="11"/>
  <c r="D185" i="11" s="1"/>
  <c r="I185" i="11"/>
  <c r="F185" i="11"/>
  <c r="L185" i="11"/>
  <c r="AE184" i="10"/>
  <c r="S184" i="10"/>
  <c r="G184" i="10"/>
  <c r="AC184" i="10"/>
  <c r="Q184" i="10"/>
  <c r="E184" i="10"/>
  <c r="AB184" i="10"/>
  <c r="P184" i="10"/>
  <c r="D184" i="10"/>
  <c r="AA184" i="10"/>
  <c r="O184" i="10"/>
  <c r="C184" i="10"/>
  <c r="AJ184" i="10"/>
  <c r="X184" i="10"/>
  <c r="L184" i="10"/>
  <c r="AI184" i="10"/>
  <c r="W184" i="10"/>
  <c r="K184" i="10"/>
  <c r="Y184" i="10"/>
  <c r="W26" i="11"/>
  <c r="X52" i="11"/>
  <c r="V52" i="11"/>
  <c r="U52" i="11"/>
  <c r="AC52" i="11"/>
  <c r="Q52" i="11"/>
  <c r="AA52" i="11"/>
  <c r="W52" i="11"/>
  <c r="T52" i="11"/>
  <c r="AB52" i="11"/>
  <c r="Z52" i="11"/>
  <c r="Y52" i="11"/>
  <c r="R52" i="11"/>
  <c r="Y130" i="14"/>
  <c r="X130" i="14"/>
  <c r="F131" i="11"/>
  <c r="L131" i="11"/>
  <c r="O131" i="11"/>
  <c r="I131" i="11"/>
  <c r="C131" i="11"/>
  <c r="D131" i="11" s="1"/>
  <c r="AC130" i="10"/>
  <c r="Q130" i="10"/>
  <c r="E130" i="10"/>
  <c r="AB130" i="5" s="1"/>
  <c r="AC130" i="5" s="1"/>
  <c r="AB130" i="10"/>
  <c r="P130" i="10"/>
  <c r="D130" i="10"/>
  <c r="O130" i="10"/>
  <c r="AE130" i="10"/>
  <c r="L149" i="10"/>
  <c r="AD149" i="10"/>
  <c r="Y155" i="14"/>
  <c r="X155" i="14"/>
  <c r="L156" i="11"/>
  <c r="F156" i="11"/>
  <c r="I156" i="11"/>
  <c r="O156" i="11"/>
  <c r="P156" i="11" s="1"/>
  <c r="C156" i="11"/>
  <c r="D156" i="11" s="1"/>
  <c r="AC155" i="10"/>
  <c r="Q155" i="10"/>
  <c r="E155" i="10"/>
  <c r="AB155" i="5" s="1"/>
  <c r="AC155" i="5" s="1"/>
  <c r="AA155" i="10"/>
  <c r="O155" i="10"/>
  <c r="C155" i="10"/>
  <c r="AL155" i="10"/>
  <c r="Z155" i="10"/>
  <c r="N155" i="10"/>
  <c r="B155" i="10"/>
  <c r="S155" i="10"/>
  <c r="AH155" i="10"/>
  <c r="J158" i="10"/>
  <c r="Z158" i="10"/>
  <c r="L166" i="10"/>
  <c r="AD166" i="10"/>
  <c r="B176" i="10"/>
  <c r="Z176" i="10"/>
  <c r="B184" i="10"/>
  <c r="Z184" i="10"/>
  <c r="Q194" i="10"/>
  <c r="W4" i="11"/>
  <c r="Y26" i="11"/>
  <c r="Y121" i="14"/>
  <c r="X121" i="14"/>
  <c r="O122" i="11"/>
  <c r="C122" i="11"/>
  <c r="I122" i="11"/>
  <c r="L122" i="11"/>
  <c r="AI121" i="10"/>
  <c r="W121" i="10"/>
  <c r="K121" i="10"/>
  <c r="AH121" i="10"/>
  <c r="V121" i="10"/>
  <c r="Q121" i="5" s="1"/>
  <c r="J121" i="10"/>
  <c r="F122" i="11"/>
  <c r="O121" i="10"/>
  <c r="AC121" i="10"/>
  <c r="Y124" i="14"/>
  <c r="X124" i="14"/>
  <c r="L125" i="11"/>
  <c r="F125" i="11"/>
  <c r="C125" i="11"/>
  <c r="I125" i="11"/>
  <c r="O125" i="11"/>
  <c r="AC124" i="10"/>
  <c r="Q124" i="10"/>
  <c r="E124" i="10"/>
  <c r="AB124" i="5" s="1"/>
  <c r="AC124" i="5" s="1"/>
  <c r="AB124" i="10"/>
  <c r="P124" i="10"/>
  <c r="D124" i="10"/>
  <c r="O124" i="10"/>
  <c r="H124" i="5" s="1"/>
  <c r="AE124" i="10"/>
  <c r="B130" i="10"/>
  <c r="R130" i="10"/>
  <c r="AF130" i="10"/>
  <c r="Y146" i="14"/>
  <c r="X146" i="14"/>
  <c r="I147" i="11"/>
  <c r="F147" i="11"/>
  <c r="O147" i="11"/>
  <c r="L147" i="11"/>
  <c r="AI146" i="10"/>
  <c r="W146" i="10"/>
  <c r="K146" i="10"/>
  <c r="AG146" i="10"/>
  <c r="U146" i="10"/>
  <c r="I146" i="10"/>
  <c r="AF146" i="10"/>
  <c r="T146" i="10"/>
  <c r="H146" i="10"/>
  <c r="C147" i="11"/>
  <c r="P146" i="10"/>
  <c r="AE146" i="10"/>
  <c r="M149" i="10"/>
  <c r="AE149" i="10"/>
  <c r="D155" i="10"/>
  <c r="T155" i="10"/>
  <c r="AI155" i="10"/>
  <c r="L158" i="10"/>
  <c r="AA158" i="10"/>
  <c r="X164" i="14"/>
  <c r="Y164" i="14"/>
  <c r="I165" i="11"/>
  <c r="O165" i="11"/>
  <c r="C165" i="11"/>
  <c r="D165" i="11" s="1"/>
  <c r="L165" i="11"/>
  <c r="F165" i="11"/>
  <c r="AI164" i="10"/>
  <c r="W164" i="10"/>
  <c r="K164" i="10"/>
  <c r="AG164" i="10"/>
  <c r="U164" i="10"/>
  <c r="I164" i="10"/>
  <c r="AF164" i="10"/>
  <c r="T164" i="10"/>
  <c r="H164" i="10"/>
  <c r="AA164" i="10"/>
  <c r="O164" i="10"/>
  <c r="H164" i="5" s="1"/>
  <c r="C164" i="10"/>
  <c r="R164" i="10"/>
  <c r="AK164" i="10"/>
  <c r="M166" i="10"/>
  <c r="AF166" i="10"/>
  <c r="E176" i="10"/>
  <c r="AC176" i="10"/>
  <c r="X182" i="14"/>
  <c r="Y182" i="14"/>
  <c r="L183" i="11"/>
  <c r="F183" i="11"/>
  <c r="C183" i="11"/>
  <c r="D183" i="11" s="1"/>
  <c r="I183" i="11"/>
  <c r="O183" i="11"/>
  <c r="AI182" i="10"/>
  <c r="W182" i="10"/>
  <c r="K182" i="10"/>
  <c r="AG182" i="10"/>
  <c r="U182" i="10"/>
  <c r="I182" i="10"/>
  <c r="AF182" i="10"/>
  <c r="T182" i="10"/>
  <c r="H182" i="10"/>
  <c r="AE182" i="10"/>
  <c r="S182" i="10"/>
  <c r="G182" i="10"/>
  <c r="C184" i="1" s="1"/>
  <c r="AB182" i="10"/>
  <c r="P182" i="10"/>
  <c r="D182" i="10"/>
  <c r="AA182" i="10"/>
  <c r="O182" i="10"/>
  <c r="C182" i="10"/>
  <c r="Y182" i="10"/>
  <c r="D182" i="12" s="1"/>
  <c r="F184" i="10"/>
  <c r="AD184" i="10"/>
  <c r="Y190" i="14"/>
  <c r="X190" i="14"/>
  <c r="I191" i="11"/>
  <c r="L191" i="11"/>
  <c r="F191" i="11"/>
  <c r="C191" i="11"/>
  <c r="D191" i="11" s="1"/>
  <c r="O191" i="11"/>
  <c r="AE190" i="10"/>
  <c r="S190" i="10"/>
  <c r="G190" i="10"/>
  <c r="C192" i="1" s="1"/>
  <c r="AC190" i="10"/>
  <c r="Q190" i="10"/>
  <c r="E190" i="10"/>
  <c r="AB190" i="5" s="1"/>
  <c r="AC190" i="5" s="1"/>
  <c r="AB190" i="10"/>
  <c r="P190" i="10"/>
  <c r="D190" i="10"/>
  <c r="AA190" i="10"/>
  <c r="O190" i="10"/>
  <c r="C190" i="10"/>
  <c r="AJ190" i="10"/>
  <c r="X190" i="10"/>
  <c r="L190" i="10"/>
  <c r="AI190" i="10"/>
  <c r="W190" i="10"/>
  <c r="K190" i="10"/>
  <c r="Y190" i="10"/>
  <c r="F190" i="12" s="1"/>
  <c r="K191" i="11" s="1"/>
  <c r="U194" i="10"/>
  <c r="Y4" i="11"/>
  <c r="S17" i="11"/>
  <c r="AC17" i="11"/>
  <c r="Q17" i="11"/>
  <c r="X17" i="11"/>
  <c r="W17" i="11"/>
  <c r="AB17" i="11"/>
  <c r="AA17" i="11"/>
  <c r="Y17" i="11"/>
  <c r="V17" i="11"/>
  <c r="C121" i="10"/>
  <c r="Q121" i="10"/>
  <c r="AE121" i="10"/>
  <c r="C124" i="10"/>
  <c r="S124" i="10"/>
  <c r="AG124" i="10"/>
  <c r="F130" i="10"/>
  <c r="T130" i="10"/>
  <c r="AH130" i="10"/>
  <c r="Y135" i="14"/>
  <c r="X135" i="14"/>
  <c r="O136" i="11"/>
  <c r="L136" i="11"/>
  <c r="C136" i="11"/>
  <c r="D136" i="11" s="1"/>
  <c r="I136" i="11"/>
  <c r="AE135" i="10"/>
  <c r="S135" i="10"/>
  <c r="J135" i="5" s="1"/>
  <c r="G135" i="10"/>
  <c r="C137" i="1" s="1"/>
  <c r="AD135" i="10"/>
  <c r="R135" i="10"/>
  <c r="F135" i="10"/>
  <c r="O135" i="10"/>
  <c r="H135" i="5" s="1"/>
  <c r="AC135" i="10"/>
  <c r="Y142" i="14"/>
  <c r="X142" i="14"/>
  <c r="F143" i="11"/>
  <c r="G143" i="11" s="1"/>
  <c r="L143" i="11"/>
  <c r="O143" i="11"/>
  <c r="I143" i="11"/>
  <c r="C143" i="11"/>
  <c r="D143" i="11" s="1"/>
  <c r="AE142" i="10"/>
  <c r="S142" i="10"/>
  <c r="G142" i="10"/>
  <c r="C144" i="1" s="1"/>
  <c r="AC142" i="10"/>
  <c r="Q142" i="10"/>
  <c r="E142" i="10"/>
  <c r="AB142" i="5" s="1"/>
  <c r="AC142" i="5" s="1"/>
  <c r="AB142" i="10"/>
  <c r="P142" i="10"/>
  <c r="D142" i="10"/>
  <c r="R142" i="10"/>
  <c r="AH142" i="10"/>
  <c r="C146" i="10"/>
  <c r="R146" i="10"/>
  <c r="AJ146" i="10"/>
  <c r="R149" i="10"/>
  <c r="Q149" i="5" s="1"/>
  <c r="G155" i="10"/>
  <c r="V155" i="10"/>
  <c r="Q155" i="5" s="1"/>
  <c r="AK155" i="10"/>
  <c r="N158" i="10"/>
  <c r="O158" i="5" s="1"/>
  <c r="AC158" i="10"/>
  <c r="Y160" i="14"/>
  <c r="X160" i="14"/>
  <c r="F161" i="11"/>
  <c r="L161" i="11"/>
  <c r="C161" i="11"/>
  <c r="O161" i="11"/>
  <c r="AE160" i="10"/>
  <c r="S160" i="10"/>
  <c r="J160" i="5" s="1"/>
  <c r="G160" i="10"/>
  <c r="C162" i="1" s="1"/>
  <c r="AC160" i="10"/>
  <c r="Q160" i="10"/>
  <c r="E160" i="10"/>
  <c r="AB160" i="5" s="1"/>
  <c r="AC160" i="5" s="1"/>
  <c r="AB160" i="10"/>
  <c r="P160" i="10"/>
  <c r="D160" i="10"/>
  <c r="R160" i="10"/>
  <c r="AH160" i="10"/>
  <c r="O166" i="10"/>
  <c r="AH166" i="10"/>
  <c r="J176" i="10"/>
  <c r="AH176" i="10"/>
  <c r="I184" i="10"/>
  <c r="AG184" i="10"/>
  <c r="X188" i="14"/>
  <c r="Y188" i="14"/>
  <c r="F189" i="11"/>
  <c r="L189" i="11"/>
  <c r="I189" i="11"/>
  <c r="O189" i="11"/>
  <c r="C189" i="11"/>
  <c r="D189" i="11" s="1"/>
  <c r="AI188" i="10"/>
  <c r="W188" i="10"/>
  <c r="K188" i="10"/>
  <c r="AG188" i="10"/>
  <c r="U188" i="10"/>
  <c r="I188" i="10"/>
  <c r="AF188" i="10"/>
  <c r="T188" i="10"/>
  <c r="H188" i="10"/>
  <c r="AE188" i="10"/>
  <c r="S188" i="10"/>
  <c r="G188" i="10"/>
  <c r="C190" i="1" s="1"/>
  <c r="AB188" i="10"/>
  <c r="P188" i="10"/>
  <c r="D188" i="10"/>
  <c r="AA188" i="10"/>
  <c r="O188" i="10"/>
  <c r="C188" i="10"/>
  <c r="Y188" i="10"/>
  <c r="E188" i="12" s="1"/>
  <c r="D27" i="11"/>
  <c r="X149" i="14"/>
  <c r="Y149" i="14"/>
  <c r="F150" i="11"/>
  <c r="G150" i="11" s="1"/>
  <c r="L150" i="11"/>
  <c r="I150" i="11"/>
  <c r="C150" i="11"/>
  <c r="D150" i="11" s="1"/>
  <c r="AC149" i="10"/>
  <c r="Q149" i="10"/>
  <c r="E149" i="10"/>
  <c r="AB149" i="5" s="1"/>
  <c r="AC149" i="5" s="1"/>
  <c r="AA149" i="10"/>
  <c r="O149" i="10"/>
  <c r="C149" i="10"/>
  <c r="AL149" i="10"/>
  <c r="Z149" i="10"/>
  <c r="N149" i="10"/>
  <c r="B149" i="10"/>
  <c r="O150" i="11"/>
  <c r="S149" i="10"/>
  <c r="AH149" i="10"/>
  <c r="O158" i="10"/>
  <c r="R166" i="10"/>
  <c r="L176" i="10"/>
  <c r="AJ176" i="10"/>
  <c r="J184" i="10"/>
  <c r="AH184" i="10"/>
  <c r="Y194" i="14"/>
  <c r="X194" i="14"/>
  <c r="L195" i="11"/>
  <c r="F195" i="11"/>
  <c r="C195" i="11"/>
  <c r="D195" i="11" s="1"/>
  <c r="O195" i="11"/>
  <c r="I195" i="11"/>
  <c r="AE194" i="10"/>
  <c r="S194" i="10"/>
  <c r="F196" i="1" s="1"/>
  <c r="G194" i="10"/>
  <c r="C196" i="1" s="1"/>
  <c r="AI194" i="10"/>
  <c r="W194" i="10"/>
  <c r="G196" i="1" s="1"/>
  <c r="K194" i="10"/>
  <c r="D196" i="1" s="1"/>
  <c r="AB194" i="10"/>
  <c r="N194" i="10"/>
  <c r="Z194" i="10"/>
  <c r="L194" i="10"/>
  <c r="Y194" i="10"/>
  <c r="E194" i="12" s="1"/>
  <c r="H195" i="11" s="1"/>
  <c r="J194" i="10"/>
  <c r="AL194" i="10"/>
  <c r="X194" i="10"/>
  <c r="I194" i="10"/>
  <c r="AH194" i="10"/>
  <c r="T194" i="10"/>
  <c r="E194" i="10"/>
  <c r="AG194" i="10"/>
  <c r="R194" i="10"/>
  <c r="Q194" i="5" s="1"/>
  <c r="D194" i="10"/>
  <c r="AC194" i="10"/>
  <c r="V4" i="11"/>
  <c r="Q4" i="11"/>
  <c r="U4" i="11"/>
  <c r="X4" i="11"/>
  <c r="T4" i="11"/>
  <c r="S4" i="11"/>
  <c r="R4" i="11"/>
  <c r="AC4" i="11"/>
  <c r="AB4" i="11"/>
  <c r="S52" i="11"/>
  <c r="R70" i="11"/>
  <c r="AB70" i="11"/>
  <c r="D70" i="11"/>
  <c r="AA70" i="11"/>
  <c r="W70" i="11"/>
  <c r="X70" i="11"/>
  <c r="V70" i="11"/>
  <c r="U70" i="11"/>
  <c r="S70" i="11"/>
  <c r="Q70" i="11"/>
  <c r="AC70" i="11"/>
  <c r="I161" i="11"/>
  <c r="Y158" i="14"/>
  <c r="X158" i="14"/>
  <c r="I159" i="11"/>
  <c r="L159" i="11"/>
  <c r="F159" i="11"/>
  <c r="O159" i="11"/>
  <c r="C159" i="11"/>
  <c r="D159" i="11" s="1"/>
  <c r="AI158" i="10"/>
  <c r="W158" i="10"/>
  <c r="K158" i="10"/>
  <c r="AG158" i="10"/>
  <c r="U158" i="10"/>
  <c r="I158" i="10"/>
  <c r="AF158" i="10"/>
  <c r="T158" i="10"/>
  <c r="H158" i="10"/>
  <c r="P158" i="10"/>
  <c r="AE158" i="10"/>
  <c r="G164" i="12"/>
  <c r="F164" i="12"/>
  <c r="J164" i="5" s="1"/>
  <c r="Y166" i="14"/>
  <c r="X166" i="14"/>
  <c r="I167" i="11"/>
  <c r="O167" i="11"/>
  <c r="L167" i="11"/>
  <c r="C167" i="11"/>
  <c r="D167" i="11" s="1"/>
  <c r="F167" i="11"/>
  <c r="AE166" i="10"/>
  <c r="S166" i="10"/>
  <c r="G166" i="10"/>
  <c r="AC166" i="10"/>
  <c r="Q166" i="10"/>
  <c r="E166" i="10"/>
  <c r="AB166" i="5" s="1"/>
  <c r="AC166" i="5" s="1"/>
  <c r="AB166" i="10"/>
  <c r="P166" i="10"/>
  <c r="D166" i="10"/>
  <c r="AI166" i="10"/>
  <c r="W166" i="10"/>
  <c r="K166" i="10"/>
  <c r="T166" i="10"/>
  <c r="AK166" i="10"/>
  <c r="M176" i="10"/>
  <c r="AK176" i="10"/>
  <c r="M184" i="10"/>
  <c r="AK184" i="10"/>
  <c r="F136" i="11"/>
  <c r="B158" i="10"/>
  <c r="Q158" i="10"/>
  <c r="AH158" i="10"/>
  <c r="B166" i="10"/>
  <c r="U166" i="10"/>
  <c r="AL166" i="10"/>
  <c r="N176" i="10"/>
  <c r="O176" i="5" s="1"/>
  <c r="AL176" i="10"/>
  <c r="N184" i="10"/>
  <c r="O184" i="5" s="1"/>
  <c r="AL184" i="10"/>
  <c r="V26" i="11"/>
  <c r="T26" i="11"/>
  <c r="AA26" i="11"/>
  <c r="X26" i="11"/>
  <c r="U26" i="11"/>
  <c r="AC26" i="11"/>
  <c r="S26" i="11"/>
  <c r="Q26" i="11"/>
  <c r="AB26" i="11"/>
  <c r="X88" i="11"/>
  <c r="W88" i="11"/>
  <c r="V88" i="11"/>
  <c r="U88" i="11"/>
  <c r="AC88" i="11"/>
  <c r="Q88" i="11"/>
  <c r="AB88" i="11"/>
  <c r="AA88" i="11"/>
  <c r="Z88" i="11"/>
  <c r="T88" i="11"/>
  <c r="S88" i="11"/>
  <c r="X165" i="14"/>
  <c r="Y165" i="14"/>
  <c r="I166" i="11"/>
  <c r="L166" i="11"/>
  <c r="F166" i="11"/>
  <c r="C166" i="11"/>
  <c r="M165" i="10"/>
  <c r="Y165" i="10"/>
  <c r="E165" i="12" s="1"/>
  <c r="AK165" i="10"/>
  <c r="Y171" i="14"/>
  <c r="X171" i="14"/>
  <c r="C172" i="11"/>
  <c r="D172" i="11" s="1"/>
  <c r="L172" i="11"/>
  <c r="I172" i="11"/>
  <c r="F172" i="11"/>
  <c r="O172" i="11"/>
  <c r="M171" i="10"/>
  <c r="Y171" i="10"/>
  <c r="D171" i="12" s="1"/>
  <c r="AK171" i="10"/>
  <c r="I173" i="10"/>
  <c r="U173" i="10"/>
  <c r="AG173" i="10"/>
  <c r="X177" i="14"/>
  <c r="Y177" i="14"/>
  <c r="I178" i="11"/>
  <c r="L178" i="11"/>
  <c r="C178" i="11"/>
  <c r="D178" i="11" s="1"/>
  <c r="F178" i="11"/>
  <c r="O178" i="11"/>
  <c r="M177" i="10"/>
  <c r="Y177" i="10"/>
  <c r="D177" i="12" s="1"/>
  <c r="AK177" i="10"/>
  <c r="I179" i="10"/>
  <c r="U179" i="10"/>
  <c r="AG179" i="10"/>
  <c r="Y183" i="14"/>
  <c r="X183" i="14"/>
  <c r="F184" i="11"/>
  <c r="I184" i="11"/>
  <c r="O184" i="11"/>
  <c r="L184" i="11"/>
  <c r="M183" i="10"/>
  <c r="Y183" i="10"/>
  <c r="AK183" i="10"/>
  <c r="I185" i="10"/>
  <c r="U185" i="10"/>
  <c r="AG185" i="10"/>
  <c r="X189" i="14"/>
  <c r="Y189" i="14"/>
  <c r="L190" i="11"/>
  <c r="F190" i="11"/>
  <c r="O190" i="11"/>
  <c r="I190" i="11"/>
  <c r="C190" i="11"/>
  <c r="D190" i="11" s="1"/>
  <c r="M189" i="10"/>
  <c r="Y189" i="10"/>
  <c r="E189" i="12" s="1"/>
  <c r="AK189" i="10"/>
  <c r="I191" i="10"/>
  <c r="U191" i="10"/>
  <c r="AG191" i="10"/>
  <c r="N196" i="10"/>
  <c r="O196" i="5" s="1"/>
  <c r="AA14" i="11"/>
  <c r="Z33" i="11"/>
  <c r="V38" i="11"/>
  <c r="T38" i="11"/>
  <c r="AA38" i="11"/>
  <c r="AC38" i="11"/>
  <c r="Z38" i="11"/>
  <c r="W38" i="11"/>
  <c r="U38" i="11"/>
  <c r="Z69" i="11"/>
  <c r="O163" i="11"/>
  <c r="C184" i="11"/>
  <c r="D184" i="11" s="1"/>
  <c r="J173" i="10"/>
  <c r="V173" i="10"/>
  <c r="Q173" i="5" s="1"/>
  <c r="J179" i="10"/>
  <c r="V179" i="10"/>
  <c r="Q179" i="5" s="1"/>
  <c r="J185" i="10"/>
  <c r="V185" i="10"/>
  <c r="Q185" i="5" s="1"/>
  <c r="J191" i="10"/>
  <c r="V191" i="10"/>
  <c r="Q191" i="5" s="1"/>
  <c r="D195" i="12"/>
  <c r="F195" i="12"/>
  <c r="G195" i="12"/>
  <c r="T195" i="5" s="1"/>
  <c r="X196" i="14"/>
  <c r="Y196" i="14"/>
  <c r="O197" i="11"/>
  <c r="C197" i="11"/>
  <c r="D197" i="11" s="1"/>
  <c r="F197" i="11"/>
  <c r="L197" i="11"/>
  <c r="I197" i="11"/>
  <c r="AA196" i="10"/>
  <c r="O196" i="10"/>
  <c r="E198" i="1" s="1"/>
  <c r="C196" i="10"/>
  <c r="AE196" i="10"/>
  <c r="S196" i="10"/>
  <c r="F198" i="1" s="1"/>
  <c r="G196" i="10"/>
  <c r="C198" i="1" s="1"/>
  <c r="P196" i="10"/>
  <c r="AD196" i="10"/>
  <c r="X6" i="11"/>
  <c r="Y6" i="11"/>
  <c r="AC6" i="11"/>
  <c r="Q6" i="11"/>
  <c r="X16" i="11"/>
  <c r="V16" i="11"/>
  <c r="AC16" i="11"/>
  <c r="T16" i="11"/>
  <c r="Z16" i="11"/>
  <c r="AC75" i="11"/>
  <c r="Q75" i="11"/>
  <c r="AB75" i="11"/>
  <c r="AA75" i="11"/>
  <c r="Z75" i="11"/>
  <c r="V75" i="11"/>
  <c r="U75" i="11"/>
  <c r="W75" i="11"/>
  <c r="T75" i="11"/>
  <c r="S75" i="11"/>
  <c r="AC129" i="11"/>
  <c r="Q129" i="11"/>
  <c r="AB129" i="11"/>
  <c r="AA129" i="11"/>
  <c r="Z129" i="11"/>
  <c r="V129" i="11"/>
  <c r="U129" i="11"/>
  <c r="Y129" i="11"/>
  <c r="W129" i="11"/>
  <c r="T129" i="11"/>
  <c r="R129" i="11"/>
  <c r="R150" i="11"/>
  <c r="Z150" i="11"/>
  <c r="Y150" i="11"/>
  <c r="X150" i="11"/>
  <c r="W150" i="11"/>
  <c r="S150" i="11"/>
  <c r="Q150" i="11"/>
  <c r="AA150" i="11"/>
  <c r="V150" i="11"/>
  <c r="U150" i="11"/>
  <c r="T150" i="11"/>
  <c r="AC150" i="11"/>
  <c r="AB150" i="11"/>
  <c r="W21" i="11"/>
  <c r="U21" i="11"/>
  <c r="AB21" i="11"/>
  <c r="T21" i="11"/>
  <c r="S21" i="11"/>
  <c r="W33" i="11"/>
  <c r="U33" i="11"/>
  <c r="AB33" i="11"/>
  <c r="Y33" i="11"/>
  <c r="X33" i="11"/>
  <c r="V33" i="11"/>
  <c r="S33" i="11"/>
  <c r="W69" i="11"/>
  <c r="U69" i="11"/>
  <c r="T69" i="11"/>
  <c r="AB69" i="11"/>
  <c r="Q69" i="11"/>
  <c r="AC69" i="11"/>
  <c r="Y69" i="11"/>
  <c r="X69" i="11"/>
  <c r="R94" i="11"/>
  <c r="AC94" i="11"/>
  <c r="Q94" i="11"/>
  <c r="AB94" i="11"/>
  <c r="D94" i="11"/>
  <c r="AA94" i="11"/>
  <c r="W94" i="11"/>
  <c r="V94" i="11"/>
  <c r="U94" i="11"/>
  <c r="T94" i="11"/>
  <c r="S94" i="11"/>
  <c r="D147" i="11"/>
  <c r="X173" i="14"/>
  <c r="Y173" i="14"/>
  <c r="I174" i="11"/>
  <c r="O174" i="11"/>
  <c r="C174" i="11"/>
  <c r="D174" i="11" s="1"/>
  <c r="F174" i="11"/>
  <c r="L174" i="11"/>
  <c r="M173" i="10"/>
  <c r="Y173" i="10"/>
  <c r="F173" i="12" s="1"/>
  <c r="K174" i="11" s="1"/>
  <c r="AK173" i="10"/>
  <c r="Y179" i="14"/>
  <c r="X179" i="14"/>
  <c r="O180" i="11"/>
  <c r="C180" i="11"/>
  <c r="I180" i="11"/>
  <c r="F180" i="11"/>
  <c r="L180" i="11"/>
  <c r="M179" i="10"/>
  <c r="Y179" i="10"/>
  <c r="AK179" i="10"/>
  <c r="Y185" i="14"/>
  <c r="X185" i="14"/>
  <c r="I186" i="11"/>
  <c r="O186" i="11"/>
  <c r="C186" i="11"/>
  <c r="D186" i="11" s="1"/>
  <c r="F186" i="11"/>
  <c r="L186" i="11"/>
  <c r="M185" i="10"/>
  <c r="Y185" i="10"/>
  <c r="AK185" i="10"/>
  <c r="Y191" i="14"/>
  <c r="X191" i="14"/>
  <c r="O192" i="11"/>
  <c r="C192" i="11"/>
  <c r="D192" i="11" s="1"/>
  <c r="I192" i="11"/>
  <c r="L192" i="11"/>
  <c r="F192" i="11"/>
  <c r="M191" i="10"/>
  <c r="Y191" i="10"/>
  <c r="E191" i="12" s="1"/>
  <c r="H192" i="11" s="1"/>
  <c r="AK191" i="10"/>
  <c r="T14" i="11"/>
  <c r="Z14" i="11"/>
  <c r="Q14" i="11"/>
  <c r="Z18" i="11"/>
  <c r="X18" i="11"/>
  <c r="S18" i="11"/>
  <c r="Y18" i="11"/>
  <c r="R18" i="11"/>
  <c r="V21" i="11"/>
  <c r="X28" i="11"/>
  <c r="V28" i="11"/>
  <c r="AC28" i="11"/>
  <c r="Q28" i="11"/>
  <c r="AB28" i="11"/>
  <c r="AA28" i="11"/>
  <c r="T28" i="11"/>
  <c r="S28" i="11"/>
  <c r="Y28" i="11"/>
  <c r="L139" i="11"/>
  <c r="O166" i="11"/>
  <c r="L126" i="10"/>
  <c r="X126" i="10"/>
  <c r="L132" i="10"/>
  <c r="X132" i="10"/>
  <c r="L138" i="10"/>
  <c r="X138" i="10"/>
  <c r="L144" i="10"/>
  <c r="X144" i="10"/>
  <c r="J145" i="10"/>
  <c r="V145" i="10"/>
  <c r="Q145" i="5" s="1"/>
  <c r="AH145" i="10"/>
  <c r="L150" i="10"/>
  <c r="X150" i="10"/>
  <c r="J151" i="10"/>
  <c r="V151" i="10"/>
  <c r="Q151" i="5" s="1"/>
  <c r="AH151" i="10"/>
  <c r="L156" i="10"/>
  <c r="X156" i="10"/>
  <c r="J157" i="10"/>
  <c r="V157" i="10"/>
  <c r="Q157" i="5" s="1"/>
  <c r="AH157" i="10"/>
  <c r="L162" i="10"/>
  <c r="X162" i="10"/>
  <c r="J163" i="10"/>
  <c r="V163" i="10"/>
  <c r="Q163" i="5" s="1"/>
  <c r="AH163" i="10"/>
  <c r="F165" i="10"/>
  <c r="R165" i="10"/>
  <c r="AD165" i="10"/>
  <c r="L168" i="10"/>
  <c r="X168" i="10"/>
  <c r="J169" i="10"/>
  <c r="V169" i="10"/>
  <c r="Q169" i="5" s="1"/>
  <c r="AH169" i="10"/>
  <c r="F171" i="10"/>
  <c r="R171" i="10"/>
  <c r="AD171" i="10"/>
  <c r="B173" i="10"/>
  <c r="N173" i="10"/>
  <c r="O173" i="5" s="1"/>
  <c r="Z173" i="10"/>
  <c r="AL173" i="10"/>
  <c r="L174" i="10"/>
  <c r="X174" i="10"/>
  <c r="J175" i="10"/>
  <c r="V175" i="10"/>
  <c r="Q175" i="5" s="1"/>
  <c r="AH175" i="10"/>
  <c r="F177" i="10"/>
  <c r="R177" i="10"/>
  <c r="AD177" i="10"/>
  <c r="B179" i="10"/>
  <c r="N179" i="10"/>
  <c r="O179" i="5" s="1"/>
  <c r="Z179" i="10"/>
  <c r="AL179" i="10"/>
  <c r="L180" i="10"/>
  <c r="X180" i="10"/>
  <c r="J181" i="10"/>
  <c r="V181" i="10"/>
  <c r="Q181" i="5" s="1"/>
  <c r="AH181" i="10"/>
  <c r="F183" i="10"/>
  <c r="R183" i="10"/>
  <c r="AD183" i="10"/>
  <c r="B185" i="10"/>
  <c r="N185" i="10"/>
  <c r="O185" i="5" s="1"/>
  <c r="Z185" i="10"/>
  <c r="AL185" i="10"/>
  <c r="L186" i="10"/>
  <c r="X186" i="10"/>
  <c r="J187" i="10"/>
  <c r="V187" i="10"/>
  <c r="Q187" i="5" s="1"/>
  <c r="AH187" i="10"/>
  <c r="F189" i="10"/>
  <c r="R189" i="10"/>
  <c r="AD189" i="10"/>
  <c r="B191" i="10"/>
  <c r="N191" i="10"/>
  <c r="O191" i="5" s="1"/>
  <c r="Z191" i="10"/>
  <c r="AL191" i="10"/>
  <c r="L192" i="10"/>
  <c r="X192" i="10"/>
  <c r="J193" i="10"/>
  <c r="V193" i="10"/>
  <c r="Q193" i="5" s="1"/>
  <c r="AI193" i="10"/>
  <c r="Y195" i="14"/>
  <c r="X195" i="14"/>
  <c r="F196" i="11"/>
  <c r="C196" i="11"/>
  <c r="D196" i="11" s="1"/>
  <c r="L196" i="11"/>
  <c r="O196" i="11"/>
  <c r="I196" i="11"/>
  <c r="AC195" i="10"/>
  <c r="Q195" i="10"/>
  <c r="E195" i="10"/>
  <c r="AB195" i="5" s="1"/>
  <c r="AC195" i="5" s="1"/>
  <c r="AG195" i="10"/>
  <c r="U195" i="10"/>
  <c r="I195" i="10"/>
  <c r="O195" i="10"/>
  <c r="AD195" i="10"/>
  <c r="F196" i="10"/>
  <c r="U196" i="10"/>
  <c r="AI196" i="10"/>
  <c r="N198" i="10"/>
  <c r="AA3" i="11"/>
  <c r="T3" i="11"/>
  <c r="X3" i="11"/>
  <c r="Q3" i="11"/>
  <c r="U6" i="11"/>
  <c r="R12" i="11"/>
  <c r="T12" i="11"/>
  <c r="X12" i="11"/>
  <c r="R14" i="11"/>
  <c r="U16" i="11"/>
  <c r="T18" i="11"/>
  <c r="X21" i="11"/>
  <c r="Z28" i="11"/>
  <c r="R46" i="11"/>
  <c r="AB46" i="11"/>
  <c r="AA46" i="11"/>
  <c r="W46" i="11"/>
  <c r="X46" i="11"/>
  <c r="V46" i="11"/>
  <c r="U46" i="11"/>
  <c r="S46" i="11"/>
  <c r="U55" i="11"/>
  <c r="S55" i="11"/>
  <c r="R55" i="11"/>
  <c r="Z55" i="11"/>
  <c r="AC55" i="11"/>
  <c r="AA55" i="11"/>
  <c r="W55" i="11"/>
  <c r="V55" i="11"/>
  <c r="Y58" i="11"/>
  <c r="V74" i="11"/>
  <c r="U74" i="11"/>
  <c r="T74" i="11"/>
  <c r="S74" i="11"/>
  <c r="AA74" i="11"/>
  <c r="Z74" i="11"/>
  <c r="AC74" i="11"/>
  <c r="AB74" i="11"/>
  <c r="Y74" i="11"/>
  <c r="W74" i="11"/>
  <c r="S77" i="11"/>
  <c r="R77" i="11"/>
  <c r="AC77" i="11"/>
  <c r="Q77" i="11"/>
  <c r="AB77" i="11"/>
  <c r="D77" i="11"/>
  <c r="X77" i="11"/>
  <c r="W77" i="11"/>
  <c r="AA77" i="11"/>
  <c r="V77" i="11"/>
  <c r="U77" i="11"/>
  <c r="D125" i="11"/>
  <c r="Y126" i="14"/>
  <c r="X126" i="14"/>
  <c r="O127" i="11"/>
  <c r="C127" i="11"/>
  <c r="D127" i="11" s="1"/>
  <c r="L127" i="11"/>
  <c r="I127" i="11"/>
  <c r="F127" i="11"/>
  <c r="M126" i="10"/>
  <c r="Y126" i="10"/>
  <c r="G126" i="12" s="1"/>
  <c r="T126" i="5" s="1"/>
  <c r="AK126" i="10"/>
  <c r="Y132" i="14"/>
  <c r="X132" i="14"/>
  <c r="L133" i="11"/>
  <c r="I133" i="11"/>
  <c r="C133" i="11"/>
  <c r="D133" i="11" s="1"/>
  <c r="O133" i="11"/>
  <c r="M132" i="10"/>
  <c r="Y132" i="10"/>
  <c r="G132" i="12" s="1"/>
  <c r="T132" i="5" s="1"/>
  <c r="AK132" i="10"/>
  <c r="Y138" i="14"/>
  <c r="X138" i="14"/>
  <c r="F139" i="11"/>
  <c r="C139" i="11"/>
  <c r="D139" i="11" s="1"/>
  <c r="O139" i="11"/>
  <c r="I139" i="11"/>
  <c r="M138" i="10"/>
  <c r="Y138" i="10"/>
  <c r="AK138" i="10"/>
  <c r="X144" i="14"/>
  <c r="Y144" i="14"/>
  <c r="O145" i="11"/>
  <c r="L145" i="11"/>
  <c r="F145" i="11"/>
  <c r="C145" i="11"/>
  <c r="D145" i="11" s="1"/>
  <c r="I145" i="11"/>
  <c r="M144" i="10"/>
  <c r="Y144" i="10"/>
  <c r="G144" i="12" s="1"/>
  <c r="AK144" i="10"/>
  <c r="K145" i="10"/>
  <c r="W145" i="10"/>
  <c r="Y150" i="14"/>
  <c r="X150" i="14"/>
  <c r="I151" i="11"/>
  <c r="F151" i="11"/>
  <c r="O151" i="11"/>
  <c r="C151" i="11"/>
  <c r="D151" i="11" s="1"/>
  <c r="L151" i="11"/>
  <c r="M150" i="10"/>
  <c r="Y150" i="10"/>
  <c r="AK150" i="10"/>
  <c r="K151" i="10"/>
  <c r="W151" i="10"/>
  <c r="Y156" i="14"/>
  <c r="X156" i="14"/>
  <c r="C157" i="11"/>
  <c r="D157" i="11" s="1"/>
  <c r="O157" i="11"/>
  <c r="L157" i="11"/>
  <c r="I157" i="11"/>
  <c r="F157" i="11"/>
  <c r="M156" i="10"/>
  <c r="Y156" i="10"/>
  <c r="AK156" i="10"/>
  <c r="K157" i="10"/>
  <c r="W157" i="10"/>
  <c r="Y162" i="14"/>
  <c r="X162" i="14"/>
  <c r="L163" i="11"/>
  <c r="F163" i="11"/>
  <c r="C163" i="11"/>
  <c r="D163" i="11" s="1"/>
  <c r="I163" i="11"/>
  <c r="M162" i="10"/>
  <c r="Y162" i="10"/>
  <c r="AK162" i="10"/>
  <c r="K163" i="10"/>
  <c r="W163" i="10"/>
  <c r="G165" i="10"/>
  <c r="C167" i="1" s="1"/>
  <c r="S165" i="10"/>
  <c r="AE165" i="10"/>
  <c r="Y168" i="14"/>
  <c r="X168" i="14"/>
  <c r="O169" i="11"/>
  <c r="I169" i="11"/>
  <c r="F169" i="11"/>
  <c r="L169" i="11"/>
  <c r="C169" i="11"/>
  <c r="D169" i="11" s="1"/>
  <c r="M168" i="10"/>
  <c r="Y168" i="10"/>
  <c r="G168" i="12" s="1"/>
  <c r="T168" i="5" s="1"/>
  <c r="AK168" i="10"/>
  <c r="K169" i="10"/>
  <c r="W169" i="10"/>
  <c r="G171" i="10"/>
  <c r="C173" i="1" s="1"/>
  <c r="S171" i="10"/>
  <c r="AE171" i="10"/>
  <c r="C173" i="10"/>
  <c r="O173" i="10"/>
  <c r="AA173" i="10"/>
  <c r="X174" i="14"/>
  <c r="Y174" i="14"/>
  <c r="I175" i="11"/>
  <c r="L175" i="11"/>
  <c r="O175" i="11"/>
  <c r="F175" i="11"/>
  <c r="C175" i="11"/>
  <c r="D175" i="11" s="1"/>
  <c r="M174" i="10"/>
  <c r="Y174" i="10"/>
  <c r="AK174" i="10"/>
  <c r="K175" i="10"/>
  <c r="W175" i="10"/>
  <c r="G177" i="10"/>
  <c r="C179" i="1" s="1"/>
  <c r="S177" i="10"/>
  <c r="AE177" i="10"/>
  <c r="C179" i="10"/>
  <c r="O179" i="10"/>
  <c r="AA179" i="10"/>
  <c r="X180" i="14"/>
  <c r="Y180" i="14"/>
  <c r="I181" i="11"/>
  <c r="C181" i="11"/>
  <c r="O181" i="11"/>
  <c r="M180" i="10"/>
  <c r="Y180" i="10"/>
  <c r="G180" i="12" s="1"/>
  <c r="T180" i="5" s="1"/>
  <c r="AK180" i="10"/>
  <c r="K181" i="10"/>
  <c r="W181" i="10"/>
  <c r="G183" i="10"/>
  <c r="C185" i="1" s="1"/>
  <c r="S183" i="10"/>
  <c r="AE183" i="10"/>
  <c r="C185" i="10"/>
  <c r="O185" i="10"/>
  <c r="AA185" i="10"/>
  <c r="Y186" i="14"/>
  <c r="X186" i="14"/>
  <c r="O187" i="11"/>
  <c r="C187" i="11"/>
  <c r="D187" i="11" s="1"/>
  <c r="F187" i="11"/>
  <c r="L187" i="11"/>
  <c r="I187" i="11"/>
  <c r="M186" i="10"/>
  <c r="Y186" i="10"/>
  <c r="AK186" i="10"/>
  <c r="K187" i="10"/>
  <c r="W187" i="10"/>
  <c r="G189" i="10"/>
  <c r="C191" i="1" s="1"/>
  <c r="S189" i="10"/>
  <c r="AE189" i="10"/>
  <c r="C191" i="10"/>
  <c r="O191" i="10"/>
  <c r="AA191" i="10"/>
  <c r="X192" i="14"/>
  <c r="Y192" i="14"/>
  <c r="I193" i="11"/>
  <c r="C193" i="11"/>
  <c r="D193" i="11" s="1"/>
  <c r="L193" i="11"/>
  <c r="F193" i="11"/>
  <c r="O193" i="11"/>
  <c r="M192" i="10"/>
  <c r="Y192" i="10"/>
  <c r="G192" i="12" s="1"/>
  <c r="T192" i="5" s="1"/>
  <c r="AK192" i="10"/>
  <c r="K193" i="10"/>
  <c r="D195" i="1" s="1"/>
  <c r="W193" i="10"/>
  <c r="G195" i="1" s="1"/>
  <c r="H196" i="10"/>
  <c r="V196" i="10"/>
  <c r="Q196" i="5" s="1"/>
  <c r="AJ196" i="10"/>
  <c r="X198" i="14"/>
  <c r="Y198" i="14"/>
  <c r="O199" i="11"/>
  <c r="C199" i="11"/>
  <c r="D199" i="11" s="1"/>
  <c r="L199" i="11"/>
  <c r="I199" i="11"/>
  <c r="F199" i="11"/>
  <c r="AI198" i="10"/>
  <c r="W198" i="10"/>
  <c r="K198" i="10"/>
  <c r="AA198" i="10"/>
  <c r="O198" i="10"/>
  <c r="C198" i="10"/>
  <c r="P198" i="10"/>
  <c r="AD198" i="10"/>
  <c r="V6" i="11"/>
  <c r="S14" i="11"/>
  <c r="W16" i="11"/>
  <c r="U18" i="11"/>
  <c r="Y21" i="11"/>
  <c r="D23" i="11"/>
  <c r="Q38" i="11"/>
  <c r="W45" i="11"/>
  <c r="U45" i="11"/>
  <c r="T45" i="11"/>
  <c r="AB45" i="11"/>
  <c r="Q45" i="11"/>
  <c r="AC45" i="11"/>
  <c r="Y45" i="11"/>
  <c r="X45" i="11"/>
  <c r="R75" i="11"/>
  <c r="AC87" i="11"/>
  <c r="Q87" i="11"/>
  <c r="AB87" i="11"/>
  <c r="AA87" i="11"/>
  <c r="Z87" i="11"/>
  <c r="V87" i="11"/>
  <c r="U87" i="11"/>
  <c r="Y87" i="11"/>
  <c r="T87" i="11"/>
  <c r="S87" i="11"/>
  <c r="F133" i="11"/>
  <c r="X145" i="14"/>
  <c r="Y145" i="14"/>
  <c r="I146" i="11"/>
  <c r="C146" i="11"/>
  <c r="D146" i="11" s="1"/>
  <c r="L146" i="11"/>
  <c r="F146" i="11"/>
  <c r="O146" i="11"/>
  <c r="M145" i="10"/>
  <c r="Y145" i="10"/>
  <c r="G145" i="12" s="1"/>
  <c r="AK145" i="10"/>
  <c r="X151" i="14"/>
  <c r="Y151" i="14"/>
  <c r="F152" i="11"/>
  <c r="C152" i="11"/>
  <c r="D152" i="11" s="1"/>
  <c r="L152" i="11"/>
  <c r="O152" i="11"/>
  <c r="I152" i="11"/>
  <c r="M151" i="10"/>
  <c r="Y151" i="10"/>
  <c r="G151" i="12" s="1"/>
  <c r="AK151" i="10"/>
  <c r="X157" i="14"/>
  <c r="Y157" i="14"/>
  <c r="C158" i="11"/>
  <c r="D158" i="11" s="1"/>
  <c r="O158" i="11"/>
  <c r="L158" i="11"/>
  <c r="I158" i="11"/>
  <c r="F158" i="11"/>
  <c r="M157" i="10"/>
  <c r="Y157" i="10"/>
  <c r="F157" i="12" s="1"/>
  <c r="AK157" i="10"/>
  <c r="Y163" i="14"/>
  <c r="X163" i="14"/>
  <c r="I164" i="11"/>
  <c r="C164" i="11"/>
  <c r="D164" i="11" s="1"/>
  <c r="O164" i="11"/>
  <c r="L164" i="11"/>
  <c r="F164" i="11"/>
  <c r="M163" i="10"/>
  <c r="Y163" i="10"/>
  <c r="AK163" i="10"/>
  <c r="I165" i="10"/>
  <c r="U165" i="10"/>
  <c r="AG165" i="10"/>
  <c r="X169" i="14"/>
  <c r="Y169" i="14"/>
  <c r="F170" i="11"/>
  <c r="O170" i="11"/>
  <c r="I170" i="11"/>
  <c r="C170" i="11"/>
  <c r="D170" i="11" s="1"/>
  <c r="L170" i="11"/>
  <c r="M169" i="10"/>
  <c r="Y169" i="10"/>
  <c r="AK169" i="10"/>
  <c r="I171" i="10"/>
  <c r="U171" i="10"/>
  <c r="AG171" i="10"/>
  <c r="E173" i="10"/>
  <c r="Q173" i="10"/>
  <c r="AC173" i="10"/>
  <c r="Y175" i="14"/>
  <c r="X175" i="14"/>
  <c r="L176" i="11"/>
  <c r="F176" i="11"/>
  <c r="O176" i="11"/>
  <c r="I176" i="11"/>
  <c r="C176" i="11"/>
  <c r="M175" i="10"/>
  <c r="Y175" i="10"/>
  <c r="G175" i="12" s="1"/>
  <c r="AK175" i="10"/>
  <c r="I177" i="10"/>
  <c r="U177" i="10"/>
  <c r="AG177" i="10"/>
  <c r="E179" i="10"/>
  <c r="Q179" i="10"/>
  <c r="AC179" i="10"/>
  <c r="X181" i="14"/>
  <c r="Y181" i="14"/>
  <c r="F182" i="11"/>
  <c r="O182" i="11"/>
  <c r="L182" i="11"/>
  <c r="C182" i="11"/>
  <c r="D182" i="11" s="1"/>
  <c r="I182" i="11"/>
  <c r="M181" i="10"/>
  <c r="Y181" i="10"/>
  <c r="E181" i="12" s="1"/>
  <c r="AK181" i="10"/>
  <c r="I183" i="10"/>
  <c r="U183" i="10"/>
  <c r="AG183" i="10"/>
  <c r="E185" i="10"/>
  <c r="Q185" i="10"/>
  <c r="AC185" i="10"/>
  <c r="Y187" i="14"/>
  <c r="X187" i="14"/>
  <c r="L188" i="11"/>
  <c r="F188" i="11"/>
  <c r="C188" i="11"/>
  <c r="D188" i="11" s="1"/>
  <c r="O188" i="11"/>
  <c r="I188" i="11"/>
  <c r="M187" i="10"/>
  <c r="Y187" i="10"/>
  <c r="D187" i="12" s="1"/>
  <c r="E188" i="11" s="1"/>
  <c r="AK187" i="10"/>
  <c r="I189" i="10"/>
  <c r="U189" i="10"/>
  <c r="AG189" i="10"/>
  <c r="E191" i="10"/>
  <c r="Q191" i="10"/>
  <c r="AC191" i="10"/>
  <c r="Y193" i="14"/>
  <c r="X193" i="14"/>
  <c r="F194" i="11"/>
  <c r="L194" i="11"/>
  <c r="I194" i="11"/>
  <c r="C194" i="11"/>
  <c r="O194" i="11"/>
  <c r="AG193" i="10"/>
  <c r="M193" i="10"/>
  <c r="Y193" i="10"/>
  <c r="AL193" i="10"/>
  <c r="J196" i="10"/>
  <c r="X196" i="10"/>
  <c r="AL196" i="10"/>
  <c r="Z6" i="11"/>
  <c r="AB10" i="11"/>
  <c r="Y10" i="11"/>
  <c r="Q10" i="11"/>
  <c r="R10" i="11"/>
  <c r="V14" i="11"/>
  <c r="AA16" i="11"/>
  <c r="W18" i="11"/>
  <c r="AB20" i="11"/>
  <c r="Z20" i="11"/>
  <c r="U20" i="11"/>
  <c r="AC20" i="11"/>
  <c r="R20" i="11"/>
  <c r="S20" i="11"/>
  <c r="AA21" i="11"/>
  <c r="D35" i="11"/>
  <c r="S38" i="11"/>
  <c r="R58" i="11"/>
  <c r="AB58" i="11"/>
  <c r="AA58" i="11"/>
  <c r="W58" i="11"/>
  <c r="Z58" i="11"/>
  <c r="V58" i="11"/>
  <c r="U58" i="11"/>
  <c r="Y75" i="11"/>
  <c r="R82" i="11"/>
  <c r="AC82" i="11"/>
  <c r="Q82" i="11"/>
  <c r="AB82" i="11"/>
  <c r="AA82" i="11"/>
  <c r="W82" i="11"/>
  <c r="V82" i="11"/>
  <c r="Z82" i="11"/>
  <c r="U82" i="11"/>
  <c r="T82" i="11"/>
  <c r="X94" i="11"/>
  <c r="S101" i="11"/>
  <c r="R101" i="11"/>
  <c r="AC101" i="11"/>
  <c r="Q101" i="11"/>
  <c r="AB101" i="11"/>
  <c r="X101" i="11"/>
  <c r="W101" i="11"/>
  <c r="Z101" i="11"/>
  <c r="U101" i="11"/>
  <c r="T101" i="11"/>
  <c r="V111" i="11"/>
  <c r="U111" i="11"/>
  <c r="AB111" i="11"/>
  <c r="AA111" i="11"/>
  <c r="AC111" i="11"/>
  <c r="Z111" i="11"/>
  <c r="Y111" i="11"/>
  <c r="S111" i="11"/>
  <c r="R111" i="11"/>
  <c r="X111" i="11"/>
  <c r="Q197" i="10"/>
  <c r="Y199" i="14"/>
  <c r="X199" i="14"/>
  <c r="L200" i="11"/>
  <c r="I200" i="11"/>
  <c r="F200" i="11"/>
  <c r="C200" i="11"/>
  <c r="D200" i="11" s="1"/>
  <c r="O200" i="11"/>
  <c r="M199" i="10"/>
  <c r="Y199" i="10"/>
  <c r="E199" i="12" s="1"/>
  <c r="P199" i="5" s="1"/>
  <c r="AK199" i="10"/>
  <c r="AA11" i="11"/>
  <c r="AB15" i="11"/>
  <c r="U19" i="11"/>
  <c r="S19" i="11"/>
  <c r="Z19" i="11"/>
  <c r="W30" i="11"/>
  <c r="AA32" i="11"/>
  <c r="R34" i="11"/>
  <c r="AB34" i="11"/>
  <c r="W34" i="11"/>
  <c r="Q34" i="11"/>
  <c r="X39" i="11"/>
  <c r="S41" i="11"/>
  <c r="AC41" i="11"/>
  <c r="Q41" i="11"/>
  <c r="AB41" i="11"/>
  <c r="X41" i="11"/>
  <c r="T41" i="11"/>
  <c r="Y42" i="11"/>
  <c r="AC43" i="11"/>
  <c r="Z50" i="11"/>
  <c r="S65" i="11"/>
  <c r="G65" i="11"/>
  <c r="AC65" i="11"/>
  <c r="Q65" i="11"/>
  <c r="AB65" i="11"/>
  <c r="X65" i="11"/>
  <c r="T65" i="11"/>
  <c r="Y66" i="11"/>
  <c r="AC67" i="11"/>
  <c r="W81" i="11"/>
  <c r="V81" i="11"/>
  <c r="U81" i="11"/>
  <c r="T81" i="11"/>
  <c r="AB81" i="11"/>
  <c r="D81" i="11"/>
  <c r="AA81" i="11"/>
  <c r="Y81" i="11"/>
  <c r="X100" i="11"/>
  <c r="W100" i="11"/>
  <c r="V100" i="11"/>
  <c r="U100" i="11"/>
  <c r="AC100" i="11"/>
  <c r="Q100" i="11"/>
  <c r="AB100" i="11"/>
  <c r="Y100" i="11"/>
  <c r="AC107" i="11"/>
  <c r="X107" i="11"/>
  <c r="V107" i="11"/>
  <c r="U107" i="11"/>
  <c r="T107" i="11"/>
  <c r="S107" i="11"/>
  <c r="AB107" i="11"/>
  <c r="AA107" i="11"/>
  <c r="A66" i="14"/>
  <c r="P14" i="12"/>
  <c r="O14" i="12"/>
  <c r="N14" i="12"/>
  <c r="U14" i="12"/>
  <c r="D14" i="12"/>
  <c r="N14" i="5" s="1"/>
  <c r="T14" i="12"/>
  <c r="B14" i="12"/>
  <c r="V14" i="12"/>
  <c r="S14" i="12"/>
  <c r="R14" i="12"/>
  <c r="Q14" i="12"/>
  <c r="H14" i="12"/>
  <c r="W14" i="12"/>
  <c r="G14" i="12"/>
  <c r="AC27" i="11"/>
  <c r="Q27" i="11"/>
  <c r="AA27" i="11"/>
  <c r="V27" i="11"/>
  <c r="R27" i="11"/>
  <c r="Y39" i="11"/>
  <c r="AA42" i="11"/>
  <c r="AB50" i="11"/>
  <c r="Z54" i="11"/>
  <c r="X54" i="11"/>
  <c r="W54" i="11"/>
  <c r="S54" i="11"/>
  <c r="Q54" i="11"/>
  <c r="V62" i="11"/>
  <c r="T62" i="11"/>
  <c r="S62" i="11"/>
  <c r="AA62" i="11"/>
  <c r="R62" i="11"/>
  <c r="AA66" i="11"/>
  <c r="V142" i="11"/>
  <c r="X142" i="11"/>
  <c r="W142" i="11"/>
  <c r="U142" i="11"/>
  <c r="T142" i="11"/>
  <c r="AC142" i="11"/>
  <c r="AB142" i="11"/>
  <c r="S142" i="11"/>
  <c r="R142" i="11"/>
  <c r="Q142" i="11"/>
  <c r="AA142" i="11"/>
  <c r="Z142" i="11"/>
  <c r="AB32" i="11"/>
  <c r="Z32" i="11"/>
  <c r="U32" i="11"/>
  <c r="Q32" i="11"/>
  <c r="X40" i="11"/>
  <c r="V40" i="11"/>
  <c r="U40" i="11"/>
  <c r="AC40" i="11"/>
  <c r="Q40" i="11"/>
  <c r="R40" i="11"/>
  <c r="U43" i="11"/>
  <c r="S43" i="11"/>
  <c r="R43" i="11"/>
  <c r="Z43" i="11"/>
  <c r="Q43" i="11"/>
  <c r="X64" i="11"/>
  <c r="V64" i="11"/>
  <c r="U64" i="11"/>
  <c r="AC64" i="11"/>
  <c r="Q64" i="11"/>
  <c r="R64" i="11"/>
  <c r="U67" i="11"/>
  <c r="S67" i="11"/>
  <c r="R67" i="11"/>
  <c r="Z67" i="11"/>
  <c r="Q67" i="11"/>
  <c r="R93" i="11"/>
  <c r="X27" i="11"/>
  <c r="Z30" i="11"/>
  <c r="X30" i="11"/>
  <c r="S30" i="11"/>
  <c r="S32" i="11"/>
  <c r="T40" i="11"/>
  <c r="V43" i="11"/>
  <c r="S53" i="11"/>
  <c r="AC53" i="11"/>
  <c r="Q53" i="11"/>
  <c r="AB53" i="11"/>
  <c r="X53" i="11"/>
  <c r="T53" i="11"/>
  <c r="Y54" i="11"/>
  <c r="Z62" i="11"/>
  <c r="T64" i="11"/>
  <c r="V67" i="11"/>
  <c r="V98" i="11"/>
  <c r="U98" i="11"/>
  <c r="T98" i="11"/>
  <c r="S98" i="11"/>
  <c r="AA98" i="11"/>
  <c r="Z98" i="11"/>
  <c r="X98" i="11"/>
  <c r="R119" i="11"/>
  <c r="AC119" i="11"/>
  <c r="Q119" i="11"/>
  <c r="AB119" i="11"/>
  <c r="D119" i="11"/>
  <c r="X119" i="11"/>
  <c r="W119" i="11"/>
  <c r="AA119" i="11"/>
  <c r="Z119" i="11"/>
  <c r="Y119" i="11"/>
  <c r="T119" i="11"/>
  <c r="S119" i="11"/>
  <c r="AC187" i="11"/>
  <c r="Q187" i="11"/>
  <c r="AB187" i="11"/>
  <c r="AA187" i="11"/>
  <c r="V187" i="11"/>
  <c r="X187" i="11"/>
  <c r="W187" i="11"/>
  <c r="Y187" i="11"/>
  <c r="U187" i="11"/>
  <c r="Z187" i="11"/>
  <c r="T187" i="11"/>
  <c r="S187" i="11"/>
  <c r="R187" i="11"/>
  <c r="T32" i="11"/>
  <c r="AC39" i="11"/>
  <c r="Q39" i="11"/>
  <c r="AA39" i="11"/>
  <c r="V39" i="11"/>
  <c r="R39" i="11"/>
  <c r="W40" i="11"/>
  <c r="Z42" i="11"/>
  <c r="X42" i="11"/>
  <c r="W42" i="11"/>
  <c r="S42" i="11"/>
  <c r="Q42" i="11"/>
  <c r="W43" i="11"/>
  <c r="V50" i="11"/>
  <c r="T50" i="11"/>
  <c r="S50" i="11"/>
  <c r="AA50" i="11"/>
  <c r="R50" i="11"/>
  <c r="U53" i="11"/>
  <c r="AA54" i="11"/>
  <c r="AB62" i="11"/>
  <c r="W64" i="11"/>
  <c r="Z66" i="11"/>
  <c r="X66" i="11"/>
  <c r="W66" i="11"/>
  <c r="S66" i="11"/>
  <c r="Q66" i="11"/>
  <c r="W67" i="11"/>
  <c r="W93" i="11"/>
  <c r="V93" i="11"/>
  <c r="U93" i="11"/>
  <c r="T93" i="11"/>
  <c r="AB93" i="11"/>
  <c r="AA93" i="11"/>
  <c r="Y93" i="11"/>
  <c r="Y98" i="11"/>
  <c r="R124" i="11"/>
  <c r="AC124" i="11"/>
  <c r="Q124" i="11"/>
  <c r="AB124" i="11"/>
  <c r="AA124" i="11"/>
  <c r="W124" i="11"/>
  <c r="V124" i="11"/>
  <c r="Y124" i="11"/>
  <c r="X124" i="11"/>
  <c r="S131" i="11"/>
  <c r="R131" i="11"/>
  <c r="AC131" i="11"/>
  <c r="Q131" i="11"/>
  <c r="AB131" i="11"/>
  <c r="X131" i="11"/>
  <c r="W131" i="11"/>
  <c r="U131" i="11"/>
  <c r="T131" i="11"/>
  <c r="Z131" i="11"/>
  <c r="Y131" i="11"/>
  <c r="Y197" i="14"/>
  <c r="X197" i="14"/>
  <c r="I198" i="11"/>
  <c r="O198" i="11"/>
  <c r="C198" i="11"/>
  <c r="D198" i="11" s="1"/>
  <c r="L198" i="11"/>
  <c r="F198" i="11"/>
  <c r="M197" i="10"/>
  <c r="Y197" i="10"/>
  <c r="E197" i="12" s="1"/>
  <c r="AK197" i="10"/>
  <c r="I199" i="10"/>
  <c r="U199" i="10"/>
  <c r="AG199" i="10"/>
  <c r="AC5" i="11"/>
  <c r="Q5" i="11"/>
  <c r="AA5" i="11"/>
  <c r="V11" i="11"/>
  <c r="W15" i="11"/>
  <c r="AA19" i="11"/>
  <c r="Z27" i="11"/>
  <c r="S29" i="11"/>
  <c r="AC29" i="11"/>
  <c r="Q29" i="11"/>
  <c r="X29" i="11"/>
  <c r="R30" i="11"/>
  <c r="V32" i="11"/>
  <c r="AA34" i="11"/>
  <c r="S39" i="11"/>
  <c r="Y40" i="11"/>
  <c r="R42" i="11"/>
  <c r="X43" i="11"/>
  <c r="U50" i="11"/>
  <c r="V53" i="11"/>
  <c r="AB54" i="11"/>
  <c r="AC62" i="11"/>
  <c r="Y64" i="11"/>
  <c r="R66" i="11"/>
  <c r="X67" i="11"/>
  <c r="S89" i="11"/>
  <c r="R89" i="11"/>
  <c r="AC89" i="11"/>
  <c r="Q89" i="11"/>
  <c r="AB89" i="11"/>
  <c r="X89" i="11"/>
  <c r="W89" i="11"/>
  <c r="Y89" i="11"/>
  <c r="Z93" i="11"/>
  <c r="AB98" i="11"/>
  <c r="R107" i="11"/>
  <c r="R78" i="11"/>
  <c r="Y79" i="11"/>
  <c r="T80" i="11"/>
  <c r="Q83" i="11"/>
  <c r="AC83" i="11"/>
  <c r="X84" i="11"/>
  <c r="S85" i="11"/>
  <c r="R90" i="11"/>
  <c r="Y91" i="11"/>
  <c r="T92" i="11"/>
  <c r="Q95" i="11"/>
  <c r="AC95" i="11"/>
  <c r="X96" i="11"/>
  <c r="S97" i="11"/>
  <c r="R102" i="11"/>
  <c r="Y103" i="11"/>
  <c r="V104" i="11"/>
  <c r="Z110" i="11"/>
  <c r="U110" i="11"/>
  <c r="AA110" i="11"/>
  <c r="X112" i="11"/>
  <c r="AB113" i="11"/>
  <c r="U116" i="11"/>
  <c r="T116" i="11"/>
  <c r="AA116" i="11"/>
  <c r="Z116" i="11"/>
  <c r="V116" i="11"/>
  <c r="S116" i="11"/>
  <c r="W123" i="11"/>
  <c r="V123" i="11"/>
  <c r="U123" i="11"/>
  <c r="T123" i="11"/>
  <c r="AB123" i="11"/>
  <c r="AA123" i="11"/>
  <c r="Z123" i="11"/>
  <c r="U137" i="11"/>
  <c r="AB159" i="11"/>
  <c r="R23" i="11"/>
  <c r="Y24" i="11"/>
  <c r="Y36" i="11"/>
  <c r="U44" i="11"/>
  <c r="R47" i="11"/>
  <c r="Y48" i="11"/>
  <c r="U56" i="11"/>
  <c r="R59" i="11"/>
  <c r="Y60" i="11"/>
  <c r="U68" i="11"/>
  <c r="R71" i="11"/>
  <c r="Y72" i="11"/>
  <c r="U80" i="11"/>
  <c r="R83" i="11"/>
  <c r="Y84" i="11"/>
  <c r="U92" i="11"/>
  <c r="R95" i="11"/>
  <c r="Y96" i="11"/>
  <c r="W104" i="11"/>
  <c r="S109" i="11"/>
  <c r="Z109" i="11"/>
  <c r="AB109" i="11"/>
  <c r="Y112" i="11"/>
  <c r="X144" i="11"/>
  <c r="R144" i="11"/>
  <c r="Q144" i="11"/>
  <c r="AC144" i="11"/>
  <c r="AB144" i="11"/>
  <c r="W144" i="11"/>
  <c r="V144" i="11"/>
  <c r="S157" i="11"/>
  <c r="R157" i="11"/>
  <c r="Q157" i="11"/>
  <c r="AC157" i="11"/>
  <c r="AB157" i="11"/>
  <c r="X157" i="11"/>
  <c r="W157" i="11"/>
  <c r="V157" i="11"/>
  <c r="U157" i="11"/>
  <c r="T157" i="11"/>
  <c r="U135" i="11"/>
  <c r="R135" i="11"/>
  <c r="Q135" i="11"/>
  <c r="AC135" i="11"/>
  <c r="AB135" i="11"/>
  <c r="X135" i="11"/>
  <c r="W135" i="11"/>
  <c r="AC143" i="11"/>
  <c r="Q143" i="11"/>
  <c r="U143" i="11"/>
  <c r="T143" i="11"/>
  <c r="S143" i="11"/>
  <c r="R143" i="11"/>
  <c r="Z143" i="11"/>
  <c r="Y143" i="11"/>
  <c r="Z146" i="11"/>
  <c r="X146" i="11"/>
  <c r="W146" i="11"/>
  <c r="V146" i="11"/>
  <c r="U146" i="11"/>
  <c r="Q146" i="11"/>
  <c r="AC146" i="11"/>
  <c r="Y146" i="11"/>
  <c r="T146" i="11"/>
  <c r="S146" i="11"/>
  <c r="U159" i="11"/>
  <c r="Z159" i="11"/>
  <c r="Y159" i="11"/>
  <c r="X159" i="11"/>
  <c r="W159" i="11"/>
  <c r="R159" i="11"/>
  <c r="Q159" i="11"/>
  <c r="AB180" i="11"/>
  <c r="D180" i="11"/>
  <c r="AA180" i="11"/>
  <c r="U180" i="11"/>
  <c r="V180" i="11"/>
  <c r="T180" i="11"/>
  <c r="AC180" i="11"/>
  <c r="W180" i="11"/>
  <c r="S180" i="11"/>
  <c r="Y180" i="11"/>
  <c r="X180" i="11"/>
  <c r="R180" i="11"/>
  <c r="Q180" i="11"/>
  <c r="X113" i="11"/>
  <c r="W113" i="11"/>
  <c r="R113" i="11"/>
  <c r="Q113" i="11"/>
  <c r="W137" i="11"/>
  <c r="Z137" i="11"/>
  <c r="Y137" i="11"/>
  <c r="X137" i="11"/>
  <c r="V137" i="11"/>
  <c r="R137" i="11"/>
  <c r="Q137" i="11"/>
  <c r="S137" i="11"/>
  <c r="H173" i="12"/>
  <c r="Y44" i="11"/>
  <c r="Y56" i="11"/>
  <c r="Y68" i="11"/>
  <c r="Y80" i="11"/>
  <c r="Y92" i="11"/>
  <c r="AA104" i="11"/>
  <c r="S113" i="11"/>
  <c r="W161" i="11"/>
  <c r="T161" i="11"/>
  <c r="S161" i="11"/>
  <c r="R161" i="11"/>
  <c r="Q161" i="11"/>
  <c r="D161" i="11"/>
  <c r="Z161" i="11"/>
  <c r="Y161" i="11"/>
  <c r="V161" i="11"/>
  <c r="U161" i="11"/>
  <c r="G103" i="12"/>
  <c r="T103" i="5" s="1"/>
  <c r="W23" i="11"/>
  <c r="R24" i="11"/>
  <c r="W35" i="11"/>
  <c r="R36" i="11"/>
  <c r="Z44" i="11"/>
  <c r="W47" i="11"/>
  <c r="R48" i="11"/>
  <c r="Z56" i="11"/>
  <c r="W59" i="11"/>
  <c r="R60" i="11"/>
  <c r="Z68" i="11"/>
  <c r="W71" i="11"/>
  <c r="R72" i="11"/>
  <c r="Y73" i="11"/>
  <c r="X78" i="11"/>
  <c r="S79" i="11"/>
  <c r="Z80" i="11"/>
  <c r="W83" i="11"/>
  <c r="R84" i="11"/>
  <c r="Y85" i="11"/>
  <c r="X90" i="11"/>
  <c r="Z92" i="11"/>
  <c r="W95" i="11"/>
  <c r="R96" i="11"/>
  <c r="Y97" i="11"/>
  <c r="X102" i="11"/>
  <c r="AB104" i="11"/>
  <c r="V109" i="11"/>
  <c r="T113" i="11"/>
  <c r="AB117" i="11"/>
  <c r="D117" i="11"/>
  <c r="AA117" i="11"/>
  <c r="Z117" i="11"/>
  <c r="V117" i="11"/>
  <c r="U117" i="11"/>
  <c r="T117" i="11"/>
  <c r="S135" i="11"/>
  <c r="S144" i="11"/>
  <c r="T152" i="11"/>
  <c r="S152" i="11"/>
  <c r="R152" i="11"/>
  <c r="Q152" i="11"/>
  <c r="AC152" i="11"/>
  <c r="Y152" i="11"/>
  <c r="X152" i="11"/>
  <c r="Z180" i="11"/>
  <c r="AA80" i="11"/>
  <c r="X83" i="11"/>
  <c r="S84" i="11"/>
  <c r="AA92" i="11"/>
  <c r="X95" i="11"/>
  <c r="S96" i="11"/>
  <c r="AC104" i="11"/>
  <c r="W109" i="11"/>
  <c r="U113" i="11"/>
  <c r="W117" i="11"/>
  <c r="T135" i="11"/>
  <c r="T144" i="11"/>
  <c r="R194" i="11"/>
  <c r="AC194" i="11"/>
  <c r="Q194" i="11"/>
  <c r="AB194" i="11"/>
  <c r="D194" i="11"/>
  <c r="W194" i="11"/>
  <c r="AA194" i="11"/>
  <c r="Y194" i="11"/>
  <c r="U194" i="11"/>
  <c r="T194" i="11"/>
  <c r="S194" i="11"/>
  <c r="Z194" i="11"/>
  <c r="X194" i="11"/>
  <c r="H77" i="14"/>
  <c r="G77" i="14"/>
  <c r="D77" i="14"/>
  <c r="C77" i="14"/>
  <c r="F77" i="14"/>
  <c r="E77" i="14"/>
  <c r="B77" i="14"/>
  <c r="Q104" i="11"/>
  <c r="AC112" i="11"/>
  <c r="Q112" i="11"/>
  <c r="AB112" i="11"/>
  <c r="W112" i="11"/>
  <c r="S112" i="11"/>
  <c r="V113" i="11"/>
  <c r="V135" i="11"/>
  <c r="V143" i="11"/>
  <c r="U144" i="11"/>
  <c r="S159" i="11"/>
  <c r="A186" i="14"/>
  <c r="Q134" i="12"/>
  <c r="H134" i="12"/>
  <c r="W134" i="12"/>
  <c r="T134" i="12"/>
  <c r="R134" i="12"/>
  <c r="P134" i="12"/>
  <c r="N134" i="12"/>
  <c r="B134" i="12"/>
  <c r="U134" i="12"/>
  <c r="V134" i="12"/>
  <c r="S134" i="12"/>
  <c r="O134" i="12"/>
  <c r="B135" i="11"/>
  <c r="S176" i="11"/>
  <c r="U182" i="11"/>
  <c r="V186" i="11"/>
  <c r="U186" i="11"/>
  <c r="T186" i="11"/>
  <c r="AA186" i="11"/>
  <c r="Q186" i="11"/>
  <c r="Z186" i="11"/>
  <c r="S186" i="11"/>
  <c r="R186" i="11"/>
  <c r="AC186" i="11"/>
  <c r="AB186" i="11"/>
  <c r="P4" i="12"/>
  <c r="A74" i="14"/>
  <c r="P22" i="12"/>
  <c r="O22" i="12"/>
  <c r="N22" i="12"/>
  <c r="U22" i="12"/>
  <c r="D22" i="12"/>
  <c r="E23" i="11" s="1"/>
  <c r="G23" i="11" s="1"/>
  <c r="T22" i="12"/>
  <c r="R22" i="12"/>
  <c r="Q22" i="12"/>
  <c r="H22" i="12"/>
  <c r="G22" i="12"/>
  <c r="E22" i="12"/>
  <c r="H23" i="11" s="1"/>
  <c r="W22" i="12"/>
  <c r="V22" i="12"/>
  <c r="S22" i="12"/>
  <c r="F22" i="12"/>
  <c r="K23" i="11" s="1"/>
  <c r="A129" i="14"/>
  <c r="Q77" i="12"/>
  <c r="O77" i="12"/>
  <c r="H77" i="12"/>
  <c r="G77" i="12"/>
  <c r="T77" i="5" s="1"/>
  <c r="W77" i="12"/>
  <c r="U77" i="12"/>
  <c r="T77" i="12"/>
  <c r="B77" i="12"/>
  <c r="V77" i="12"/>
  <c r="S77" i="12"/>
  <c r="R77" i="12"/>
  <c r="P77" i="12"/>
  <c r="N77" i="12"/>
  <c r="H98" i="12"/>
  <c r="X108" i="11"/>
  <c r="S108" i="11"/>
  <c r="AC108" i="11"/>
  <c r="W118" i="11"/>
  <c r="V118" i="11"/>
  <c r="U118" i="11"/>
  <c r="AC118" i="11"/>
  <c r="Q118" i="11"/>
  <c r="AB118" i="11"/>
  <c r="T118" i="11"/>
  <c r="U141" i="11"/>
  <c r="T176" i="11"/>
  <c r="V182" i="11"/>
  <c r="X130" i="11"/>
  <c r="W130" i="11"/>
  <c r="V130" i="11"/>
  <c r="U130" i="11"/>
  <c r="AC130" i="11"/>
  <c r="Q130" i="11"/>
  <c r="AB130" i="11"/>
  <c r="D130" i="11"/>
  <c r="Y130" i="11"/>
  <c r="S133" i="11"/>
  <c r="Y133" i="11"/>
  <c r="X133" i="11"/>
  <c r="W133" i="11"/>
  <c r="V133" i="11"/>
  <c r="Q133" i="11"/>
  <c r="AC133" i="11"/>
  <c r="AA133" i="11"/>
  <c r="AB148" i="11"/>
  <c r="D148" i="11"/>
  <c r="S148" i="11"/>
  <c r="R148" i="11"/>
  <c r="Q148" i="11"/>
  <c r="AC148" i="11"/>
  <c r="X148" i="11"/>
  <c r="W148" i="11"/>
  <c r="Z148" i="11"/>
  <c r="AA173" i="11"/>
  <c r="Z173" i="11"/>
  <c r="T173" i="11"/>
  <c r="U173" i="11"/>
  <c r="S173" i="11"/>
  <c r="AC173" i="11"/>
  <c r="R173" i="11"/>
  <c r="Q173" i="11"/>
  <c r="AB173" i="11"/>
  <c r="Y173" i="11"/>
  <c r="Z176" i="11"/>
  <c r="A67" i="14"/>
  <c r="V15" i="12"/>
  <c r="E15" i="12"/>
  <c r="U15" i="12"/>
  <c r="D15" i="12"/>
  <c r="T15" i="12"/>
  <c r="O15" i="12"/>
  <c r="N15" i="12"/>
  <c r="G15" i="12"/>
  <c r="T15" i="5" s="1"/>
  <c r="F15" i="12"/>
  <c r="K16" i="11" s="1"/>
  <c r="B15" i="12"/>
  <c r="W15" i="12"/>
  <c r="P15" i="12"/>
  <c r="H15" i="12"/>
  <c r="A173" i="14"/>
  <c r="Q121" i="12"/>
  <c r="P121" i="12"/>
  <c r="O121" i="12"/>
  <c r="T121" i="12"/>
  <c r="R121" i="12"/>
  <c r="N121" i="12"/>
  <c r="G121" i="12"/>
  <c r="T121" i="5" s="1"/>
  <c r="E121" i="12"/>
  <c r="H122" i="11" s="1"/>
  <c r="D121" i="12"/>
  <c r="E122" i="11" s="1"/>
  <c r="U121" i="12"/>
  <c r="S121" i="12"/>
  <c r="H121" i="12"/>
  <c r="W121" i="12"/>
  <c r="V121" i="12"/>
  <c r="F121" i="12"/>
  <c r="J121" i="5" s="1"/>
  <c r="B122" i="11"/>
  <c r="D122" i="11" s="1"/>
  <c r="Z130" i="11"/>
  <c r="AA141" i="11"/>
  <c r="Z141" i="11"/>
  <c r="Y141" i="11"/>
  <c r="X141" i="11"/>
  <c r="W141" i="11"/>
  <c r="S141" i="11"/>
  <c r="R141" i="11"/>
  <c r="AB141" i="11"/>
  <c r="AA148" i="11"/>
  <c r="X188" i="11"/>
  <c r="W188" i="11"/>
  <c r="V188" i="11"/>
  <c r="AC188" i="11"/>
  <c r="Q188" i="11"/>
  <c r="U188" i="11"/>
  <c r="AB188" i="11"/>
  <c r="AA188" i="11"/>
  <c r="S188" i="11"/>
  <c r="R188" i="11"/>
  <c r="A75" i="14"/>
  <c r="V23" i="12"/>
  <c r="E23" i="12"/>
  <c r="U23" i="12"/>
  <c r="T23" i="12"/>
  <c r="O23" i="12"/>
  <c r="N23" i="12"/>
  <c r="R23" i="12"/>
  <c r="Q23" i="12"/>
  <c r="P23" i="12"/>
  <c r="H23" i="12"/>
  <c r="S23" i="12"/>
  <c r="G23" i="12"/>
  <c r="T23" i="5" s="1"/>
  <c r="H64" i="12"/>
  <c r="A165" i="14"/>
  <c r="Q113" i="12"/>
  <c r="P113" i="12"/>
  <c r="O113" i="12"/>
  <c r="T113" i="12"/>
  <c r="R113" i="12"/>
  <c r="N113" i="12"/>
  <c r="G113" i="12"/>
  <c r="E113" i="12"/>
  <c r="H114" i="11" s="1"/>
  <c r="D113" i="12"/>
  <c r="V113" i="12"/>
  <c r="H113" i="12"/>
  <c r="F113" i="12"/>
  <c r="U113" i="12"/>
  <c r="S113" i="12"/>
  <c r="B113" i="12"/>
  <c r="W113" i="12"/>
  <c r="B121" i="12"/>
  <c r="H175" i="12"/>
  <c r="B176" i="11"/>
  <c r="AB192" i="11"/>
  <c r="AA192" i="11"/>
  <c r="Z192" i="11"/>
  <c r="U192" i="11"/>
  <c r="Q192" i="11"/>
  <c r="X192" i="11"/>
  <c r="S192" i="11"/>
  <c r="R192" i="11"/>
  <c r="AC192" i="11"/>
  <c r="Y192" i="11"/>
  <c r="J202" i="11"/>
  <c r="A182" i="14"/>
  <c r="W130" i="12"/>
  <c r="F130" i="12"/>
  <c r="V130" i="12"/>
  <c r="E130" i="12"/>
  <c r="H131" i="11" s="1"/>
  <c r="U130" i="12"/>
  <c r="D130" i="12"/>
  <c r="E131" i="11" s="1"/>
  <c r="T130" i="12"/>
  <c r="R130" i="12"/>
  <c r="P130" i="12"/>
  <c r="O130" i="12"/>
  <c r="H130" i="12"/>
  <c r="B130" i="12"/>
  <c r="S130" i="12"/>
  <c r="Q130" i="12"/>
  <c r="N130" i="12"/>
  <c r="G130" i="12"/>
  <c r="T130" i="5" s="1"/>
  <c r="H165" i="12"/>
  <c r="B166" i="11"/>
  <c r="A62" i="14"/>
  <c r="P10" i="12"/>
  <c r="O10" i="12"/>
  <c r="N10" i="12"/>
  <c r="U10" i="12"/>
  <c r="T10" i="12"/>
  <c r="B10" i="12"/>
  <c r="W10" i="12"/>
  <c r="R10" i="12"/>
  <c r="H10" i="12"/>
  <c r="X176" i="11"/>
  <c r="W176" i="11"/>
  <c r="AC176" i="11"/>
  <c r="Q176" i="11"/>
  <c r="AB176" i="11"/>
  <c r="U176" i="11"/>
  <c r="Y176" i="11"/>
  <c r="V176" i="11"/>
  <c r="R182" i="11"/>
  <c r="AC182" i="11"/>
  <c r="Q182" i="11"/>
  <c r="AB182" i="11"/>
  <c r="W182" i="11"/>
  <c r="Y182" i="11"/>
  <c r="T182" i="11"/>
  <c r="S182" i="11"/>
  <c r="AA182" i="11"/>
  <c r="Z182" i="11"/>
  <c r="A56" i="14"/>
  <c r="T4" i="12"/>
  <c r="E4" i="12"/>
  <c r="H5" i="11" s="1"/>
  <c r="J5" i="11" s="1"/>
  <c r="S4" i="12"/>
  <c r="D4" i="12"/>
  <c r="E5" i="11" s="1"/>
  <c r="G5" i="11" s="1"/>
  <c r="R4" i="12"/>
  <c r="N4" i="12"/>
  <c r="G4" i="12"/>
  <c r="W4" i="12"/>
  <c r="B4" i="12"/>
  <c r="V4" i="12"/>
  <c r="U4" i="12"/>
  <c r="H4" i="12"/>
  <c r="A76" i="14"/>
  <c r="P24" i="12"/>
  <c r="O24" i="12"/>
  <c r="N24" i="12"/>
  <c r="U24" i="12"/>
  <c r="T24" i="12"/>
  <c r="S24" i="12"/>
  <c r="R24" i="12"/>
  <c r="Q24" i="12"/>
  <c r="H24" i="12"/>
  <c r="W24" i="12"/>
  <c r="V24" i="12"/>
  <c r="H72" i="12"/>
  <c r="H99" i="12"/>
  <c r="Y121" i="11"/>
  <c r="T122" i="11"/>
  <c r="Q125" i="11"/>
  <c r="AC125" i="11"/>
  <c r="AA138" i="11"/>
  <c r="T145" i="11"/>
  <c r="R154" i="11"/>
  <c r="T158" i="11"/>
  <c r="AB160" i="11"/>
  <c r="AA160" i="11"/>
  <c r="V162" i="11"/>
  <c r="U165" i="11"/>
  <c r="AA165" i="11"/>
  <c r="Z166" i="11"/>
  <c r="Y166" i="11"/>
  <c r="Q166" i="11"/>
  <c r="W166" i="11"/>
  <c r="AB179" i="11"/>
  <c r="V198" i="11"/>
  <c r="U198" i="11"/>
  <c r="T198" i="11"/>
  <c r="AA198" i="11"/>
  <c r="AC198" i="11"/>
  <c r="Z198" i="11"/>
  <c r="W198" i="11"/>
  <c r="AB198" i="11"/>
  <c r="S21" i="12"/>
  <c r="H52" i="12"/>
  <c r="H82" i="12"/>
  <c r="H86" i="12"/>
  <c r="Y114" i="11"/>
  <c r="T115" i="11"/>
  <c r="S120" i="11"/>
  <c r="Z121" i="11"/>
  <c r="U122" i="11"/>
  <c r="R125" i="11"/>
  <c r="Y126" i="11"/>
  <c r="T127" i="11"/>
  <c r="T132" i="11"/>
  <c r="AA134" i="11"/>
  <c r="U136" i="11"/>
  <c r="AB138" i="11"/>
  <c r="V140" i="11"/>
  <c r="U145" i="11"/>
  <c r="AA147" i="11"/>
  <c r="U149" i="11"/>
  <c r="V153" i="11"/>
  <c r="S154" i="11"/>
  <c r="AA156" i="11"/>
  <c r="U158" i="11"/>
  <c r="AC160" i="11"/>
  <c r="W162" i="11"/>
  <c r="Q165" i="11"/>
  <c r="R166" i="11"/>
  <c r="AC179" i="11"/>
  <c r="A72" i="14"/>
  <c r="P20" i="12"/>
  <c r="O20" i="12"/>
  <c r="N20" i="12"/>
  <c r="U20" i="12"/>
  <c r="D20" i="12"/>
  <c r="E21" i="11" s="1"/>
  <c r="T20" i="12"/>
  <c r="Q20" i="12"/>
  <c r="H20" i="12"/>
  <c r="G20" i="12"/>
  <c r="F20" i="12"/>
  <c r="K21" i="11" s="1"/>
  <c r="B20" i="12"/>
  <c r="Y122" i="11"/>
  <c r="V125" i="11"/>
  <c r="X154" i="11"/>
  <c r="AA162" i="11"/>
  <c r="A78" i="14"/>
  <c r="P26" i="12"/>
  <c r="O26" i="12"/>
  <c r="N26" i="12"/>
  <c r="U26" i="12"/>
  <c r="T26" i="12"/>
  <c r="W26" i="12"/>
  <c r="V26" i="12"/>
  <c r="S26" i="12"/>
  <c r="Q26" i="12"/>
  <c r="H26" i="12"/>
  <c r="A189" i="14"/>
  <c r="W137" i="12"/>
  <c r="F137" i="12"/>
  <c r="K138" i="11" s="1"/>
  <c r="E137" i="12"/>
  <c r="H138" i="11" s="1"/>
  <c r="J138" i="11" s="1"/>
  <c r="V137" i="12"/>
  <c r="U137" i="12"/>
  <c r="P137" i="12"/>
  <c r="N137" i="12"/>
  <c r="H137" i="12"/>
  <c r="B137" i="12"/>
  <c r="T137" i="12"/>
  <c r="S137" i="12"/>
  <c r="R137" i="12"/>
  <c r="O137" i="12"/>
  <c r="Q137" i="12"/>
  <c r="X120" i="11"/>
  <c r="S121" i="11"/>
  <c r="Z122" i="11"/>
  <c r="W125" i="11"/>
  <c r="Z132" i="11"/>
  <c r="U138" i="11"/>
  <c r="AA140" i="11"/>
  <c r="AA149" i="11"/>
  <c r="AB153" i="11"/>
  <c r="Y154" i="11"/>
  <c r="S156" i="11"/>
  <c r="AA158" i="11"/>
  <c r="U160" i="11"/>
  <c r="AB162" i="11"/>
  <c r="W165" i="11"/>
  <c r="X166" i="11"/>
  <c r="B26" i="12"/>
  <c r="A81" i="14"/>
  <c r="W29" i="12"/>
  <c r="E29" i="12"/>
  <c r="V29" i="12"/>
  <c r="T29" i="12"/>
  <c r="B29" i="12"/>
  <c r="Q29" i="12"/>
  <c r="P29" i="12"/>
  <c r="O29" i="12"/>
  <c r="N29" i="12"/>
  <c r="H29" i="12"/>
  <c r="A135" i="14"/>
  <c r="Q83" i="12"/>
  <c r="O83" i="12"/>
  <c r="U83" i="12"/>
  <c r="B83" i="12"/>
  <c r="S83" i="12"/>
  <c r="R83" i="12"/>
  <c r="N83" i="12"/>
  <c r="G83" i="12"/>
  <c r="T83" i="5" s="1"/>
  <c r="F83" i="12"/>
  <c r="W83" i="12"/>
  <c r="V83" i="12"/>
  <c r="P83" i="12"/>
  <c r="D83" i="12"/>
  <c r="H83" i="12"/>
  <c r="E83" i="12"/>
  <c r="H83" i="5" s="1"/>
  <c r="A156" i="14"/>
  <c r="W104" i="12"/>
  <c r="F104" i="12"/>
  <c r="V104" i="12"/>
  <c r="E104" i="12"/>
  <c r="U104" i="12"/>
  <c r="D104" i="12"/>
  <c r="T104" i="12"/>
  <c r="R104" i="12"/>
  <c r="Q104" i="12"/>
  <c r="O104" i="12"/>
  <c r="H104" i="12"/>
  <c r="G104" i="12"/>
  <c r="T104" i="5" s="1"/>
  <c r="N104" i="12"/>
  <c r="S104" i="12"/>
  <c r="H106" i="12"/>
  <c r="X125" i="11"/>
  <c r="AA132" i="11"/>
  <c r="AB136" i="11"/>
  <c r="AA136" i="11"/>
  <c r="V138" i="11"/>
  <c r="AB140" i="11"/>
  <c r="S145" i="11"/>
  <c r="AA145" i="11"/>
  <c r="AB149" i="11"/>
  <c r="AB158" i="11"/>
  <c r="V160" i="11"/>
  <c r="P162" i="11"/>
  <c r="AC162" i="11"/>
  <c r="AC175" i="11"/>
  <c r="Q175" i="11"/>
  <c r="AB175" i="11"/>
  <c r="V175" i="11"/>
  <c r="Z175" i="11"/>
  <c r="Y175" i="11"/>
  <c r="S175" i="11"/>
  <c r="U175" i="11"/>
  <c r="U191" i="11"/>
  <c r="T191" i="11"/>
  <c r="S191" i="11"/>
  <c r="Z191" i="11"/>
  <c r="AB191" i="11"/>
  <c r="AA191" i="11"/>
  <c r="R191" i="11"/>
  <c r="W191" i="11"/>
  <c r="S201" i="11"/>
  <c r="R201" i="11"/>
  <c r="AC201" i="11"/>
  <c r="Q201" i="11"/>
  <c r="X201" i="11"/>
  <c r="AB201" i="11"/>
  <c r="Y201" i="11"/>
  <c r="Z201" i="11"/>
  <c r="A54" i="14"/>
  <c r="W2" i="12"/>
  <c r="H2" i="12"/>
  <c r="V2" i="12"/>
  <c r="G2" i="12"/>
  <c r="Q2" i="12"/>
  <c r="B2" i="12"/>
  <c r="U2" i="12"/>
  <c r="S2" i="12"/>
  <c r="O2" i="12"/>
  <c r="H3" i="12"/>
  <c r="W20" i="12"/>
  <c r="B104" i="12"/>
  <c r="V154" i="11"/>
  <c r="AA154" i="11"/>
  <c r="U179" i="11"/>
  <c r="T179" i="11"/>
  <c r="Z179" i="11"/>
  <c r="R179" i="11"/>
  <c r="Q179" i="11"/>
  <c r="AA179" i="11"/>
  <c r="V179" i="11"/>
  <c r="A73" i="14"/>
  <c r="V21" i="12"/>
  <c r="U21" i="12"/>
  <c r="T21" i="12"/>
  <c r="O21" i="12"/>
  <c r="N21" i="12"/>
  <c r="Q21" i="12"/>
  <c r="P21" i="12"/>
  <c r="H21" i="12"/>
  <c r="B21" i="12"/>
  <c r="R29" i="12"/>
  <c r="H50" i="12"/>
  <c r="T83" i="12"/>
  <c r="H138" i="12"/>
  <c r="A148" i="14"/>
  <c r="W96" i="12"/>
  <c r="V96" i="12"/>
  <c r="U96" i="12"/>
  <c r="T96" i="12"/>
  <c r="R96" i="12"/>
  <c r="Q96" i="12"/>
  <c r="O96" i="12"/>
  <c r="H96" i="12"/>
  <c r="N96" i="12"/>
  <c r="B96" i="12"/>
  <c r="A221" i="14"/>
  <c r="P169" i="12"/>
  <c r="W169" i="12"/>
  <c r="V169" i="12"/>
  <c r="O169" i="12"/>
  <c r="N169" i="12"/>
  <c r="H169" i="12"/>
  <c r="U169" i="12"/>
  <c r="S169" i="12"/>
  <c r="Q169" i="12"/>
  <c r="B169" i="12"/>
  <c r="T169" i="12"/>
  <c r="R169" i="12"/>
  <c r="L92" i="14"/>
  <c r="K92" i="14"/>
  <c r="N92" i="14"/>
  <c r="Q92" i="14"/>
  <c r="P92" i="14"/>
  <c r="O92" i="14"/>
  <c r="M92" i="14"/>
  <c r="W181" i="11"/>
  <c r="V181" i="11"/>
  <c r="U181" i="11"/>
  <c r="AB181" i="11"/>
  <c r="D181" i="11"/>
  <c r="R181" i="11"/>
  <c r="X200" i="11"/>
  <c r="W200" i="11"/>
  <c r="V200" i="11"/>
  <c r="AC200" i="11"/>
  <c r="Q200" i="11"/>
  <c r="R200" i="11"/>
  <c r="A70" i="14"/>
  <c r="P18" i="12"/>
  <c r="O18" i="12"/>
  <c r="N18" i="12"/>
  <c r="U18" i="12"/>
  <c r="D18" i="12"/>
  <c r="E19" i="11" s="1"/>
  <c r="T18" i="12"/>
  <c r="A71" i="14"/>
  <c r="V19" i="12"/>
  <c r="U19" i="12"/>
  <c r="T19" i="12"/>
  <c r="O19" i="12"/>
  <c r="N19" i="12"/>
  <c r="H40" i="12"/>
  <c r="G95" i="12"/>
  <c r="A164" i="14"/>
  <c r="W112" i="12"/>
  <c r="V112" i="12"/>
  <c r="U112" i="12"/>
  <c r="T112" i="12"/>
  <c r="R112" i="12"/>
  <c r="Q112" i="12"/>
  <c r="O112" i="12"/>
  <c r="H112" i="12"/>
  <c r="S112" i="12"/>
  <c r="P112" i="12"/>
  <c r="N112" i="12"/>
  <c r="B112" i="12"/>
  <c r="A239" i="14"/>
  <c r="V187" i="12"/>
  <c r="U187" i="12"/>
  <c r="P187" i="12"/>
  <c r="O187" i="12"/>
  <c r="S187" i="12"/>
  <c r="R187" i="12"/>
  <c r="Q187" i="12"/>
  <c r="N187" i="12"/>
  <c r="B187" i="12"/>
  <c r="H187" i="12"/>
  <c r="A68" i="14"/>
  <c r="P16" i="12"/>
  <c r="O16" i="12"/>
  <c r="N16" i="12"/>
  <c r="U16" i="12"/>
  <c r="D16" i="12"/>
  <c r="E17" i="11" s="1"/>
  <c r="G17" i="11" s="1"/>
  <c r="T16" i="12"/>
  <c r="A69" i="14"/>
  <c r="V17" i="12"/>
  <c r="U17" i="12"/>
  <c r="T17" i="12"/>
  <c r="O17" i="12"/>
  <c r="N17" i="12"/>
  <c r="H60" i="12"/>
  <c r="A126" i="14"/>
  <c r="W74" i="12"/>
  <c r="F74" i="12"/>
  <c r="K75" i="11" s="1"/>
  <c r="Q74" i="12"/>
  <c r="O74" i="12"/>
  <c r="N74" i="12"/>
  <c r="G74" i="12"/>
  <c r="V74" i="12"/>
  <c r="D74" i="12"/>
  <c r="U74" i="12"/>
  <c r="P74" i="12"/>
  <c r="H74" i="12"/>
  <c r="E74" i="12"/>
  <c r="H75" i="11" s="1"/>
  <c r="B74" i="12"/>
  <c r="A130" i="14"/>
  <c r="W78" i="12"/>
  <c r="U78" i="12"/>
  <c r="V78" i="12"/>
  <c r="T78" i="12"/>
  <c r="B78" i="12"/>
  <c r="R78" i="12"/>
  <c r="P78" i="12"/>
  <c r="O78" i="12"/>
  <c r="Q78" i="12"/>
  <c r="N78" i="12"/>
  <c r="H78" i="12"/>
  <c r="P96" i="12"/>
  <c r="A183" i="14"/>
  <c r="Q131" i="12"/>
  <c r="P131" i="12"/>
  <c r="O131" i="12"/>
  <c r="N131" i="12"/>
  <c r="T131" i="12"/>
  <c r="R131" i="12"/>
  <c r="H131" i="12"/>
  <c r="V131" i="12"/>
  <c r="H141" i="12"/>
  <c r="A222" i="14"/>
  <c r="V170" i="12"/>
  <c r="Q170" i="12"/>
  <c r="P170" i="12"/>
  <c r="H170" i="12"/>
  <c r="T170" i="12"/>
  <c r="W170" i="12"/>
  <c r="U170" i="12"/>
  <c r="R170" i="12"/>
  <c r="N170" i="12"/>
  <c r="S170" i="12"/>
  <c r="W193" i="11"/>
  <c r="V193" i="11"/>
  <c r="U193" i="11"/>
  <c r="AB193" i="11"/>
  <c r="R193" i="11"/>
  <c r="A64" i="14"/>
  <c r="P12" i="12"/>
  <c r="O12" i="12"/>
  <c r="N12" i="12"/>
  <c r="U12" i="12"/>
  <c r="D12" i="12"/>
  <c r="T12" i="12"/>
  <c r="A65" i="14"/>
  <c r="V13" i="12"/>
  <c r="U13" i="12"/>
  <c r="T13" i="12"/>
  <c r="O13" i="12"/>
  <c r="N13" i="12"/>
  <c r="H42" i="12"/>
  <c r="H48" i="12"/>
  <c r="R74" i="12"/>
  <c r="H91" i="12"/>
  <c r="A149" i="14"/>
  <c r="Q97" i="12"/>
  <c r="P97" i="12"/>
  <c r="O97" i="12"/>
  <c r="T97" i="12"/>
  <c r="R97" i="12"/>
  <c r="N97" i="12"/>
  <c r="G97" i="12"/>
  <c r="E97" i="12"/>
  <c r="H98" i="11" s="1"/>
  <c r="D97" i="12"/>
  <c r="E98" i="11" s="1"/>
  <c r="W97" i="12"/>
  <c r="V97" i="12"/>
  <c r="S97" i="12"/>
  <c r="B97" i="12"/>
  <c r="G111" i="12"/>
  <c r="A250" i="14"/>
  <c r="U198" i="12"/>
  <c r="D198" i="12"/>
  <c r="E199" i="11" s="1"/>
  <c r="P198" i="12"/>
  <c r="F198" i="12"/>
  <c r="J198" i="5" s="1"/>
  <c r="E198" i="12"/>
  <c r="H199" i="11" s="1"/>
  <c r="R198" i="12"/>
  <c r="Q198" i="12"/>
  <c r="W198" i="12"/>
  <c r="V198" i="12"/>
  <c r="T198" i="12"/>
  <c r="H198" i="12"/>
  <c r="S198" i="12"/>
  <c r="N198" i="12"/>
  <c r="G198" i="12"/>
  <c r="O198" i="12"/>
  <c r="A63" i="14"/>
  <c r="V11" i="12"/>
  <c r="E11" i="12"/>
  <c r="U11" i="12"/>
  <c r="D11" i="12"/>
  <c r="T11" i="12"/>
  <c r="O11" i="12"/>
  <c r="N11" i="12"/>
  <c r="B12" i="12"/>
  <c r="B13" i="12"/>
  <c r="E16" i="12"/>
  <c r="H17" i="11" s="1"/>
  <c r="F18" i="12"/>
  <c r="K19" i="11" s="1"/>
  <c r="A80" i="14"/>
  <c r="R28" i="12"/>
  <c r="P28" i="12"/>
  <c r="O28" i="12"/>
  <c r="N28" i="12"/>
  <c r="G28" i="12"/>
  <c r="V28" i="12"/>
  <c r="D28" i="12"/>
  <c r="E29" i="11" s="1"/>
  <c r="U28" i="12"/>
  <c r="A85" i="14"/>
  <c r="T33" i="12"/>
  <c r="G33" i="12"/>
  <c r="Q33" i="12"/>
  <c r="P33" i="12"/>
  <c r="O33" i="12"/>
  <c r="H33" i="12"/>
  <c r="W33" i="12"/>
  <c r="D33" i="12"/>
  <c r="E34" i="11" s="1"/>
  <c r="V33" i="12"/>
  <c r="H62" i="12"/>
  <c r="S74" i="12"/>
  <c r="S78" i="12"/>
  <c r="S131" i="12"/>
  <c r="H146" i="12"/>
  <c r="A219" i="14"/>
  <c r="P167" i="12"/>
  <c r="W167" i="12"/>
  <c r="V167" i="12"/>
  <c r="S167" i="12"/>
  <c r="R167" i="12"/>
  <c r="Q167" i="12"/>
  <c r="O167" i="12"/>
  <c r="B167" i="12"/>
  <c r="U167" i="12"/>
  <c r="N167" i="12"/>
  <c r="H167" i="12"/>
  <c r="O170" i="12"/>
  <c r="B198" i="12"/>
  <c r="U167" i="11"/>
  <c r="T167" i="11"/>
  <c r="AC167" i="11"/>
  <c r="W169" i="11"/>
  <c r="V169" i="11"/>
  <c r="AC169" i="11"/>
  <c r="S189" i="11"/>
  <c r="R189" i="11"/>
  <c r="AC189" i="11"/>
  <c r="Q189" i="11"/>
  <c r="X189" i="11"/>
  <c r="T189" i="11"/>
  <c r="T193" i="11"/>
  <c r="A60" i="14"/>
  <c r="P8" i="12"/>
  <c r="O8" i="12"/>
  <c r="N8" i="12"/>
  <c r="U8" i="12"/>
  <c r="T8" i="12"/>
  <c r="A61" i="14"/>
  <c r="V9" i="12"/>
  <c r="U9" i="12"/>
  <c r="T9" i="12"/>
  <c r="O9" i="12"/>
  <c r="N9" i="12"/>
  <c r="B11" i="12"/>
  <c r="F16" i="12"/>
  <c r="K17" i="11" s="1"/>
  <c r="T74" i="12"/>
  <c r="A131" i="14"/>
  <c r="Q79" i="12"/>
  <c r="O79" i="12"/>
  <c r="U79" i="12"/>
  <c r="B79" i="12"/>
  <c r="S79" i="12"/>
  <c r="R79" i="12"/>
  <c r="N79" i="12"/>
  <c r="W79" i="12"/>
  <c r="T79" i="12"/>
  <c r="H90" i="12"/>
  <c r="F97" i="12"/>
  <c r="K98" i="11" s="1"/>
  <c r="U131" i="12"/>
  <c r="A196" i="14"/>
  <c r="Q144" i="12"/>
  <c r="P144" i="12"/>
  <c r="O144" i="12"/>
  <c r="N144" i="12"/>
  <c r="H144" i="12"/>
  <c r="B144" i="12"/>
  <c r="V144" i="12"/>
  <c r="U144" i="12"/>
  <c r="W144" i="12"/>
  <c r="T144" i="12"/>
  <c r="S144" i="12"/>
  <c r="AB168" i="11"/>
  <c r="AA168" i="11"/>
  <c r="Q168" i="11"/>
  <c r="R170" i="11"/>
  <c r="AC170" i="11"/>
  <c r="Q170" i="11"/>
  <c r="W170" i="11"/>
  <c r="S177" i="11"/>
  <c r="R177" i="11"/>
  <c r="X177" i="11"/>
  <c r="X193" i="11"/>
  <c r="AC199" i="11"/>
  <c r="Q199" i="11"/>
  <c r="AB199" i="11"/>
  <c r="AA199" i="11"/>
  <c r="V199" i="11"/>
  <c r="T199" i="11"/>
  <c r="A59" i="14"/>
  <c r="V7" i="12"/>
  <c r="U7" i="12"/>
  <c r="T7" i="12"/>
  <c r="O7" i="12"/>
  <c r="N7" i="12"/>
  <c r="E12" i="12"/>
  <c r="F13" i="12"/>
  <c r="G16" i="12"/>
  <c r="H17" i="12"/>
  <c r="H97" i="12"/>
  <c r="H107" i="12"/>
  <c r="W131" i="12"/>
  <c r="A205" i="14"/>
  <c r="W153" i="12"/>
  <c r="V153" i="12"/>
  <c r="Q153" i="12"/>
  <c r="P153" i="12"/>
  <c r="O153" i="12"/>
  <c r="N153" i="12"/>
  <c r="U153" i="12"/>
  <c r="S153" i="12"/>
  <c r="R153" i="12"/>
  <c r="B153" i="12"/>
  <c r="T153" i="12"/>
  <c r="D57" i="14"/>
  <c r="F57" i="14"/>
  <c r="E57" i="14"/>
  <c r="B57" i="14"/>
  <c r="H57" i="14"/>
  <c r="C57" i="14"/>
  <c r="G57" i="14"/>
  <c r="P5" i="12"/>
  <c r="N25" i="12"/>
  <c r="N27" i="12"/>
  <c r="A127" i="14"/>
  <c r="Q75" i="12"/>
  <c r="G75" i="12"/>
  <c r="T75" i="5" s="1"/>
  <c r="W75" i="12"/>
  <c r="E75" i="12"/>
  <c r="H75" i="5" s="1"/>
  <c r="V75" i="12"/>
  <c r="D75" i="12"/>
  <c r="F75" i="5" s="1"/>
  <c r="T75" i="12"/>
  <c r="B75" i="12"/>
  <c r="R75" i="12"/>
  <c r="P75" i="12"/>
  <c r="A140" i="14"/>
  <c r="W88" i="12"/>
  <c r="F88" i="12"/>
  <c r="K89" i="11" s="1"/>
  <c r="V88" i="12"/>
  <c r="E88" i="12"/>
  <c r="H88" i="5" s="1"/>
  <c r="U88" i="12"/>
  <c r="D88" i="12"/>
  <c r="E89" i="11" s="1"/>
  <c r="G89" i="11" s="1"/>
  <c r="T88" i="12"/>
  <c r="R88" i="12"/>
  <c r="Q88" i="12"/>
  <c r="O88" i="12"/>
  <c r="H88" i="12"/>
  <c r="G88" i="12"/>
  <c r="A192" i="14"/>
  <c r="Q140" i="12"/>
  <c r="W140" i="12"/>
  <c r="E140" i="12"/>
  <c r="H141" i="11" s="1"/>
  <c r="J141" i="11" s="1"/>
  <c r="V140" i="12"/>
  <c r="U140" i="12"/>
  <c r="T140" i="12"/>
  <c r="B140" i="12"/>
  <c r="O140" i="12"/>
  <c r="H140" i="12"/>
  <c r="Y172" i="11"/>
  <c r="S178" i="11"/>
  <c r="R183" i="11"/>
  <c r="Y184" i="11"/>
  <c r="T185" i="11"/>
  <c r="S190" i="11"/>
  <c r="R195" i="11"/>
  <c r="Y196" i="11"/>
  <c r="T197" i="11"/>
  <c r="G202" i="11"/>
  <c r="S202" i="11"/>
  <c r="U3" i="12"/>
  <c r="B5" i="12"/>
  <c r="Q5" i="12"/>
  <c r="F6" i="12"/>
  <c r="K7" i="11" s="1"/>
  <c r="M7" i="11" s="1"/>
  <c r="U6" i="12"/>
  <c r="O25" i="12"/>
  <c r="O27" i="12"/>
  <c r="A83" i="14"/>
  <c r="T31" i="12"/>
  <c r="S31" i="12"/>
  <c r="B88" i="12"/>
  <c r="G127" i="12"/>
  <c r="A180" i="14"/>
  <c r="W128" i="12"/>
  <c r="F128" i="12"/>
  <c r="K129" i="11" s="1"/>
  <c r="V128" i="12"/>
  <c r="E128" i="12"/>
  <c r="H129" i="11" s="1"/>
  <c r="J129" i="11" s="1"/>
  <c r="U128" i="12"/>
  <c r="D128" i="12"/>
  <c r="E129" i="11" s="1"/>
  <c r="G129" i="11" s="1"/>
  <c r="T128" i="12"/>
  <c r="R128" i="12"/>
  <c r="Q128" i="12"/>
  <c r="O128" i="12"/>
  <c r="H128" i="12"/>
  <c r="G128" i="12"/>
  <c r="H166" i="12"/>
  <c r="A244" i="14"/>
  <c r="U192" i="12"/>
  <c r="P192" i="12"/>
  <c r="Q192" i="12"/>
  <c r="T192" i="12"/>
  <c r="S192" i="12"/>
  <c r="R192" i="12"/>
  <c r="O192" i="12"/>
  <c r="H192" i="12"/>
  <c r="B192" i="12"/>
  <c r="R25" i="12"/>
  <c r="D79" i="14"/>
  <c r="B79" i="14"/>
  <c r="G79" i="14"/>
  <c r="F79" i="14"/>
  <c r="E79" i="14"/>
  <c r="C79" i="14"/>
  <c r="H79" i="14"/>
  <c r="R27" i="12"/>
  <c r="H73" i="12"/>
  <c r="A157" i="14"/>
  <c r="Q105" i="12"/>
  <c r="P105" i="12"/>
  <c r="O105" i="12"/>
  <c r="T105" i="12"/>
  <c r="R105" i="12"/>
  <c r="N105" i="12"/>
  <c r="D105" i="12"/>
  <c r="E106" i="11" s="1"/>
  <c r="G106" i="11" s="1"/>
  <c r="A185" i="14"/>
  <c r="W133" i="12"/>
  <c r="F133" i="12"/>
  <c r="K134" i="11" s="1"/>
  <c r="R133" i="12"/>
  <c r="Q133" i="12"/>
  <c r="P133" i="12"/>
  <c r="O133" i="12"/>
  <c r="T133" i="12"/>
  <c r="N133" i="12"/>
  <c r="H133" i="12"/>
  <c r="E133" i="12"/>
  <c r="B133" i="12"/>
  <c r="A220" i="14"/>
  <c r="V168" i="12"/>
  <c r="Q168" i="12"/>
  <c r="P168" i="12"/>
  <c r="R168" i="12"/>
  <c r="O168" i="12"/>
  <c r="N168" i="12"/>
  <c r="H168" i="12"/>
  <c r="B168" i="12"/>
  <c r="W168" i="12"/>
  <c r="U168" i="12"/>
  <c r="A246" i="14"/>
  <c r="U194" i="12"/>
  <c r="P194" i="12"/>
  <c r="R194" i="12"/>
  <c r="Q194" i="12"/>
  <c r="V194" i="12"/>
  <c r="T194" i="12"/>
  <c r="S194" i="12"/>
  <c r="O194" i="12"/>
  <c r="N194" i="12"/>
  <c r="Y185" i="11"/>
  <c r="Y197" i="11"/>
  <c r="G5" i="12"/>
  <c r="V5" i="12"/>
  <c r="T25" i="12"/>
  <c r="T27" i="12"/>
  <c r="S75" i="12"/>
  <c r="A141" i="14"/>
  <c r="Q89" i="12"/>
  <c r="P89" i="12"/>
  <c r="O89" i="12"/>
  <c r="T89" i="12"/>
  <c r="R89" i="12"/>
  <c r="N89" i="12"/>
  <c r="G89" i="12"/>
  <c r="T89" i="5" s="1"/>
  <c r="E89" i="12"/>
  <c r="H90" i="11" s="1"/>
  <c r="D89" i="12"/>
  <c r="F89" i="5" s="1"/>
  <c r="D133" i="12"/>
  <c r="E134" i="11" s="1"/>
  <c r="A191" i="14"/>
  <c r="W139" i="12"/>
  <c r="F139" i="12"/>
  <c r="K140" i="11" s="1"/>
  <c r="O139" i="12"/>
  <c r="N139" i="12"/>
  <c r="H139" i="12"/>
  <c r="G139" i="12"/>
  <c r="Q139" i="12"/>
  <c r="E139" i="12"/>
  <c r="H140" i="11" s="1"/>
  <c r="D139" i="12"/>
  <c r="E140" i="11" s="1"/>
  <c r="B139" i="12"/>
  <c r="V139" i="12"/>
  <c r="U139" i="12"/>
  <c r="S140" i="12"/>
  <c r="A231" i="14"/>
  <c r="V179" i="12"/>
  <c r="U179" i="12"/>
  <c r="P179" i="12"/>
  <c r="O179" i="12"/>
  <c r="H179" i="12"/>
  <c r="T179" i="12"/>
  <c r="S179" i="12"/>
  <c r="Q179" i="12"/>
  <c r="N179" i="12"/>
  <c r="X171" i="11"/>
  <c r="S172" i="11"/>
  <c r="Y178" i="11"/>
  <c r="X183" i="11"/>
  <c r="S184" i="11"/>
  <c r="Z185" i="11"/>
  <c r="Y190" i="11"/>
  <c r="X195" i="11"/>
  <c r="S196" i="11"/>
  <c r="Z197" i="11"/>
  <c r="M202" i="11"/>
  <c r="Y202" i="11"/>
  <c r="H5" i="12"/>
  <c r="W5" i="12"/>
  <c r="D25" i="12"/>
  <c r="F25" i="5" s="1"/>
  <c r="U25" i="12"/>
  <c r="D27" i="12"/>
  <c r="F27" i="5" s="1"/>
  <c r="U27" i="12"/>
  <c r="U75" i="12"/>
  <c r="A132" i="14"/>
  <c r="W80" i="12"/>
  <c r="U80" i="12"/>
  <c r="Q80" i="12"/>
  <c r="O80" i="12"/>
  <c r="N80" i="12"/>
  <c r="V80" i="12"/>
  <c r="B80" i="12"/>
  <c r="A181" i="14"/>
  <c r="Q129" i="12"/>
  <c r="P129" i="12"/>
  <c r="O129" i="12"/>
  <c r="N129" i="12"/>
  <c r="U129" i="12"/>
  <c r="S129" i="12"/>
  <c r="R129" i="12"/>
  <c r="D129" i="12"/>
  <c r="E130" i="11" s="1"/>
  <c r="G133" i="12"/>
  <c r="A206" i="14"/>
  <c r="Q154" i="12"/>
  <c r="P154" i="12"/>
  <c r="H154" i="12"/>
  <c r="W154" i="12"/>
  <c r="U154" i="12"/>
  <c r="T154" i="12"/>
  <c r="R154" i="12"/>
  <c r="N154" i="12"/>
  <c r="A223" i="14"/>
  <c r="P171" i="12"/>
  <c r="W171" i="12"/>
  <c r="V171" i="12"/>
  <c r="B171" i="12"/>
  <c r="R171" i="12"/>
  <c r="U171" i="12"/>
  <c r="S171" i="12"/>
  <c r="Q171" i="12"/>
  <c r="H174" i="12"/>
  <c r="H194" i="12"/>
  <c r="A248" i="14"/>
  <c r="U196" i="12"/>
  <c r="D196" i="12"/>
  <c r="E197" i="11" s="1"/>
  <c r="G197" i="11" s="1"/>
  <c r="P196" i="12"/>
  <c r="Q196" i="12"/>
  <c r="F196" i="12"/>
  <c r="K197" i="11" s="1"/>
  <c r="E196" i="12"/>
  <c r="H197" i="11" s="1"/>
  <c r="V196" i="12"/>
  <c r="T196" i="12"/>
  <c r="S196" i="12"/>
  <c r="R196" i="12"/>
  <c r="G196" i="12"/>
  <c r="N196" i="12"/>
  <c r="B196" i="12"/>
  <c r="D21" i="15"/>
  <c r="D16" i="14"/>
  <c r="G55" i="14"/>
  <c r="E55" i="14"/>
  <c r="C55" i="14"/>
  <c r="B55" i="14"/>
  <c r="H55" i="14"/>
  <c r="F55" i="14"/>
  <c r="D55" i="14"/>
  <c r="P3" i="12"/>
  <c r="F58" i="14"/>
  <c r="H58" i="14"/>
  <c r="G58" i="14"/>
  <c r="E58" i="14"/>
  <c r="C58" i="14"/>
  <c r="B58" i="14"/>
  <c r="D58" i="14"/>
  <c r="P6" i="12"/>
  <c r="V25" i="12"/>
  <c r="E27" i="12"/>
  <c r="H27" i="5" s="1"/>
  <c r="V27" i="12"/>
  <c r="A128" i="14"/>
  <c r="W76" i="12"/>
  <c r="T76" i="12"/>
  <c r="B76" i="12"/>
  <c r="R76" i="12"/>
  <c r="Q76" i="12"/>
  <c r="O76" i="12"/>
  <c r="H76" i="12"/>
  <c r="G76" i="12"/>
  <c r="A136" i="14"/>
  <c r="W84" i="12"/>
  <c r="F84" i="12"/>
  <c r="K85" i="11" s="1"/>
  <c r="U84" i="12"/>
  <c r="D84" i="12"/>
  <c r="E85" i="11" s="1"/>
  <c r="Q84" i="12"/>
  <c r="O84" i="12"/>
  <c r="N84" i="12"/>
  <c r="G84" i="12"/>
  <c r="V84" i="12"/>
  <c r="B84" i="12"/>
  <c r="H105" i="12"/>
  <c r="A172" i="14"/>
  <c r="W120" i="12"/>
  <c r="F120" i="12"/>
  <c r="K121" i="11" s="1"/>
  <c r="V120" i="12"/>
  <c r="E120" i="12"/>
  <c r="H121" i="11" s="1"/>
  <c r="U120" i="12"/>
  <c r="D120" i="12"/>
  <c r="E121" i="11" s="1"/>
  <c r="G121" i="11" s="1"/>
  <c r="T120" i="12"/>
  <c r="R120" i="12"/>
  <c r="Q120" i="12"/>
  <c r="O120" i="12"/>
  <c r="H120" i="12"/>
  <c r="G120" i="12"/>
  <c r="B129" i="12"/>
  <c r="S133" i="12"/>
  <c r="B154" i="12"/>
  <c r="A209" i="14"/>
  <c r="W157" i="12"/>
  <c r="V157" i="12"/>
  <c r="E157" i="12"/>
  <c r="P157" i="5" s="1"/>
  <c r="Q157" i="12"/>
  <c r="P157" i="12"/>
  <c r="O157" i="12"/>
  <c r="N157" i="12"/>
  <c r="B157" i="12"/>
  <c r="T157" i="12"/>
  <c r="R157" i="12"/>
  <c r="H157" i="12"/>
  <c r="S168" i="12"/>
  <c r="W194" i="12"/>
  <c r="G82" i="14"/>
  <c r="F82" i="14"/>
  <c r="E82" i="14"/>
  <c r="D82" i="14"/>
  <c r="B82" i="14"/>
  <c r="R30" i="12"/>
  <c r="H84" i="14"/>
  <c r="G84" i="14"/>
  <c r="F84" i="14"/>
  <c r="C84" i="14"/>
  <c r="B84" i="14"/>
  <c r="E84" i="14"/>
  <c r="D84" i="14"/>
  <c r="R32" i="12"/>
  <c r="E86" i="14"/>
  <c r="D86" i="14"/>
  <c r="H86" i="14"/>
  <c r="C86" i="14"/>
  <c r="B86" i="14"/>
  <c r="F86" i="14"/>
  <c r="G86" i="14"/>
  <c r="R34" i="12"/>
  <c r="G35" i="12"/>
  <c r="T35" i="5" s="1"/>
  <c r="H88" i="14"/>
  <c r="E88" i="14"/>
  <c r="D88" i="14"/>
  <c r="F88" i="14"/>
  <c r="C88" i="14"/>
  <c r="B88" i="14"/>
  <c r="G88" i="14"/>
  <c r="R36" i="12"/>
  <c r="E90" i="14"/>
  <c r="D90" i="14"/>
  <c r="H90" i="14"/>
  <c r="F90" i="14"/>
  <c r="C90" i="14"/>
  <c r="G90" i="14"/>
  <c r="B90" i="14"/>
  <c r="R38" i="12"/>
  <c r="G39" i="12"/>
  <c r="T39" i="5" s="1"/>
  <c r="B92" i="14"/>
  <c r="G92" i="14"/>
  <c r="F92" i="14"/>
  <c r="E92" i="14"/>
  <c r="D92" i="14"/>
  <c r="C92" i="14"/>
  <c r="R40" i="12"/>
  <c r="E94" i="14"/>
  <c r="D94" i="14"/>
  <c r="C94" i="14"/>
  <c r="B94" i="14"/>
  <c r="H94" i="14"/>
  <c r="G94" i="14"/>
  <c r="F94" i="14"/>
  <c r="R42" i="12"/>
  <c r="E96" i="14"/>
  <c r="D96" i="14"/>
  <c r="H96" i="14"/>
  <c r="F96" i="14"/>
  <c r="C96" i="14"/>
  <c r="G96" i="14"/>
  <c r="B96" i="14"/>
  <c r="R44" i="12"/>
  <c r="E98" i="14"/>
  <c r="D98" i="14"/>
  <c r="G98" i="14"/>
  <c r="F98" i="14"/>
  <c r="H98" i="14"/>
  <c r="C98" i="14"/>
  <c r="B98" i="14"/>
  <c r="R46" i="12"/>
  <c r="C100" i="14"/>
  <c r="G100" i="14"/>
  <c r="F100" i="14"/>
  <c r="H100" i="14"/>
  <c r="E100" i="14"/>
  <c r="D100" i="14"/>
  <c r="B100" i="14"/>
  <c r="R48" i="12"/>
  <c r="E102" i="14"/>
  <c r="D102" i="14"/>
  <c r="C102" i="14"/>
  <c r="H102" i="14"/>
  <c r="B102" i="14"/>
  <c r="G102" i="14"/>
  <c r="F102" i="14"/>
  <c r="R50" i="12"/>
  <c r="E104" i="14"/>
  <c r="H104" i="14"/>
  <c r="G104" i="14"/>
  <c r="F104" i="14"/>
  <c r="C104" i="14"/>
  <c r="B104" i="14"/>
  <c r="D104" i="14"/>
  <c r="R52" i="12"/>
  <c r="G53" i="12"/>
  <c r="T53" i="5" s="1"/>
  <c r="E106" i="14"/>
  <c r="D106" i="14"/>
  <c r="G106" i="14"/>
  <c r="H106" i="14"/>
  <c r="F106" i="14"/>
  <c r="B106" i="14"/>
  <c r="C106" i="14"/>
  <c r="R54" i="12"/>
  <c r="F108" i="14"/>
  <c r="H108" i="14"/>
  <c r="G108" i="14"/>
  <c r="E108" i="14"/>
  <c r="D108" i="14"/>
  <c r="C108" i="14"/>
  <c r="B108" i="14"/>
  <c r="R56" i="12"/>
  <c r="G57" i="12"/>
  <c r="T57" i="5" s="1"/>
  <c r="E110" i="14"/>
  <c r="D110" i="14"/>
  <c r="B110" i="14"/>
  <c r="H110" i="14"/>
  <c r="G110" i="14"/>
  <c r="F110" i="14"/>
  <c r="C110" i="14"/>
  <c r="R58" i="12"/>
  <c r="F112" i="14"/>
  <c r="C112" i="14"/>
  <c r="H112" i="14"/>
  <c r="G112" i="14"/>
  <c r="E112" i="14"/>
  <c r="D112" i="14"/>
  <c r="B112" i="14"/>
  <c r="R60" i="12"/>
  <c r="E114" i="14"/>
  <c r="D114" i="14"/>
  <c r="H114" i="14"/>
  <c r="F114" i="14"/>
  <c r="C114" i="14"/>
  <c r="B114" i="14"/>
  <c r="R62" i="12"/>
  <c r="F116" i="14"/>
  <c r="D116" i="14"/>
  <c r="C116" i="14"/>
  <c r="G116" i="14"/>
  <c r="E116" i="14"/>
  <c r="B116" i="14"/>
  <c r="R64" i="12"/>
  <c r="F118" i="14"/>
  <c r="E118" i="14"/>
  <c r="D118" i="14"/>
  <c r="H118" i="14"/>
  <c r="C118" i="14"/>
  <c r="B118" i="14"/>
  <c r="R66" i="12"/>
  <c r="F120" i="14"/>
  <c r="E120" i="14"/>
  <c r="D120" i="14"/>
  <c r="G120" i="14"/>
  <c r="C120" i="14"/>
  <c r="B120" i="14"/>
  <c r="R68" i="12"/>
  <c r="F122" i="14"/>
  <c r="E122" i="14"/>
  <c r="D122" i="14"/>
  <c r="G122" i="14"/>
  <c r="C122" i="14"/>
  <c r="B122" i="14"/>
  <c r="H122" i="14"/>
  <c r="R70" i="12"/>
  <c r="A124" i="14"/>
  <c r="W72" i="12"/>
  <c r="R72" i="12"/>
  <c r="A142" i="14"/>
  <c r="W90" i="12"/>
  <c r="V90" i="12"/>
  <c r="U90" i="12"/>
  <c r="D90" i="12"/>
  <c r="E91" i="11" s="1"/>
  <c r="A143" i="14"/>
  <c r="Q91" i="12"/>
  <c r="P91" i="12"/>
  <c r="O91" i="12"/>
  <c r="U91" i="12"/>
  <c r="R92" i="12"/>
  <c r="R93" i="12"/>
  <c r="A150" i="14"/>
  <c r="W98" i="12"/>
  <c r="F98" i="12"/>
  <c r="V98" i="12"/>
  <c r="E98" i="12"/>
  <c r="H99" i="11" s="1"/>
  <c r="U98" i="12"/>
  <c r="D98" i="12"/>
  <c r="A151" i="14"/>
  <c r="Q99" i="12"/>
  <c r="P99" i="12"/>
  <c r="O99" i="12"/>
  <c r="U99" i="12"/>
  <c r="R100" i="12"/>
  <c r="R101" i="12"/>
  <c r="A158" i="14"/>
  <c r="W106" i="12"/>
  <c r="V106" i="12"/>
  <c r="U106" i="12"/>
  <c r="A159" i="14"/>
  <c r="Q107" i="12"/>
  <c r="P107" i="12"/>
  <c r="O107" i="12"/>
  <c r="U107" i="12"/>
  <c r="R108" i="12"/>
  <c r="R109" i="12"/>
  <c r="A166" i="14"/>
  <c r="W114" i="12"/>
  <c r="V114" i="12"/>
  <c r="U114" i="12"/>
  <c r="A167" i="14"/>
  <c r="Q115" i="12"/>
  <c r="P115" i="12"/>
  <c r="O115" i="12"/>
  <c r="U115" i="12"/>
  <c r="R116" i="12"/>
  <c r="R117" i="12"/>
  <c r="A174" i="14"/>
  <c r="W122" i="12"/>
  <c r="F122" i="12"/>
  <c r="K123" i="11" s="1"/>
  <c r="V122" i="12"/>
  <c r="E122" i="12"/>
  <c r="H123" i="11" s="1"/>
  <c r="U122" i="12"/>
  <c r="D122" i="12"/>
  <c r="E123" i="11" s="1"/>
  <c r="A175" i="14"/>
  <c r="Q123" i="12"/>
  <c r="P123" i="12"/>
  <c r="O123" i="12"/>
  <c r="U123" i="12"/>
  <c r="R124" i="12"/>
  <c r="R125" i="12"/>
  <c r="A184" i="14"/>
  <c r="W132" i="12"/>
  <c r="V132" i="12"/>
  <c r="U132" i="12"/>
  <c r="T132" i="12"/>
  <c r="A193" i="14"/>
  <c r="W141" i="12"/>
  <c r="R141" i="12"/>
  <c r="Q141" i="12"/>
  <c r="P141" i="12"/>
  <c r="O141" i="12"/>
  <c r="A194" i="14"/>
  <c r="Q142" i="12"/>
  <c r="H142" i="12"/>
  <c r="G142" i="12"/>
  <c r="T142" i="5" s="1"/>
  <c r="F142" i="12"/>
  <c r="K143" i="11" s="1"/>
  <c r="W142" i="12"/>
  <c r="E142" i="12"/>
  <c r="H142" i="5" s="1"/>
  <c r="S145" i="12"/>
  <c r="T147" i="12"/>
  <c r="A215" i="14"/>
  <c r="P163" i="12"/>
  <c r="W163" i="12"/>
  <c r="V163" i="12"/>
  <c r="B163" i="12"/>
  <c r="A227" i="14"/>
  <c r="P175" i="12"/>
  <c r="W175" i="12"/>
  <c r="V175" i="12"/>
  <c r="S175" i="12"/>
  <c r="R175" i="12"/>
  <c r="Q175" i="12"/>
  <c r="O175" i="12"/>
  <c r="H184" i="12"/>
  <c r="A240" i="14"/>
  <c r="U188" i="12"/>
  <c r="P188" i="12"/>
  <c r="Q188" i="12"/>
  <c r="S188" i="12"/>
  <c r="R188" i="12"/>
  <c r="O188" i="12"/>
  <c r="N188" i="12"/>
  <c r="H197" i="12"/>
  <c r="A133" i="14"/>
  <c r="Q81" i="12"/>
  <c r="O81" i="12"/>
  <c r="T81" i="12"/>
  <c r="A137" i="14"/>
  <c r="Q85" i="12"/>
  <c r="O85" i="12"/>
  <c r="T85" i="12"/>
  <c r="A188" i="14"/>
  <c r="Q136" i="12"/>
  <c r="P136" i="12"/>
  <c r="O136" i="12"/>
  <c r="N136" i="12"/>
  <c r="H136" i="12"/>
  <c r="W136" i="12"/>
  <c r="A201" i="14"/>
  <c r="W149" i="12"/>
  <c r="F149" i="12"/>
  <c r="K150" i="11" s="1"/>
  <c r="M150" i="11" s="1"/>
  <c r="R149" i="12"/>
  <c r="Q149" i="12"/>
  <c r="P149" i="12"/>
  <c r="O149" i="12"/>
  <c r="A202" i="14"/>
  <c r="Q150" i="12"/>
  <c r="P150" i="12"/>
  <c r="H150" i="12"/>
  <c r="A214" i="14"/>
  <c r="V162" i="12"/>
  <c r="Q162" i="12"/>
  <c r="P162" i="12"/>
  <c r="H162" i="12"/>
  <c r="H193" i="12"/>
  <c r="C82" i="14"/>
  <c r="A144" i="14"/>
  <c r="W92" i="12"/>
  <c r="V92" i="12"/>
  <c r="U92" i="12"/>
  <c r="A145" i="14"/>
  <c r="Q93" i="12"/>
  <c r="P93" i="12"/>
  <c r="O93" i="12"/>
  <c r="U93" i="12"/>
  <c r="A152" i="14"/>
  <c r="W100" i="12"/>
  <c r="F100" i="12"/>
  <c r="V100" i="12"/>
  <c r="E100" i="12"/>
  <c r="U100" i="12"/>
  <c r="D100" i="12"/>
  <c r="F100" i="5" s="1"/>
  <c r="A153" i="14"/>
  <c r="Q101" i="12"/>
  <c r="P101" i="12"/>
  <c r="O101" i="12"/>
  <c r="U101" i="12"/>
  <c r="A160" i="14"/>
  <c r="W108" i="12"/>
  <c r="V108" i="12"/>
  <c r="U108" i="12"/>
  <c r="A161" i="14"/>
  <c r="Q109" i="12"/>
  <c r="P109" i="12"/>
  <c r="O109" i="12"/>
  <c r="U109" i="12"/>
  <c r="A168" i="14"/>
  <c r="W116" i="12"/>
  <c r="F116" i="12"/>
  <c r="K117" i="11" s="1"/>
  <c r="V116" i="12"/>
  <c r="E116" i="12"/>
  <c r="H117" i="11" s="1"/>
  <c r="U116" i="12"/>
  <c r="D116" i="12"/>
  <c r="E117" i="11" s="1"/>
  <c r="A169" i="14"/>
  <c r="Q117" i="12"/>
  <c r="P117" i="12"/>
  <c r="O117" i="12"/>
  <c r="U117" i="12"/>
  <c r="A176" i="14"/>
  <c r="W124" i="12"/>
  <c r="F124" i="12"/>
  <c r="V124" i="12"/>
  <c r="E124" i="12"/>
  <c r="H125" i="11" s="1"/>
  <c r="J125" i="11" s="1"/>
  <c r="U124" i="12"/>
  <c r="D124" i="12"/>
  <c r="F124" i="5" s="1"/>
  <c r="A177" i="14"/>
  <c r="Q125" i="12"/>
  <c r="P125" i="12"/>
  <c r="O125" i="12"/>
  <c r="U125" i="12"/>
  <c r="A197" i="14"/>
  <c r="W145" i="12"/>
  <c r="E145" i="12"/>
  <c r="V145" i="12"/>
  <c r="U145" i="12"/>
  <c r="A199" i="14"/>
  <c r="W147" i="12"/>
  <c r="O147" i="12"/>
  <c r="N147" i="12"/>
  <c r="H147" i="12"/>
  <c r="G147" i="12"/>
  <c r="A200" i="14"/>
  <c r="Q148" i="12"/>
  <c r="W148" i="12"/>
  <c r="E148" i="12"/>
  <c r="H149" i="11" s="1"/>
  <c r="V148" i="12"/>
  <c r="D148" i="12"/>
  <c r="E149" i="11" s="1"/>
  <c r="G149" i="11" s="1"/>
  <c r="U148" i="12"/>
  <c r="T148" i="12"/>
  <c r="B148" i="12"/>
  <c r="A213" i="14"/>
  <c r="W161" i="12"/>
  <c r="F161" i="12"/>
  <c r="K162" i="11" s="1"/>
  <c r="V161" i="12"/>
  <c r="E161" i="12"/>
  <c r="H162" i="11" s="1"/>
  <c r="Q161" i="12"/>
  <c r="P161" i="12"/>
  <c r="O161" i="12"/>
  <c r="N161" i="12"/>
  <c r="H120" i="14"/>
  <c r="A125" i="14"/>
  <c r="Q73" i="12"/>
  <c r="S73" i="12"/>
  <c r="E81" i="12"/>
  <c r="H81" i="5" s="1"/>
  <c r="A134" i="14"/>
  <c r="W82" i="12"/>
  <c r="F82" i="12"/>
  <c r="U82" i="12"/>
  <c r="D82" i="12"/>
  <c r="E83" i="11" s="1"/>
  <c r="T82" i="12"/>
  <c r="A138" i="14"/>
  <c r="W86" i="12"/>
  <c r="V86" i="12"/>
  <c r="U86" i="12"/>
  <c r="T86" i="12"/>
  <c r="W93" i="12"/>
  <c r="W101" i="12"/>
  <c r="W109" i="12"/>
  <c r="W117" i="12"/>
  <c r="W125" i="12"/>
  <c r="F148" i="12"/>
  <c r="E149" i="12"/>
  <c r="H150" i="11" s="1"/>
  <c r="N150" i="12"/>
  <c r="A210" i="14"/>
  <c r="Q158" i="12"/>
  <c r="P158" i="12"/>
  <c r="H158" i="12"/>
  <c r="G158" i="12"/>
  <c r="F158" i="12"/>
  <c r="E158" i="12"/>
  <c r="H159" i="11" s="1"/>
  <c r="J159" i="11" s="1"/>
  <c r="N162" i="12"/>
  <c r="A229" i="14"/>
  <c r="V177" i="12"/>
  <c r="R177" i="12"/>
  <c r="H177" i="12"/>
  <c r="Q177" i="12"/>
  <c r="P177" i="12"/>
  <c r="O177" i="12"/>
  <c r="N177" i="12"/>
  <c r="B177" i="12"/>
  <c r="A232" i="14"/>
  <c r="P180" i="12"/>
  <c r="Q180" i="12"/>
  <c r="W180" i="12"/>
  <c r="H180" i="12"/>
  <c r="T180" i="12"/>
  <c r="H87" i="14"/>
  <c r="G87" i="14"/>
  <c r="D87" i="14"/>
  <c r="C87" i="14"/>
  <c r="B87" i="14"/>
  <c r="F87" i="14"/>
  <c r="E87" i="14"/>
  <c r="R35" i="12"/>
  <c r="B89" i="14"/>
  <c r="D89" i="14"/>
  <c r="G89" i="14"/>
  <c r="F89" i="14"/>
  <c r="E89" i="14"/>
  <c r="C89" i="14"/>
  <c r="H89" i="14"/>
  <c r="R37" i="12"/>
  <c r="H91" i="14"/>
  <c r="G91" i="14"/>
  <c r="D91" i="14"/>
  <c r="C91" i="14"/>
  <c r="B91" i="14"/>
  <c r="R39" i="12"/>
  <c r="B93" i="14"/>
  <c r="F93" i="14"/>
  <c r="D93" i="14"/>
  <c r="C93" i="14"/>
  <c r="H93" i="14"/>
  <c r="G93" i="14"/>
  <c r="E93" i="14"/>
  <c r="R41" i="12"/>
  <c r="H95" i="14"/>
  <c r="G95" i="14"/>
  <c r="F95" i="14"/>
  <c r="E95" i="14"/>
  <c r="D95" i="14"/>
  <c r="B95" i="14"/>
  <c r="R43" i="12"/>
  <c r="B97" i="14"/>
  <c r="H97" i="14"/>
  <c r="G97" i="14"/>
  <c r="F97" i="14"/>
  <c r="D97" i="14"/>
  <c r="C97" i="14"/>
  <c r="E97" i="14"/>
  <c r="R45" i="12"/>
  <c r="H99" i="14"/>
  <c r="G99" i="14"/>
  <c r="F99" i="14"/>
  <c r="E99" i="14"/>
  <c r="D99" i="14"/>
  <c r="C99" i="14"/>
  <c r="B99" i="14"/>
  <c r="R47" i="12"/>
  <c r="B101" i="14"/>
  <c r="F101" i="14"/>
  <c r="E101" i="14"/>
  <c r="D101" i="14"/>
  <c r="C101" i="14"/>
  <c r="H101" i="14"/>
  <c r="G101" i="14"/>
  <c r="R49" i="12"/>
  <c r="H103" i="14"/>
  <c r="G103" i="14"/>
  <c r="B103" i="14"/>
  <c r="E103" i="14"/>
  <c r="D103" i="14"/>
  <c r="C103" i="14"/>
  <c r="R51" i="12"/>
  <c r="B105" i="14"/>
  <c r="D105" i="14"/>
  <c r="C105" i="14"/>
  <c r="H105" i="14"/>
  <c r="F105" i="14"/>
  <c r="E105" i="14"/>
  <c r="G105" i="14"/>
  <c r="R53" i="12"/>
  <c r="H107" i="14"/>
  <c r="G107" i="14"/>
  <c r="D107" i="14"/>
  <c r="C107" i="14"/>
  <c r="F107" i="14"/>
  <c r="E107" i="14"/>
  <c r="B107" i="14"/>
  <c r="R55" i="12"/>
  <c r="B109" i="14"/>
  <c r="D109" i="14"/>
  <c r="H109" i="14"/>
  <c r="G109" i="14"/>
  <c r="F109" i="14"/>
  <c r="E109" i="14"/>
  <c r="C109" i="14"/>
  <c r="R57" i="12"/>
  <c r="H111" i="14"/>
  <c r="G111" i="14"/>
  <c r="C111" i="14"/>
  <c r="F111" i="14"/>
  <c r="E111" i="14"/>
  <c r="D111" i="14"/>
  <c r="B111" i="14"/>
  <c r="R59" i="12"/>
  <c r="B113" i="14"/>
  <c r="D113" i="14"/>
  <c r="C113" i="14"/>
  <c r="H113" i="14"/>
  <c r="G113" i="14"/>
  <c r="F113" i="14"/>
  <c r="E113" i="14"/>
  <c r="R61" i="12"/>
  <c r="H115" i="14"/>
  <c r="G115" i="14"/>
  <c r="C115" i="14"/>
  <c r="B115" i="14"/>
  <c r="F115" i="14"/>
  <c r="E115" i="14"/>
  <c r="D115" i="14"/>
  <c r="R63" i="12"/>
  <c r="C117" i="14"/>
  <c r="B117" i="14"/>
  <c r="H117" i="14"/>
  <c r="G117" i="14"/>
  <c r="F117" i="14"/>
  <c r="E117" i="14"/>
  <c r="D117" i="14"/>
  <c r="R65" i="12"/>
  <c r="H119" i="14"/>
  <c r="G119" i="14"/>
  <c r="C119" i="14"/>
  <c r="D119" i="14"/>
  <c r="F119" i="14"/>
  <c r="E119" i="14"/>
  <c r="B119" i="14"/>
  <c r="R67" i="12"/>
  <c r="C121" i="14"/>
  <c r="B121" i="14"/>
  <c r="D121" i="14"/>
  <c r="H121" i="14"/>
  <c r="G121" i="14"/>
  <c r="F121" i="14"/>
  <c r="E121" i="14"/>
  <c r="R69" i="12"/>
  <c r="H123" i="14"/>
  <c r="G123" i="14"/>
  <c r="C123" i="14"/>
  <c r="E123" i="14"/>
  <c r="F123" i="14"/>
  <c r="D123" i="14"/>
  <c r="B123" i="14"/>
  <c r="R71" i="12"/>
  <c r="B73" i="12"/>
  <c r="T73" i="12"/>
  <c r="B82" i="12"/>
  <c r="V82" i="12"/>
  <c r="B86" i="12"/>
  <c r="A139" i="14"/>
  <c r="Q87" i="12"/>
  <c r="P87" i="12"/>
  <c r="O87" i="12"/>
  <c r="U87" i="12"/>
  <c r="A146" i="14"/>
  <c r="W94" i="12"/>
  <c r="F94" i="12"/>
  <c r="V94" i="12"/>
  <c r="E94" i="12"/>
  <c r="H95" i="11" s="1"/>
  <c r="U94" i="12"/>
  <c r="D94" i="12"/>
  <c r="E95" i="11" s="1"/>
  <c r="A147" i="14"/>
  <c r="Q95" i="12"/>
  <c r="P95" i="12"/>
  <c r="O95" i="12"/>
  <c r="U95" i="12"/>
  <c r="G100" i="12"/>
  <c r="T100" i="5" s="1"/>
  <c r="D101" i="12"/>
  <c r="E102" i="11" s="1"/>
  <c r="A154" i="14"/>
  <c r="W102" i="12"/>
  <c r="V102" i="12"/>
  <c r="U102" i="12"/>
  <c r="A155" i="14"/>
  <c r="Q103" i="12"/>
  <c r="P103" i="12"/>
  <c r="O103" i="12"/>
  <c r="U103" i="12"/>
  <c r="D109" i="12"/>
  <c r="A162" i="14"/>
  <c r="W110" i="12"/>
  <c r="F110" i="12"/>
  <c r="K111" i="11" s="1"/>
  <c r="M111" i="11" s="1"/>
  <c r="V110" i="12"/>
  <c r="E110" i="12"/>
  <c r="H111" i="11" s="1"/>
  <c r="J111" i="11" s="1"/>
  <c r="U110" i="12"/>
  <c r="D110" i="12"/>
  <c r="E111" i="11" s="1"/>
  <c r="A163" i="14"/>
  <c r="Q111" i="12"/>
  <c r="P111" i="12"/>
  <c r="O111" i="12"/>
  <c r="U111" i="12"/>
  <c r="G116" i="12"/>
  <c r="A170" i="14"/>
  <c r="W118" i="12"/>
  <c r="V118" i="12"/>
  <c r="U118" i="12"/>
  <c r="A171" i="14"/>
  <c r="Q119" i="12"/>
  <c r="P119" i="12"/>
  <c r="O119" i="12"/>
  <c r="U119" i="12"/>
  <c r="G124" i="12"/>
  <c r="T124" i="5" s="1"/>
  <c r="A178" i="14"/>
  <c r="W126" i="12"/>
  <c r="V126" i="12"/>
  <c r="U126" i="12"/>
  <c r="A179" i="14"/>
  <c r="Q127" i="12"/>
  <c r="P127" i="12"/>
  <c r="O127" i="12"/>
  <c r="U127" i="12"/>
  <c r="F136" i="12"/>
  <c r="K137" i="11" s="1"/>
  <c r="H145" i="12"/>
  <c r="G148" i="12"/>
  <c r="G149" i="12"/>
  <c r="O150" i="12"/>
  <c r="B158" i="12"/>
  <c r="D161" i="12"/>
  <c r="E162" i="11" s="1"/>
  <c r="G162" i="11" s="1"/>
  <c r="O162" i="12"/>
  <c r="B180" i="12"/>
  <c r="H116" i="14"/>
  <c r="T35" i="12"/>
  <c r="T37" i="12"/>
  <c r="T39" i="12"/>
  <c r="T41" i="12"/>
  <c r="D73" i="12"/>
  <c r="F73" i="5" s="1"/>
  <c r="V73" i="12"/>
  <c r="H81" i="12"/>
  <c r="E82" i="12"/>
  <c r="H82" i="5" s="1"/>
  <c r="H85" i="12"/>
  <c r="N92" i="12"/>
  <c r="N100" i="12"/>
  <c r="F101" i="12"/>
  <c r="N108" i="12"/>
  <c r="F109" i="12"/>
  <c r="N116" i="12"/>
  <c r="N124" i="12"/>
  <c r="R136" i="12"/>
  <c r="O145" i="12"/>
  <c r="P147" i="12"/>
  <c r="N148" i="12"/>
  <c r="N149" i="12"/>
  <c r="S150" i="12"/>
  <c r="D158" i="12"/>
  <c r="E159" i="11" s="1"/>
  <c r="G159" i="11" s="1"/>
  <c r="H161" i="12"/>
  <c r="S162" i="12"/>
  <c r="A228" i="14"/>
  <c r="P176" i="12"/>
  <c r="W176" i="12"/>
  <c r="R176" i="12"/>
  <c r="Q176" i="12"/>
  <c r="S176" i="12"/>
  <c r="O176" i="12"/>
  <c r="N176" i="12"/>
  <c r="H176" i="12"/>
  <c r="N180" i="12"/>
  <c r="A238" i="14"/>
  <c r="P186" i="12"/>
  <c r="H186" i="12"/>
  <c r="U186" i="12"/>
  <c r="T186" i="12"/>
  <c r="B186" i="12"/>
  <c r="V186" i="12"/>
  <c r="S186" i="12"/>
  <c r="R186" i="12"/>
  <c r="Q186" i="12"/>
  <c r="A242" i="14"/>
  <c r="U190" i="12"/>
  <c r="P190" i="12"/>
  <c r="R190" i="12"/>
  <c r="Q190" i="12"/>
  <c r="T190" i="12"/>
  <c r="S190" i="12"/>
  <c r="O190" i="12"/>
  <c r="N190" i="12"/>
  <c r="H92" i="14"/>
  <c r="M95" i="14"/>
  <c r="L95" i="14"/>
  <c r="Q95" i="14"/>
  <c r="P95" i="14"/>
  <c r="O95" i="14"/>
  <c r="N95" i="14"/>
  <c r="K95" i="14"/>
  <c r="A230" i="14"/>
  <c r="P178" i="12"/>
  <c r="H178" i="12"/>
  <c r="U178" i="12"/>
  <c r="T178" i="12"/>
  <c r="B178" i="12"/>
  <c r="W178" i="12"/>
  <c r="H189" i="12"/>
  <c r="A203" i="14"/>
  <c r="W151" i="12"/>
  <c r="V151" i="12"/>
  <c r="T151" i="12"/>
  <c r="A207" i="14"/>
  <c r="W155" i="12"/>
  <c r="F155" i="12"/>
  <c r="K156" i="11" s="1"/>
  <c r="V155" i="12"/>
  <c r="E155" i="12"/>
  <c r="H156" i="11" s="1"/>
  <c r="T155" i="12"/>
  <c r="A211" i="14"/>
  <c r="W159" i="12"/>
  <c r="V159" i="12"/>
  <c r="T159" i="12"/>
  <c r="A216" i="14"/>
  <c r="V164" i="12"/>
  <c r="E164" i="12"/>
  <c r="H165" i="11" s="1"/>
  <c r="Q164" i="12"/>
  <c r="P164" i="12"/>
  <c r="U164" i="12"/>
  <c r="A224" i="14"/>
  <c r="V172" i="12"/>
  <c r="E172" i="12"/>
  <c r="H173" i="11" s="1"/>
  <c r="Q172" i="12"/>
  <c r="P172" i="12"/>
  <c r="U172" i="12"/>
  <c r="A187" i="14"/>
  <c r="W135" i="12"/>
  <c r="F135" i="12"/>
  <c r="K136" i="11" s="1"/>
  <c r="S135" i="12"/>
  <c r="A195" i="14"/>
  <c r="W143" i="12"/>
  <c r="S143" i="12"/>
  <c r="B151" i="12"/>
  <c r="U151" i="12"/>
  <c r="B155" i="12"/>
  <c r="U155" i="12"/>
  <c r="B159" i="12"/>
  <c r="U159" i="12"/>
  <c r="B164" i="12"/>
  <c r="W164" i="12"/>
  <c r="B172" i="12"/>
  <c r="W172" i="12"/>
  <c r="A234" i="14"/>
  <c r="P182" i="12"/>
  <c r="T182" i="12"/>
  <c r="B182" i="12"/>
  <c r="N182" i="12"/>
  <c r="H182" i="12"/>
  <c r="W182" i="12"/>
  <c r="O136" i="14"/>
  <c r="Q136" i="14"/>
  <c r="P136" i="14"/>
  <c r="N136" i="14"/>
  <c r="M136" i="14"/>
  <c r="L136" i="14"/>
  <c r="K136" i="14"/>
  <c r="A190" i="14"/>
  <c r="Q138" i="12"/>
  <c r="S138" i="12"/>
  <c r="A198" i="14"/>
  <c r="Q146" i="12"/>
  <c r="S146" i="12"/>
  <c r="A204" i="14"/>
  <c r="Q152" i="12"/>
  <c r="P152" i="12"/>
  <c r="T152" i="12"/>
  <c r="A208" i="14"/>
  <c r="Q156" i="12"/>
  <c r="P156" i="12"/>
  <c r="T156" i="12"/>
  <c r="A212" i="14"/>
  <c r="Q160" i="12"/>
  <c r="P160" i="12"/>
  <c r="T160" i="12"/>
  <c r="A217" i="14"/>
  <c r="P165" i="12"/>
  <c r="W165" i="12"/>
  <c r="V165" i="12"/>
  <c r="U165" i="12"/>
  <c r="A225" i="14"/>
  <c r="P173" i="12"/>
  <c r="W173" i="12"/>
  <c r="V173" i="12"/>
  <c r="U173" i="12"/>
  <c r="N178" i="12"/>
  <c r="A235" i="14"/>
  <c r="V183" i="12"/>
  <c r="E183" i="12"/>
  <c r="O183" i="12"/>
  <c r="W183" i="12"/>
  <c r="D183" i="12"/>
  <c r="U183" i="12"/>
  <c r="A236" i="14"/>
  <c r="P184" i="12"/>
  <c r="W184" i="12"/>
  <c r="E184" i="12"/>
  <c r="H185" i="11" s="1"/>
  <c r="R184" i="12"/>
  <c r="Q184" i="12"/>
  <c r="V184" i="12"/>
  <c r="U135" i="12"/>
  <c r="B138" i="12"/>
  <c r="T138" i="12"/>
  <c r="U143" i="12"/>
  <c r="B146" i="12"/>
  <c r="T146" i="12"/>
  <c r="B152" i="12"/>
  <c r="U152" i="12"/>
  <c r="D155" i="12"/>
  <c r="E156" i="11" s="1"/>
  <c r="B156" i="12"/>
  <c r="U156" i="12"/>
  <c r="B160" i="12"/>
  <c r="U160" i="12"/>
  <c r="D164" i="12"/>
  <c r="E165" i="11" s="1"/>
  <c r="B165" i="12"/>
  <c r="A218" i="14"/>
  <c r="V166" i="12"/>
  <c r="E166" i="12"/>
  <c r="H167" i="11" s="1"/>
  <c r="Q166" i="12"/>
  <c r="P166" i="12"/>
  <c r="U166" i="12"/>
  <c r="D172" i="12"/>
  <c r="E173" i="11" s="1"/>
  <c r="B173" i="12"/>
  <c r="A226" i="14"/>
  <c r="V174" i="12"/>
  <c r="Q174" i="12"/>
  <c r="P174" i="12"/>
  <c r="U174" i="12"/>
  <c r="O178" i="12"/>
  <c r="B183" i="12"/>
  <c r="B184" i="12"/>
  <c r="A237" i="14"/>
  <c r="V185" i="12"/>
  <c r="R185" i="12"/>
  <c r="H185" i="12"/>
  <c r="W185" i="12"/>
  <c r="A252" i="14"/>
  <c r="U200" i="12"/>
  <c r="P200" i="12"/>
  <c r="R200" i="12"/>
  <c r="Q200" i="12"/>
  <c r="F200" i="12"/>
  <c r="K201" i="11" s="1"/>
  <c r="E200" i="12"/>
  <c r="H201" i="11" s="1"/>
  <c r="J201" i="11" s="1"/>
  <c r="A241" i="14"/>
  <c r="O189" i="12"/>
  <c r="V189" i="12"/>
  <c r="T189" i="12"/>
  <c r="H191" i="12"/>
  <c r="A245" i="14"/>
  <c r="O193" i="12"/>
  <c r="V193" i="12"/>
  <c r="E193" i="12"/>
  <c r="T193" i="12"/>
  <c r="H195" i="12"/>
  <c r="A249" i="14"/>
  <c r="O197" i="12"/>
  <c r="V197" i="12"/>
  <c r="T197" i="12"/>
  <c r="H199" i="12"/>
  <c r="N82" i="14"/>
  <c r="M82" i="14"/>
  <c r="L82" i="14"/>
  <c r="K82" i="14"/>
  <c r="P82" i="14"/>
  <c r="O82" i="14"/>
  <c r="A233" i="14"/>
  <c r="V181" i="12"/>
  <c r="S181" i="12"/>
  <c r="B189" i="12"/>
  <c r="U189" i="12"/>
  <c r="B193" i="12"/>
  <c r="U193" i="12"/>
  <c r="B197" i="12"/>
  <c r="U197" i="12"/>
  <c r="Q82" i="14"/>
  <c r="Q87" i="14"/>
  <c r="P87" i="14"/>
  <c r="M87" i="14"/>
  <c r="L87" i="14"/>
  <c r="O87" i="14"/>
  <c r="N87" i="14"/>
  <c r="O101" i="14"/>
  <c r="N101" i="14"/>
  <c r="K101" i="14"/>
  <c r="Q101" i="14"/>
  <c r="P101" i="14"/>
  <c r="M101" i="14"/>
  <c r="L101" i="14"/>
  <c r="Q130" i="14"/>
  <c r="M130" i="14"/>
  <c r="L130" i="14"/>
  <c r="P130" i="14"/>
  <c r="O130" i="14"/>
  <c r="K130" i="14"/>
  <c r="N62" i="14"/>
  <c r="L62" i="14"/>
  <c r="K62" i="14"/>
  <c r="O62" i="14"/>
  <c r="M62" i="14"/>
  <c r="A243" i="14"/>
  <c r="O191" i="12"/>
  <c r="V191" i="12"/>
  <c r="T191" i="12"/>
  <c r="A247" i="14"/>
  <c r="O195" i="12"/>
  <c r="V195" i="12"/>
  <c r="E195" i="12"/>
  <c r="T195" i="12"/>
  <c r="A251" i="14"/>
  <c r="O199" i="12"/>
  <c r="V199" i="12"/>
  <c r="T199" i="12"/>
  <c r="D262" i="14"/>
  <c r="C262" i="14"/>
  <c r="E23" i="15"/>
  <c r="C260" i="14"/>
  <c r="D23" i="15"/>
  <c r="D259" i="14"/>
  <c r="C23" i="15"/>
  <c r="C259" i="14"/>
  <c r="B23" i="15"/>
  <c r="B5" i="15"/>
  <c r="D260" i="14"/>
  <c r="D258" i="14"/>
  <c r="C258" i="14"/>
  <c r="C261" i="14"/>
  <c r="D261" i="14"/>
  <c r="A23" i="15"/>
  <c r="G262" i="14"/>
  <c r="E14" i="14"/>
  <c r="F35" i="14"/>
  <c r="D35" i="14"/>
  <c r="B22" i="14" s="1"/>
  <c r="H4" i="14"/>
  <c r="E10" i="14"/>
  <c r="P62" i="14"/>
  <c r="N70" i="14"/>
  <c r="L70" i="14"/>
  <c r="K70" i="14"/>
  <c r="O70" i="14"/>
  <c r="M70" i="14"/>
  <c r="D42" i="14"/>
  <c r="B42" i="14"/>
  <c r="D33" i="14"/>
  <c r="E33" i="14" s="1"/>
  <c r="Y201" i="14"/>
  <c r="W46" i="14"/>
  <c r="AD4" i="14" s="1"/>
  <c r="T22" i="14"/>
  <c r="Q62" i="14"/>
  <c r="N78" i="14"/>
  <c r="L78" i="14"/>
  <c r="K78" i="14"/>
  <c r="O78" i="14"/>
  <c r="M78" i="14"/>
  <c r="N54" i="14"/>
  <c r="Q64" i="14"/>
  <c r="N64" i="14"/>
  <c r="M64" i="14"/>
  <c r="K65" i="14"/>
  <c r="Q65" i="14"/>
  <c r="P65" i="14"/>
  <c r="Q72" i="14"/>
  <c r="N72" i="14"/>
  <c r="M72" i="14"/>
  <c r="K73" i="14"/>
  <c r="Q73" i="14"/>
  <c r="P73" i="14"/>
  <c r="Q80" i="14"/>
  <c r="N80" i="14"/>
  <c r="M80" i="14"/>
  <c r="L100" i="14"/>
  <c r="K100" i="14"/>
  <c r="Q100" i="14"/>
  <c r="P100" i="14"/>
  <c r="M128" i="14"/>
  <c r="L128" i="14"/>
  <c r="K128" i="14"/>
  <c r="Q128" i="14"/>
  <c r="P128" i="14"/>
  <c r="N128" i="14"/>
  <c r="N137" i="14"/>
  <c r="P137" i="14"/>
  <c r="O137" i="14"/>
  <c r="Q137" i="14"/>
  <c r="M137" i="14"/>
  <c r="K137" i="14"/>
  <c r="K64" i="14"/>
  <c r="L65" i="14"/>
  <c r="N66" i="14"/>
  <c r="L66" i="14"/>
  <c r="K66" i="14"/>
  <c r="K72" i="14"/>
  <c r="L73" i="14"/>
  <c r="N74" i="14"/>
  <c r="L74" i="14"/>
  <c r="K74" i="14"/>
  <c r="K80" i="14"/>
  <c r="M100" i="14"/>
  <c r="O128" i="14"/>
  <c r="L137" i="14"/>
  <c r="Q60" i="14"/>
  <c r="M60" i="14"/>
  <c r="L60" i="14"/>
  <c r="K61" i="14"/>
  <c r="P61" i="14"/>
  <c r="P55" i="14"/>
  <c r="N58" i="14"/>
  <c r="L58" i="14"/>
  <c r="N60" i="14"/>
  <c r="L61" i="14"/>
  <c r="Q68" i="14"/>
  <c r="N68" i="14"/>
  <c r="M68" i="14"/>
  <c r="K69" i="14"/>
  <c r="Q69" i="14"/>
  <c r="P69" i="14"/>
  <c r="Q76" i="14"/>
  <c r="N76" i="14"/>
  <c r="M76" i="14"/>
  <c r="K77" i="14"/>
  <c r="Q77" i="14"/>
  <c r="P77" i="14"/>
  <c r="O89" i="14"/>
  <c r="N89" i="14"/>
  <c r="P89" i="14"/>
  <c r="M89" i="14"/>
  <c r="M58" i="14"/>
  <c r="P60" i="14"/>
  <c r="N61" i="14"/>
  <c r="L68" i="14"/>
  <c r="M69" i="14"/>
  <c r="L76" i="14"/>
  <c r="M77" i="14"/>
  <c r="L89" i="14"/>
  <c r="P54" i="14"/>
  <c r="K54" i="14"/>
  <c r="O61" i="14"/>
  <c r="Q114" i="14"/>
  <c r="M114" i="14"/>
  <c r="N114" i="14"/>
  <c r="L114" i="14"/>
  <c r="M116" i="14"/>
  <c r="L116" i="14"/>
  <c r="K116" i="14"/>
  <c r="Q116" i="14"/>
  <c r="Q118" i="14"/>
  <c r="M118" i="14"/>
  <c r="N118" i="14"/>
  <c r="L118" i="14"/>
  <c r="M120" i="14"/>
  <c r="L120" i="14"/>
  <c r="K120" i="14"/>
  <c r="M124" i="14"/>
  <c r="L124" i="14"/>
  <c r="K124" i="14"/>
  <c r="Q126" i="14"/>
  <c r="M126" i="14"/>
  <c r="K126" i="14"/>
  <c r="P126" i="14"/>
  <c r="O126" i="14"/>
  <c r="P142" i="14"/>
  <c r="N142" i="14"/>
  <c r="L142" i="14"/>
  <c r="K142" i="14"/>
  <c r="M142" i="14"/>
  <c r="N166" i="14"/>
  <c r="Q166" i="14"/>
  <c r="P166" i="14"/>
  <c r="O166" i="14"/>
  <c r="L166" i="14"/>
  <c r="P170" i="14"/>
  <c r="N170" i="14"/>
  <c r="O170" i="14"/>
  <c r="M170" i="14"/>
  <c r="Q170" i="14"/>
  <c r="L170" i="14"/>
  <c r="O142" i="14"/>
  <c r="K166" i="14"/>
  <c r="K170" i="14"/>
  <c r="P81" i="14"/>
  <c r="O85" i="14"/>
  <c r="N85" i="14"/>
  <c r="M103" i="14"/>
  <c r="Q103" i="14"/>
  <c r="P103" i="14"/>
  <c r="P114" i="14"/>
  <c r="P116" i="14"/>
  <c r="P118" i="14"/>
  <c r="P120" i="14"/>
  <c r="P124" i="14"/>
  <c r="L139" i="14"/>
  <c r="Q139" i="14"/>
  <c r="P139" i="14"/>
  <c r="K139" i="14"/>
  <c r="Q142" i="14"/>
  <c r="O144" i="14"/>
  <c r="P144" i="14"/>
  <c r="M144" i="14"/>
  <c r="N144" i="14"/>
  <c r="L144" i="14"/>
  <c r="L147" i="14"/>
  <c r="O147" i="14"/>
  <c r="N147" i="14"/>
  <c r="M147" i="14"/>
  <c r="K147" i="14"/>
  <c r="Q147" i="14"/>
  <c r="P147" i="14"/>
  <c r="M166" i="14"/>
  <c r="Q81" i="14"/>
  <c r="Q90" i="14"/>
  <c r="L90" i="14"/>
  <c r="Q94" i="14"/>
  <c r="N94" i="14"/>
  <c r="Q120" i="14"/>
  <c r="Q124" i="14"/>
  <c r="L94" i="14"/>
  <c r="N90" i="14"/>
  <c r="M94" i="14"/>
  <c r="L96" i="14"/>
  <c r="K96" i="14"/>
  <c r="P96" i="14"/>
  <c r="O105" i="14"/>
  <c r="N105" i="14"/>
  <c r="M105" i="14"/>
  <c r="P141" i="14"/>
  <c r="O141" i="14"/>
  <c r="N141" i="14"/>
  <c r="M141" i="14"/>
  <c r="K141" i="14"/>
  <c r="L88" i="14"/>
  <c r="K88" i="14"/>
  <c r="O90" i="14"/>
  <c r="O94" i="14"/>
  <c r="O97" i="14"/>
  <c r="N97" i="14"/>
  <c r="M97" i="14"/>
  <c r="L97" i="14"/>
  <c r="Q98" i="14"/>
  <c r="P98" i="14"/>
  <c r="Q106" i="14"/>
  <c r="L106" i="14"/>
  <c r="K106" i="14"/>
  <c r="N138" i="14"/>
  <c r="M138" i="14"/>
  <c r="L138" i="14"/>
  <c r="K138" i="14"/>
  <c r="Q138" i="14"/>
  <c r="M153" i="14"/>
  <c r="L153" i="14"/>
  <c r="P153" i="14"/>
  <c r="N153" i="14"/>
  <c r="Q153" i="14"/>
  <c r="P90" i="14"/>
  <c r="P94" i="14"/>
  <c r="Q134" i="14"/>
  <c r="M134" i="14"/>
  <c r="P134" i="14"/>
  <c r="O134" i="14"/>
  <c r="L84" i="14"/>
  <c r="K84" i="14"/>
  <c r="K99" i="14"/>
  <c r="O99" i="14"/>
  <c r="N99" i="14"/>
  <c r="L108" i="14"/>
  <c r="K108" i="14"/>
  <c r="O108" i="14"/>
  <c r="N108" i="14"/>
  <c r="Q110" i="14"/>
  <c r="M110" i="14"/>
  <c r="N110" i="14"/>
  <c r="L112" i="14"/>
  <c r="K112" i="14"/>
  <c r="K134" i="14"/>
  <c r="K165" i="14"/>
  <c r="O165" i="14"/>
  <c r="N165" i="14"/>
  <c r="P165" i="14"/>
  <c r="Q165" i="14"/>
  <c r="M165" i="14"/>
  <c r="O93" i="14"/>
  <c r="N93" i="14"/>
  <c r="M111" i="14"/>
  <c r="N122" i="14"/>
  <c r="Q154" i="14"/>
  <c r="P154" i="14"/>
  <c r="O154" i="14"/>
  <c r="N154" i="14"/>
  <c r="M154" i="14"/>
  <c r="K154" i="14"/>
  <c r="L104" i="14"/>
  <c r="K104" i="14"/>
  <c r="N111" i="14"/>
  <c r="M132" i="14"/>
  <c r="L132" i="14"/>
  <c r="K132" i="14"/>
  <c r="O161" i="14"/>
  <c r="N161" i="14"/>
  <c r="P161" i="14"/>
  <c r="M177" i="14"/>
  <c r="K177" i="14"/>
  <c r="Q177" i="14"/>
  <c r="O177" i="14"/>
  <c r="O148" i="14"/>
  <c r="L148" i="14"/>
  <c r="Q148" i="14"/>
  <c r="N148" i="14"/>
  <c r="P198" i="14"/>
  <c r="L198" i="14"/>
  <c r="Q198" i="14"/>
  <c r="N198" i="14"/>
  <c r="O198" i="14"/>
  <c r="M198" i="14"/>
  <c r="P178" i="14"/>
  <c r="N178" i="14"/>
  <c r="Q178" i="14"/>
  <c r="O178" i="14"/>
  <c r="L178" i="14"/>
  <c r="K215" i="14"/>
  <c r="Q215" i="14"/>
  <c r="P215" i="14"/>
  <c r="O215" i="14"/>
  <c r="M215" i="14"/>
  <c r="L215" i="14"/>
  <c r="L233" i="14"/>
  <c r="K233" i="14"/>
  <c r="Q233" i="14"/>
  <c r="N233" i="14"/>
  <c r="P233" i="14"/>
  <c r="O233" i="14"/>
  <c r="O146" i="14"/>
  <c r="P146" i="14"/>
  <c r="M146" i="14"/>
  <c r="O156" i="14"/>
  <c r="P156" i="14"/>
  <c r="N156" i="14"/>
  <c r="M156" i="14"/>
  <c r="K156" i="14"/>
  <c r="L159" i="14"/>
  <c r="Q159" i="14"/>
  <c r="P159" i="14"/>
  <c r="O159" i="14"/>
  <c r="N159" i="14"/>
  <c r="K159" i="14"/>
  <c r="K178" i="14"/>
  <c r="N215" i="14"/>
  <c r="M233" i="14"/>
  <c r="Q122" i="14"/>
  <c r="M122" i="14"/>
  <c r="K146" i="14"/>
  <c r="L156" i="14"/>
  <c r="M159" i="14"/>
  <c r="Q162" i="14"/>
  <c r="P162" i="14"/>
  <c r="O162" i="14"/>
  <c r="N162" i="14"/>
  <c r="M162" i="14"/>
  <c r="K162" i="14"/>
  <c r="M178" i="14"/>
  <c r="N239" i="14"/>
  <c r="L239" i="14"/>
  <c r="K239" i="14"/>
  <c r="Q239" i="14"/>
  <c r="O239" i="14"/>
  <c r="M239" i="14"/>
  <c r="P239" i="14"/>
  <c r="Q135" i="14"/>
  <c r="Q140" i="14"/>
  <c r="Q179" i="14"/>
  <c r="L179" i="14"/>
  <c r="O179" i="14"/>
  <c r="N179" i="14"/>
  <c r="L151" i="14"/>
  <c r="P151" i="14"/>
  <c r="O151" i="14"/>
  <c r="Q167" i="14"/>
  <c r="L167" i="14"/>
  <c r="P167" i="14"/>
  <c r="O167" i="14"/>
  <c r="M173" i="14"/>
  <c r="K173" i="14"/>
  <c r="O173" i="14"/>
  <c r="N173" i="14"/>
  <c r="M181" i="14"/>
  <c r="K181" i="14"/>
  <c r="L181" i="14"/>
  <c r="M185" i="14"/>
  <c r="K185" i="14"/>
  <c r="Q185" i="14"/>
  <c r="L185" i="14"/>
  <c r="O205" i="14"/>
  <c r="L205" i="14"/>
  <c r="K205" i="14"/>
  <c r="Q205" i="14"/>
  <c r="P205" i="14"/>
  <c r="N205" i="14"/>
  <c r="M205" i="14"/>
  <c r="P222" i="14"/>
  <c r="O222" i="14"/>
  <c r="K222" i="14"/>
  <c r="Q222" i="14"/>
  <c r="K209" i="14"/>
  <c r="N209" i="14"/>
  <c r="M209" i="14"/>
  <c r="P209" i="14"/>
  <c r="O209" i="14"/>
  <c r="L209" i="14"/>
  <c r="N109" i="14"/>
  <c r="N113" i="14"/>
  <c r="N117" i="14"/>
  <c r="N121" i="14"/>
  <c r="N125" i="14"/>
  <c r="N129" i="14"/>
  <c r="N133" i="14"/>
  <c r="L143" i="14"/>
  <c r="M143" i="14"/>
  <c r="L149" i="14"/>
  <c r="M151" i="14"/>
  <c r="L157" i="14"/>
  <c r="Q163" i="14"/>
  <c r="L163" i="14"/>
  <c r="N163" i="14"/>
  <c r="M163" i="14"/>
  <c r="M167" i="14"/>
  <c r="P173" i="14"/>
  <c r="Q175" i="14"/>
  <c r="L175" i="14"/>
  <c r="O181" i="14"/>
  <c r="O185" i="14"/>
  <c r="Q209" i="14"/>
  <c r="M222" i="14"/>
  <c r="M149" i="14"/>
  <c r="N151" i="14"/>
  <c r="M157" i="14"/>
  <c r="N167" i="14"/>
  <c r="Q173" i="14"/>
  <c r="P181" i="14"/>
  <c r="P185" i="14"/>
  <c r="K218" i="14"/>
  <c r="N218" i="14"/>
  <c r="M218" i="14"/>
  <c r="Q218" i="14"/>
  <c r="P218" i="14"/>
  <c r="L218" i="14"/>
  <c r="N222" i="14"/>
  <c r="O228" i="14"/>
  <c r="Q228" i="14"/>
  <c r="N228" i="14"/>
  <c r="P228" i="14"/>
  <c r="M228" i="14"/>
  <c r="M231" i="14"/>
  <c r="N231" i="14"/>
  <c r="Q231" i="14"/>
  <c r="P231" i="14"/>
  <c r="O231" i="14"/>
  <c r="L231" i="14"/>
  <c r="K231" i="14"/>
  <c r="N149" i="14"/>
  <c r="Q151" i="14"/>
  <c r="N157" i="14"/>
  <c r="Q181" i="14"/>
  <c r="K212" i="14"/>
  <c r="Q212" i="14"/>
  <c r="M212" i="14"/>
  <c r="P212" i="14"/>
  <c r="O212" i="14"/>
  <c r="N212" i="14"/>
  <c r="N248" i="14"/>
  <c r="M248" i="14"/>
  <c r="L248" i="14"/>
  <c r="K248" i="14"/>
  <c r="Q248" i="14"/>
  <c r="P248" i="14"/>
  <c r="O248" i="14"/>
  <c r="O149" i="14"/>
  <c r="M158" i="14"/>
  <c r="L158" i="14"/>
  <c r="M169" i="14"/>
  <c r="K169" i="14"/>
  <c r="O183" i="14"/>
  <c r="K183" i="14"/>
  <c r="Q183" i="14"/>
  <c r="K221" i="14"/>
  <c r="Q221" i="14"/>
  <c r="M221" i="14"/>
  <c r="P221" i="14"/>
  <c r="N221" i="14"/>
  <c r="N245" i="14"/>
  <c r="M245" i="14"/>
  <c r="L245" i="14"/>
  <c r="K245" i="14"/>
  <c r="Q245" i="14"/>
  <c r="O245" i="14"/>
  <c r="Q171" i="14"/>
  <c r="L171" i="14"/>
  <c r="P174" i="14"/>
  <c r="N174" i="14"/>
  <c r="P232" i="14"/>
  <c r="O232" i="14"/>
  <c r="M232" i="14"/>
  <c r="Q232" i="14"/>
  <c r="L232" i="14"/>
  <c r="L227" i="14"/>
  <c r="K227" i="14"/>
  <c r="Q227" i="14"/>
  <c r="P227" i="14"/>
  <c r="O227" i="14"/>
  <c r="M227" i="14"/>
  <c r="P190" i="14"/>
  <c r="L190" i="14"/>
  <c r="K190" i="14"/>
  <c r="O191" i="14"/>
  <c r="M191" i="14"/>
  <c r="L191" i="14"/>
  <c r="K191" i="14"/>
  <c r="M197" i="14"/>
  <c r="O197" i="14"/>
  <c r="N197" i="14"/>
  <c r="L197" i="14"/>
  <c r="O220" i="14"/>
  <c r="P220" i="14"/>
  <c r="Q220" i="14"/>
  <c r="N220" i="14"/>
  <c r="L220" i="14"/>
  <c r="Q250" i="14"/>
  <c r="P250" i="14"/>
  <c r="O250" i="14"/>
  <c r="K250" i="14"/>
  <c r="N250" i="14"/>
  <c r="L250" i="14"/>
  <c r="P194" i="14"/>
  <c r="L194" i="14"/>
  <c r="M194" i="14"/>
  <c r="O195" i="14"/>
  <c r="N195" i="14"/>
  <c r="M195" i="14"/>
  <c r="L195" i="14"/>
  <c r="O211" i="14"/>
  <c r="P211" i="14"/>
  <c r="N211" i="14"/>
  <c r="M211" i="14"/>
  <c r="L211" i="14"/>
  <c r="N236" i="14"/>
  <c r="L236" i="14"/>
  <c r="K236" i="14"/>
  <c r="Q236" i="14"/>
  <c r="P236" i="14"/>
  <c r="M193" i="14"/>
  <c r="N193" i="14"/>
  <c r="L193" i="14"/>
  <c r="K193" i="14"/>
  <c r="K194" i="14"/>
  <c r="K195" i="14"/>
  <c r="K211" i="14"/>
  <c r="M236" i="14"/>
  <c r="N242" i="14"/>
  <c r="M242" i="14"/>
  <c r="L242" i="14"/>
  <c r="K242" i="14"/>
  <c r="Q242" i="14"/>
  <c r="O242" i="14"/>
  <c r="P186" i="14"/>
  <c r="L186" i="14"/>
  <c r="O217" i="14"/>
  <c r="Q217" i="14"/>
  <c r="P217" i="14"/>
  <c r="K217" i="14"/>
  <c r="P235" i="14"/>
  <c r="O235" i="14"/>
  <c r="N235" i="14"/>
  <c r="L225" i="14"/>
  <c r="K225" i="14"/>
  <c r="O214" i="14"/>
  <c r="L214" i="14"/>
  <c r="K214" i="14"/>
  <c r="Q244" i="14"/>
  <c r="P244" i="14"/>
  <c r="O244" i="14"/>
  <c r="K244" i="14"/>
  <c r="N244" i="14"/>
  <c r="M244" i="14"/>
  <c r="M234" i="14"/>
  <c r="N234" i="14"/>
  <c r="C26" i="15"/>
  <c r="D26" i="15" s="1"/>
  <c r="M199" i="14"/>
  <c r="O208" i="14"/>
  <c r="Q208" i="14"/>
  <c r="P208" i="14"/>
  <c r="K208" i="14"/>
  <c r="N214" i="14"/>
  <c r="L224" i="14"/>
  <c r="K224" i="14"/>
  <c r="N224" i="14"/>
  <c r="M224" i="14"/>
  <c r="O225" i="14"/>
  <c r="L230" i="14"/>
  <c r="K230" i="14"/>
  <c r="Q230" i="14"/>
  <c r="N230" i="14"/>
  <c r="K234" i="14"/>
  <c r="Q241" i="14"/>
  <c r="P241" i="14"/>
  <c r="O241" i="14"/>
  <c r="K241" i="14"/>
  <c r="L241" i="14"/>
  <c r="N199" i="14"/>
  <c r="O202" i="14"/>
  <c r="P202" i="14"/>
  <c r="K206" i="14"/>
  <c r="Q206" i="14"/>
  <c r="P214" i="14"/>
  <c r="P223" i="14"/>
  <c r="O223" i="14"/>
  <c r="N223" i="14"/>
  <c r="M223" i="14"/>
  <c r="P225" i="14"/>
  <c r="L234" i="14"/>
  <c r="C28" i="15"/>
  <c r="D28" i="15" s="1"/>
  <c r="P199" i="14"/>
  <c r="K202" i="14"/>
  <c r="K203" i="14"/>
  <c r="Q203" i="14"/>
  <c r="M203" i="14"/>
  <c r="L206" i="14"/>
  <c r="Q214" i="14"/>
  <c r="K223" i="14"/>
  <c r="Q225" i="14"/>
  <c r="P229" i="14"/>
  <c r="O229" i="14"/>
  <c r="M229" i="14"/>
  <c r="O234" i="14"/>
  <c r="E253" i="14"/>
  <c r="D253" i="14"/>
  <c r="C253" i="14"/>
  <c r="B253" i="14"/>
  <c r="H253" i="14"/>
  <c r="C30" i="15"/>
  <c r="D30" i="15" s="1"/>
  <c r="O201" i="14"/>
  <c r="P226" i="14"/>
  <c r="O226" i="14"/>
  <c r="P238" i="14"/>
  <c r="O238" i="14"/>
  <c r="K238" i="14"/>
  <c r="Q247" i="14"/>
  <c r="P247" i="14"/>
  <c r="O247" i="14"/>
  <c r="K247" i="14"/>
  <c r="N251" i="14"/>
  <c r="M251" i="14"/>
  <c r="L251" i="14"/>
  <c r="K251" i="14"/>
  <c r="Q251" i="14"/>
  <c r="F262" i="14"/>
  <c r="O253" i="14"/>
  <c r="P253" i="14"/>
  <c r="C27" i="15"/>
  <c r="D27" i="15" s="1"/>
  <c r="I2" i="9"/>
  <c r="O129" i="5" l="1"/>
  <c r="Q57" i="9"/>
  <c r="N109" i="9"/>
  <c r="J117" i="11"/>
  <c r="M143" i="11"/>
  <c r="E105" i="12"/>
  <c r="H106" i="11" s="1"/>
  <c r="J106" i="11" s="1"/>
  <c r="M21" i="11"/>
  <c r="J124" i="5"/>
  <c r="AD109" i="14"/>
  <c r="M92" i="11"/>
  <c r="N142" i="9"/>
  <c r="N121" i="9"/>
  <c r="N84" i="9"/>
  <c r="M58" i="11"/>
  <c r="E173" i="12"/>
  <c r="H174" i="11" s="1"/>
  <c r="E190" i="12"/>
  <c r="F180" i="12"/>
  <c r="F188" i="12"/>
  <c r="K189" i="11" s="1"/>
  <c r="J123" i="11"/>
  <c r="G105" i="12"/>
  <c r="N106" i="11" s="1"/>
  <c r="P106" i="11" s="1"/>
  <c r="G34" i="11"/>
  <c r="D112" i="12"/>
  <c r="E113" i="11" s="1"/>
  <c r="G113" i="11" s="1"/>
  <c r="E77" i="12"/>
  <c r="H77" i="5" s="1"/>
  <c r="L121" i="5"/>
  <c r="O170" i="5"/>
  <c r="AB127" i="14"/>
  <c r="J7" i="11"/>
  <c r="N42" i="9"/>
  <c r="G112" i="11"/>
  <c r="Q7" i="9"/>
  <c r="AU29" i="5"/>
  <c r="BG26" i="5"/>
  <c r="BG38" i="5"/>
  <c r="BG50" i="5"/>
  <c r="BG62" i="5"/>
  <c r="BG74" i="5"/>
  <c r="BG86" i="5"/>
  <c r="BG98" i="5"/>
  <c r="BG110" i="5"/>
  <c r="BG122" i="5"/>
  <c r="BG134" i="5"/>
  <c r="BG146" i="5"/>
  <c r="BH190" i="5"/>
  <c r="BH40" i="5"/>
  <c r="Q140" i="5"/>
  <c r="M192" i="5"/>
  <c r="AT192" i="5" s="1"/>
  <c r="Q162" i="9"/>
  <c r="O51" i="5"/>
  <c r="AY51" i="5" s="1"/>
  <c r="M74" i="5"/>
  <c r="AT74" i="5" s="1"/>
  <c r="L164" i="5"/>
  <c r="C171" i="1"/>
  <c r="G201" i="1"/>
  <c r="D201" i="1"/>
  <c r="C201" i="1"/>
  <c r="AB188" i="5"/>
  <c r="J162" i="11"/>
  <c r="M197" i="11"/>
  <c r="G98" i="11"/>
  <c r="D23" i="12"/>
  <c r="H198" i="5"/>
  <c r="AB154" i="5"/>
  <c r="AC154" i="5" s="1"/>
  <c r="R100" i="5"/>
  <c r="M85" i="5"/>
  <c r="O178" i="5"/>
  <c r="J55" i="11"/>
  <c r="M52" i="5"/>
  <c r="AB128" i="5"/>
  <c r="AC128" i="5" s="1"/>
  <c r="O120" i="5"/>
  <c r="P120" i="5" s="1"/>
  <c r="N145" i="9"/>
  <c r="G55" i="11"/>
  <c r="Q198" i="9"/>
  <c r="Q195" i="5"/>
  <c r="BC195" i="5" s="1"/>
  <c r="AB135" i="5"/>
  <c r="AQ135" i="5" s="1"/>
  <c r="O63" i="5"/>
  <c r="AB144" i="5"/>
  <c r="G187" i="12"/>
  <c r="N188" i="11" s="1"/>
  <c r="P188" i="11" s="1"/>
  <c r="M154" i="5"/>
  <c r="F82" i="5"/>
  <c r="H72" i="5"/>
  <c r="M37" i="11"/>
  <c r="AP180" i="5"/>
  <c r="AR180" i="5" s="1"/>
  <c r="AP192" i="5"/>
  <c r="AR192" i="5" s="1"/>
  <c r="R111" i="5"/>
  <c r="G128" i="11"/>
  <c r="M179" i="11"/>
  <c r="AQ156" i="5"/>
  <c r="F165" i="12"/>
  <c r="K166" i="11" s="1"/>
  <c r="M166" i="11" s="1"/>
  <c r="M134" i="11"/>
  <c r="J17" i="11"/>
  <c r="G199" i="11"/>
  <c r="D77" i="12"/>
  <c r="Q190" i="9"/>
  <c r="N165" i="9"/>
  <c r="BB53" i="5"/>
  <c r="BD53" i="5" s="1"/>
  <c r="BG105" i="5"/>
  <c r="BG117" i="5"/>
  <c r="BG129" i="5"/>
  <c r="BG141" i="5"/>
  <c r="BG178" i="5"/>
  <c r="M174" i="5"/>
  <c r="AT174" i="5" s="1"/>
  <c r="AB126" i="5"/>
  <c r="AQ126" i="5" s="1"/>
  <c r="Q80" i="9"/>
  <c r="Q177" i="9"/>
  <c r="E95" i="1"/>
  <c r="C95" i="1"/>
  <c r="G95" i="1"/>
  <c r="F95" i="1"/>
  <c r="G162" i="1"/>
  <c r="D162" i="1"/>
  <c r="Q113" i="9"/>
  <c r="M199" i="5"/>
  <c r="AT199" i="5" s="1"/>
  <c r="E43" i="1"/>
  <c r="Q3" i="9"/>
  <c r="BG94" i="5"/>
  <c r="BG106" i="5"/>
  <c r="BG118" i="5"/>
  <c r="BG130" i="5"/>
  <c r="BG142" i="5"/>
  <c r="BG184" i="5"/>
  <c r="G140" i="12"/>
  <c r="G112" i="12"/>
  <c r="R34" i="5"/>
  <c r="N153" i="9"/>
  <c r="Q40" i="9"/>
  <c r="G85" i="11"/>
  <c r="R13" i="5"/>
  <c r="D10" i="12"/>
  <c r="E11" i="11" s="1"/>
  <c r="D176" i="11"/>
  <c r="M35" i="11"/>
  <c r="M6" i="11"/>
  <c r="N63" i="9"/>
  <c r="M136" i="11"/>
  <c r="F86" i="12"/>
  <c r="K87" i="11" s="1"/>
  <c r="M121" i="11"/>
  <c r="Q106" i="5"/>
  <c r="Q37" i="9"/>
  <c r="J21" i="5"/>
  <c r="Q85" i="9"/>
  <c r="N16" i="9"/>
  <c r="BH183" i="5"/>
  <c r="BH151" i="5"/>
  <c r="AQ180" i="5"/>
  <c r="BH81" i="5"/>
  <c r="BH56" i="5"/>
  <c r="BH87" i="5"/>
  <c r="BH102" i="5"/>
  <c r="BH125" i="5"/>
  <c r="BH123" i="5"/>
  <c r="BH70" i="5"/>
  <c r="BH55" i="5"/>
  <c r="BH116" i="5"/>
  <c r="BH148" i="5"/>
  <c r="BH79" i="5"/>
  <c r="BH86" i="5"/>
  <c r="BG193" i="5"/>
  <c r="BH170" i="5"/>
  <c r="BH162" i="5"/>
  <c r="BG173" i="5"/>
  <c r="BG11" i="5"/>
  <c r="BG23" i="5"/>
  <c r="BG35" i="5"/>
  <c r="BG47" i="5"/>
  <c r="BG59" i="5"/>
  <c r="BG71" i="5"/>
  <c r="BG83" i="5"/>
  <c r="BG95" i="5"/>
  <c r="BG107" i="5"/>
  <c r="BG119" i="5"/>
  <c r="BG131" i="5"/>
  <c r="BG143" i="5"/>
  <c r="BG190" i="5"/>
  <c r="M130" i="5"/>
  <c r="AT130" i="5" s="1"/>
  <c r="AV130" i="5" s="1"/>
  <c r="O197" i="5"/>
  <c r="AX197" i="5" s="1"/>
  <c r="AZ197" i="5" s="1"/>
  <c r="AB40" i="5"/>
  <c r="AQ40" i="5" s="1"/>
  <c r="Q58" i="5"/>
  <c r="O169" i="5"/>
  <c r="Q13" i="5"/>
  <c r="M261" i="14"/>
  <c r="O261" i="14" s="1"/>
  <c r="M123" i="5"/>
  <c r="AT123" i="5" s="1"/>
  <c r="AV123" i="5" s="1"/>
  <c r="AB88" i="5"/>
  <c r="M62" i="5"/>
  <c r="AT62" i="5" s="1"/>
  <c r="D24" i="12"/>
  <c r="E25" i="11" s="1"/>
  <c r="F24" i="12"/>
  <c r="J24" i="5" s="1"/>
  <c r="E24" i="12"/>
  <c r="H25" i="11" s="1"/>
  <c r="J25" i="11" s="1"/>
  <c r="G24" i="12"/>
  <c r="L24" i="5" s="1"/>
  <c r="E179" i="12"/>
  <c r="H180" i="11" s="1"/>
  <c r="J180" i="11" s="1"/>
  <c r="D179" i="12"/>
  <c r="E180" i="11" s="1"/>
  <c r="AC158" i="14"/>
  <c r="AB143" i="14"/>
  <c r="AD127" i="14"/>
  <c r="AC116" i="14"/>
  <c r="AB77" i="14"/>
  <c r="R83" i="5"/>
  <c r="AB94" i="14"/>
  <c r="G106" i="12"/>
  <c r="E106" i="12"/>
  <c r="H107" i="11" s="1"/>
  <c r="J107" i="11" s="1"/>
  <c r="E80" i="12"/>
  <c r="H81" i="11" s="1"/>
  <c r="D80" i="12"/>
  <c r="E81" i="11" s="1"/>
  <c r="M40" i="11"/>
  <c r="AC3" i="14"/>
  <c r="G169" i="12"/>
  <c r="F169" i="12"/>
  <c r="K170" i="11" s="1"/>
  <c r="M170" i="11" s="1"/>
  <c r="E169" i="12"/>
  <c r="P169" i="5" s="1"/>
  <c r="D169" i="12"/>
  <c r="E170" i="11" s="1"/>
  <c r="G170" i="11" s="1"/>
  <c r="F198" i="5"/>
  <c r="AD166" i="14"/>
  <c r="G13" i="12"/>
  <c r="T13" i="5" s="1"/>
  <c r="D13" i="12"/>
  <c r="F13" i="5" s="1"/>
  <c r="E13" i="12"/>
  <c r="H14" i="11" s="1"/>
  <c r="J14" i="11" s="1"/>
  <c r="N122" i="9"/>
  <c r="AB180" i="14"/>
  <c r="G163" i="12"/>
  <c r="T163" i="5" s="1"/>
  <c r="E163" i="12"/>
  <c r="H163" i="5" s="1"/>
  <c r="AB165" i="14"/>
  <c r="AD184" i="14"/>
  <c r="AB21" i="14"/>
  <c r="AC22" i="14"/>
  <c r="AB128" i="14"/>
  <c r="AD58" i="14"/>
  <c r="AD96" i="14"/>
  <c r="AC53" i="14"/>
  <c r="AB167" i="14"/>
  <c r="AB146" i="14"/>
  <c r="AD173" i="14"/>
  <c r="AD156" i="14"/>
  <c r="AB162" i="14"/>
  <c r="AB9" i="14"/>
  <c r="AD18" i="14"/>
  <c r="AB60" i="14"/>
  <c r="AC74" i="14"/>
  <c r="AB11" i="14"/>
  <c r="AB72" i="14"/>
  <c r="AC75" i="14"/>
  <c r="AD83" i="14"/>
  <c r="AD93" i="14"/>
  <c r="AB168" i="14"/>
  <c r="AC197" i="14"/>
  <c r="AC101" i="14"/>
  <c r="AD99" i="14"/>
  <c r="AB2" i="14"/>
  <c r="AC51" i="14"/>
  <c r="AC52" i="14"/>
  <c r="AB80" i="14"/>
  <c r="AB13" i="14"/>
  <c r="AB54" i="14"/>
  <c r="AC57" i="14"/>
  <c r="AB76" i="14"/>
  <c r="AD115" i="14"/>
  <c r="AD31" i="14"/>
  <c r="AB92" i="14"/>
  <c r="AD88" i="14"/>
  <c r="AB100" i="14"/>
  <c r="AC107" i="14"/>
  <c r="AC81" i="14"/>
  <c r="AB172" i="14"/>
  <c r="AB136" i="14"/>
  <c r="AD130" i="14"/>
  <c r="AB121" i="14"/>
  <c r="AB164" i="14"/>
  <c r="AC117" i="14"/>
  <c r="AD20" i="14"/>
  <c r="AB52" i="14"/>
  <c r="AB134" i="14"/>
  <c r="AD84" i="14"/>
  <c r="AD102" i="14"/>
  <c r="AD114" i="14"/>
  <c r="AD101" i="14"/>
  <c r="AC129" i="14"/>
  <c r="AB152" i="14"/>
  <c r="AD140" i="14"/>
  <c r="AD122" i="14"/>
  <c r="AB197" i="14"/>
  <c r="AD5" i="14"/>
  <c r="AC82" i="14"/>
  <c r="AD170" i="14"/>
  <c r="AB158" i="14"/>
  <c r="AC183" i="14"/>
  <c r="AD185" i="14"/>
  <c r="AB144" i="14"/>
  <c r="AC150" i="14"/>
  <c r="AC21" i="14"/>
  <c r="AC16" i="14"/>
  <c r="AD108" i="14"/>
  <c r="AB31" i="14"/>
  <c r="AC88" i="14"/>
  <c r="AB41" i="14"/>
  <c r="AD119" i="14"/>
  <c r="AB171" i="14"/>
  <c r="AD126" i="14"/>
  <c r="AC175" i="14"/>
  <c r="AB118" i="14"/>
  <c r="AD26" i="14"/>
  <c r="AC15" i="14"/>
  <c r="AD128" i="14"/>
  <c r="AD27" i="14"/>
  <c r="AD50" i="14"/>
  <c r="AD94" i="14"/>
  <c r="AB116" i="14"/>
  <c r="AD159" i="14"/>
  <c r="AB170" i="14"/>
  <c r="AD196" i="14"/>
  <c r="AC179" i="14"/>
  <c r="AB185" i="14"/>
  <c r="AB191" i="14"/>
  <c r="AD163" i="14"/>
  <c r="AC199" i="14"/>
  <c r="AD89" i="14"/>
  <c r="AC100" i="14"/>
  <c r="AC123" i="14"/>
  <c r="AC98" i="14"/>
  <c r="AD113" i="14"/>
  <c r="AB194" i="14"/>
  <c r="AD187" i="14"/>
  <c r="AD12" i="14"/>
  <c r="AB124" i="14"/>
  <c r="AD32" i="14"/>
  <c r="AB90" i="14"/>
  <c r="AD154" i="14"/>
  <c r="AB69" i="14"/>
  <c r="AC67" i="14"/>
  <c r="AD59" i="14"/>
  <c r="AD146" i="14"/>
  <c r="AB179" i="14"/>
  <c r="AC162" i="14"/>
  <c r="AD111" i="14"/>
  <c r="AD174" i="14"/>
  <c r="AC186" i="14"/>
  <c r="AD57" i="14"/>
  <c r="AD131" i="14"/>
  <c r="AD90" i="14"/>
  <c r="AD118" i="14"/>
  <c r="AD152" i="14"/>
  <c r="AB122" i="14"/>
  <c r="AB20" i="14"/>
  <c r="AC147" i="14"/>
  <c r="AD200" i="14"/>
  <c r="AB64" i="14"/>
  <c r="AC78" i="14"/>
  <c r="Q66" i="5"/>
  <c r="AC165" i="14"/>
  <c r="AB91" i="14"/>
  <c r="AD56" i="14"/>
  <c r="G179" i="12"/>
  <c r="AD49" i="14"/>
  <c r="E131" i="12"/>
  <c r="H132" i="11" s="1"/>
  <c r="J132" i="11" s="1"/>
  <c r="D131" i="12"/>
  <c r="E132" i="11" s="1"/>
  <c r="G132" i="11" s="1"/>
  <c r="G131" i="12"/>
  <c r="J73" i="11"/>
  <c r="Q18" i="9"/>
  <c r="N18" i="9"/>
  <c r="F186" i="12"/>
  <c r="J186" i="5" s="1"/>
  <c r="G186" i="12"/>
  <c r="T186" i="5" s="1"/>
  <c r="AC168" i="14"/>
  <c r="AB141" i="14"/>
  <c r="AD116" i="14"/>
  <c r="AC112" i="14"/>
  <c r="E185" i="12"/>
  <c r="H186" i="11" s="1"/>
  <c r="J186" i="11" s="1"/>
  <c r="G185" i="12"/>
  <c r="AC141" i="14"/>
  <c r="AC139" i="14"/>
  <c r="AC105" i="14"/>
  <c r="D150" i="12"/>
  <c r="N150" i="5" s="1"/>
  <c r="G150" i="12"/>
  <c r="T150" i="5" s="1"/>
  <c r="E150" i="12"/>
  <c r="P150" i="5" s="1"/>
  <c r="AB154" i="14"/>
  <c r="AC50" i="14"/>
  <c r="AD177" i="14"/>
  <c r="AC119" i="14"/>
  <c r="M173" i="11"/>
  <c r="D162" i="12"/>
  <c r="F162" i="12"/>
  <c r="R162" i="5" s="1"/>
  <c r="G162" i="12"/>
  <c r="T162" i="5" s="1"/>
  <c r="AC142" i="14"/>
  <c r="AD35" i="14"/>
  <c r="E96" i="12"/>
  <c r="H97" i="11" s="1"/>
  <c r="J97" i="11" s="1"/>
  <c r="F96" i="12"/>
  <c r="K97" i="11" s="1"/>
  <c r="M97" i="11" s="1"/>
  <c r="Q175" i="9"/>
  <c r="M118" i="11"/>
  <c r="E90" i="12"/>
  <c r="H91" i="11" s="1"/>
  <c r="J91" i="11" s="1"/>
  <c r="M17" i="11"/>
  <c r="D135" i="11"/>
  <c r="R94" i="5"/>
  <c r="M156" i="11"/>
  <c r="F90" i="12"/>
  <c r="K91" i="11" s="1"/>
  <c r="M91" i="11" s="1"/>
  <c r="F78" i="12"/>
  <c r="K79" i="11" s="1"/>
  <c r="L175" i="5"/>
  <c r="L88" i="5"/>
  <c r="O147" i="5"/>
  <c r="P147" i="5" s="1"/>
  <c r="F72" i="5"/>
  <c r="J10" i="11"/>
  <c r="N40" i="9"/>
  <c r="N91" i="9"/>
  <c r="M189" i="5"/>
  <c r="H189" i="5"/>
  <c r="E64" i="1"/>
  <c r="AB132" i="5"/>
  <c r="AQ132" i="5" s="1"/>
  <c r="C110" i="1"/>
  <c r="M195" i="5"/>
  <c r="BH14" i="5"/>
  <c r="AB177" i="5"/>
  <c r="M177" i="5"/>
  <c r="AT177" i="5" s="1"/>
  <c r="AC55" i="5"/>
  <c r="AP55" i="5"/>
  <c r="AR55" i="5" s="1"/>
  <c r="AC73" i="5"/>
  <c r="AP73" i="5"/>
  <c r="AR73" i="5" s="1"/>
  <c r="F24" i="5"/>
  <c r="Q178" i="5"/>
  <c r="N75" i="5"/>
  <c r="J99" i="11"/>
  <c r="M185" i="5"/>
  <c r="F10" i="12"/>
  <c r="K11" i="11" s="1"/>
  <c r="J122" i="11"/>
  <c r="J174" i="11"/>
  <c r="F182" i="5"/>
  <c r="P110" i="5"/>
  <c r="J57" i="5"/>
  <c r="G173" i="11"/>
  <c r="D78" i="12"/>
  <c r="E79" i="11" s="1"/>
  <c r="J131" i="11"/>
  <c r="E14" i="12"/>
  <c r="H15" i="11" s="1"/>
  <c r="J15" i="11" s="1"/>
  <c r="P196" i="5"/>
  <c r="M194" i="5"/>
  <c r="H188" i="5"/>
  <c r="P158" i="5"/>
  <c r="R136" i="5"/>
  <c r="R113" i="5"/>
  <c r="J86" i="11"/>
  <c r="R110" i="5"/>
  <c r="J98" i="11"/>
  <c r="L72" i="5"/>
  <c r="R15" i="5"/>
  <c r="Q99" i="9"/>
  <c r="Q136" i="9"/>
  <c r="N51" i="9"/>
  <c r="Q24" i="9"/>
  <c r="N87" i="9"/>
  <c r="E196" i="1"/>
  <c r="L142" i="5"/>
  <c r="L27" i="5"/>
  <c r="G67" i="1"/>
  <c r="E67" i="1"/>
  <c r="D67" i="1"/>
  <c r="C67" i="1"/>
  <c r="E31" i="1"/>
  <c r="C31" i="1"/>
  <c r="D31" i="1"/>
  <c r="Q176" i="9"/>
  <c r="N177" i="5"/>
  <c r="Q154" i="9"/>
  <c r="Q152" i="5"/>
  <c r="J185" i="11"/>
  <c r="G92" i="12"/>
  <c r="T92" i="5" s="1"/>
  <c r="F175" i="12"/>
  <c r="J175" i="5" s="1"/>
  <c r="G140" i="11"/>
  <c r="E168" i="12"/>
  <c r="H168" i="5" s="1"/>
  <c r="L151" i="5"/>
  <c r="F121" i="5"/>
  <c r="O114" i="5"/>
  <c r="AB110" i="5"/>
  <c r="AC110" i="5" s="1"/>
  <c r="M153" i="5"/>
  <c r="AB115" i="5"/>
  <c r="AC115" i="5" s="1"/>
  <c r="AB101" i="5"/>
  <c r="AC101" i="5" s="1"/>
  <c r="R103" i="5"/>
  <c r="Q50" i="5"/>
  <c r="M85" i="11"/>
  <c r="J72" i="5"/>
  <c r="J57" i="11"/>
  <c r="Q158" i="9"/>
  <c r="AB69" i="5"/>
  <c r="AC69" i="5" s="1"/>
  <c r="Q200" i="9"/>
  <c r="O145" i="5"/>
  <c r="AX145" i="5" s="1"/>
  <c r="AZ145" i="5" s="1"/>
  <c r="O195" i="5"/>
  <c r="Q181" i="9"/>
  <c r="G146" i="1"/>
  <c r="F146" i="1"/>
  <c r="C146" i="1"/>
  <c r="E146" i="1"/>
  <c r="O192" i="5"/>
  <c r="J13" i="5"/>
  <c r="AB138" i="5"/>
  <c r="AQ138" i="5" s="1"/>
  <c r="O49" i="5"/>
  <c r="AY49" i="5" s="1"/>
  <c r="Q182" i="5"/>
  <c r="O182" i="5"/>
  <c r="G126" i="1"/>
  <c r="C126" i="1"/>
  <c r="D126" i="1"/>
  <c r="G75" i="1"/>
  <c r="F75" i="1"/>
  <c r="D75" i="1"/>
  <c r="C41" i="1"/>
  <c r="E41" i="1"/>
  <c r="O29" i="5"/>
  <c r="Q192" i="5"/>
  <c r="O132" i="5"/>
  <c r="AB22" i="5"/>
  <c r="AC22" i="5" s="1"/>
  <c r="E183" i="1"/>
  <c r="F183" i="1"/>
  <c r="AB103" i="5"/>
  <c r="N125" i="9"/>
  <c r="N105" i="9"/>
  <c r="N116" i="9"/>
  <c r="N75" i="9"/>
  <c r="N156" i="9"/>
  <c r="O48" i="5"/>
  <c r="AY48" i="5" s="1"/>
  <c r="BH52" i="5"/>
  <c r="AP88" i="5"/>
  <c r="AR88" i="5" s="1"/>
  <c r="D69" i="1"/>
  <c r="G69" i="1"/>
  <c r="F69" i="1"/>
  <c r="E37" i="1"/>
  <c r="C37" i="1"/>
  <c r="F37" i="1"/>
  <c r="Q134" i="9"/>
  <c r="J157" i="5"/>
  <c r="J83" i="5"/>
  <c r="J17" i="5"/>
  <c r="O175" i="5"/>
  <c r="AB67" i="5"/>
  <c r="M67" i="5"/>
  <c r="AT67" i="5" s="1"/>
  <c r="G55" i="1"/>
  <c r="E55" i="1"/>
  <c r="C55" i="1"/>
  <c r="D55" i="1"/>
  <c r="O55" i="5"/>
  <c r="O97" i="5"/>
  <c r="D17" i="1"/>
  <c r="N176" i="9"/>
  <c r="Q180" i="9"/>
  <c r="J8" i="11"/>
  <c r="D180" i="12"/>
  <c r="N180" i="5" s="1"/>
  <c r="F168" i="12"/>
  <c r="J168" i="5" s="1"/>
  <c r="E112" i="12"/>
  <c r="J188" i="5"/>
  <c r="G155" i="11"/>
  <c r="Q96" i="5"/>
  <c r="R96" i="5" s="1"/>
  <c r="H89" i="5"/>
  <c r="R97" i="5"/>
  <c r="M39" i="11"/>
  <c r="F78" i="5"/>
  <c r="J100" i="11"/>
  <c r="P18" i="5"/>
  <c r="AB66" i="5"/>
  <c r="AC66" i="5" s="1"/>
  <c r="M20" i="11"/>
  <c r="Q19" i="5"/>
  <c r="R19" i="5" s="1"/>
  <c r="Q199" i="9"/>
  <c r="Q165" i="9"/>
  <c r="N134" i="9"/>
  <c r="F83" i="5"/>
  <c r="Q62" i="9"/>
  <c r="BH19" i="5"/>
  <c r="F200" i="1"/>
  <c r="M162" i="5"/>
  <c r="AT162" i="5" s="1"/>
  <c r="E46" i="1"/>
  <c r="Q55" i="5"/>
  <c r="M73" i="5"/>
  <c r="AT73" i="5" s="1"/>
  <c r="Q81" i="5"/>
  <c r="R81" i="5" s="1"/>
  <c r="H100" i="5"/>
  <c r="J82" i="5"/>
  <c r="L75" i="5"/>
  <c r="O37" i="5"/>
  <c r="AX37" i="5" s="1"/>
  <c r="AZ37" i="5" s="1"/>
  <c r="O77" i="5"/>
  <c r="AY77" i="5" s="1"/>
  <c r="BH31" i="5"/>
  <c r="AC165" i="5"/>
  <c r="AP165" i="5"/>
  <c r="AR165" i="5" s="1"/>
  <c r="AB100" i="5"/>
  <c r="M100" i="5"/>
  <c r="AT100" i="5" s="1"/>
  <c r="F73" i="1"/>
  <c r="E73" i="1"/>
  <c r="AC135" i="5"/>
  <c r="AP135" i="5"/>
  <c r="AR135" i="5" s="1"/>
  <c r="E177" i="12"/>
  <c r="H177" i="5" s="1"/>
  <c r="J150" i="11"/>
  <c r="D7" i="12"/>
  <c r="E8" i="11" s="1"/>
  <c r="G8" i="11" s="1"/>
  <c r="P29" i="5"/>
  <c r="E10" i="12"/>
  <c r="H11" i="11" s="1"/>
  <c r="G122" i="11"/>
  <c r="J199" i="11"/>
  <c r="H121" i="5"/>
  <c r="M128" i="11"/>
  <c r="AB147" i="5"/>
  <c r="AC147" i="5" s="1"/>
  <c r="AB39" i="5"/>
  <c r="AC39" i="5" s="1"/>
  <c r="G104" i="11"/>
  <c r="O117" i="5"/>
  <c r="N70" i="9"/>
  <c r="M2" i="5"/>
  <c r="N180" i="9"/>
  <c r="N69" i="9"/>
  <c r="H7" i="5"/>
  <c r="Q16" i="9"/>
  <c r="Q156" i="5"/>
  <c r="BB156" i="5" s="1"/>
  <c r="BD156" i="5" s="1"/>
  <c r="N155" i="9"/>
  <c r="AC199" i="5"/>
  <c r="AP199" i="5"/>
  <c r="AR199" i="5" s="1"/>
  <c r="F114" i="1"/>
  <c r="E114" i="1"/>
  <c r="D59" i="1"/>
  <c r="E59" i="1"/>
  <c r="C59" i="1"/>
  <c r="Q52" i="9"/>
  <c r="Q148" i="5"/>
  <c r="L126" i="5"/>
  <c r="BH42" i="5"/>
  <c r="N14" i="9"/>
  <c r="M27" i="5"/>
  <c r="AT27" i="5" s="1"/>
  <c r="AB94" i="5"/>
  <c r="M93" i="11"/>
  <c r="L198" i="5"/>
  <c r="J142" i="5"/>
  <c r="J39" i="11"/>
  <c r="J81" i="11"/>
  <c r="G117" i="11"/>
  <c r="AB191" i="5"/>
  <c r="AC191" i="5" s="1"/>
  <c r="Q195" i="9"/>
  <c r="N146" i="9"/>
  <c r="G178" i="12"/>
  <c r="L178" i="5" s="1"/>
  <c r="G78" i="12"/>
  <c r="L78" i="5" s="1"/>
  <c r="G131" i="11"/>
  <c r="R173" i="5"/>
  <c r="F164" i="5"/>
  <c r="P140" i="5"/>
  <c r="F88" i="5"/>
  <c r="O161" i="5"/>
  <c r="P161" i="5" s="1"/>
  <c r="J39" i="5"/>
  <c r="M57" i="11"/>
  <c r="H78" i="5"/>
  <c r="Q124" i="9"/>
  <c r="J34" i="11"/>
  <c r="AQ186" i="5"/>
  <c r="M260" i="14"/>
  <c r="O260" i="14" s="1"/>
  <c r="J100" i="5"/>
  <c r="Q125" i="5"/>
  <c r="R125" i="5" s="1"/>
  <c r="AB74" i="5"/>
  <c r="AQ74" i="5" s="1"/>
  <c r="BH33" i="5"/>
  <c r="BH30" i="5"/>
  <c r="G173" i="1"/>
  <c r="J92" i="5"/>
  <c r="N171" i="11"/>
  <c r="P171" i="11" s="1"/>
  <c r="T170" i="5"/>
  <c r="N170" i="11"/>
  <c r="P170" i="11" s="1"/>
  <c r="T169" i="5"/>
  <c r="T59" i="5"/>
  <c r="L59" i="5"/>
  <c r="N52" i="11"/>
  <c r="P52" i="11" s="1"/>
  <c r="T51" i="5"/>
  <c r="T144" i="5"/>
  <c r="L144" i="5"/>
  <c r="E183" i="11"/>
  <c r="G183" i="11" s="1"/>
  <c r="N182" i="5"/>
  <c r="T61" i="5"/>
  <c r="L61" i="5"/>
  <c r="N179" i="11"/>
  <c r="P179" i="11" s="1"/>
  <c r="T178" i="5"/>
  <c r="H85" i="5"/>
  <c r="N65" i="11"/>
  <c r="P65" i="11" s="1"/>
  <c r="T64" i="5"/>
  <c r="AQ192" i="5"/>
  <c r="H94" i="5"/>
  <c r="J94" i="5"/>
  <c r="F94" i="5"/>
  <c r="L94" i="5"/>
  <c r="H130" i="5"/>
  <c r="F130" i="5"/>
  <c r="J130" i="5"/>
  <c r="L130" i="5"/>
  <c r="E118" i="1"/>
  <c r="F118" i="1"/>
  <c r="H150" i="5"/>
  <c r="H197" i="5"/>
  <c r="C89" i="1"/>
  <c r="G89" i="1"/>
  <c r="F89" i="1"/>
  <c r="E89" i="1"/>
  <c r="D89" i="1"/>
  <c r="AB99" i="5"/>
  <c r="C77" i="1"/>
  <c r="G77" i="1"/>
  <c r="E77" i="1"/>
  <c r="D77" i="1"/>
  <c r="L147" i="5"/>
  <c r="H147" i="5"/>
  <c r="AT25" i="5"/>
  <c r="N25" i="5"/>
  <c r="J54" i="5"/>
  <c r="L54" i="5"/>
  <c r="F54" i="5"/>
  <c r="H54" i="5"/>
  <c r="BC47" i="5"/>
  <c r="AB38" i="5"/>
  <c r="M38" i="5"/>
  <c r="J77" i="5"/>
  <c r="L77" i="5"/>
  <c r="F77" i="5"/>
  <c r="N44" i="9"/>
  <c r="F51" i="1"/>
  <c r="G51" i="1"/>
  <c r="D51" i="1"/>
  <c r="E51" i="1"/>
  <c r="C51" i="1"/>
  <c r="N122" i="5"/>
  <c r="P97" i="5"/>
  <c r="N5" i="5"/>
  <c r="Q157" i="9"/>
  <c r="P163" i="5"/>
  <c r="M144" i="5"/>
  <c r="O144" i="5"/>
  <c r="E93" i="1"/>
  <c r="C93" i="1"/>
  <c r="L168" i="5"/>
  <c r="G158" i="1"/>
  <c r="E158" i="1"/>
  <c r="C158" i="1"/>
  <c r="F158" i="1"/>
  <c r="D158" i="1"/>
  <c r="AB119" i="5"/>
  <c r="BB192" i="5"/>
  <c r="BD192" i="5" s="1"/>
  <c r="N130" i="5"/>
  <c r="P197" i="5"/>
  <c r="AT189" i="5"/>
  <c r="BB88" i="5"/>
  <c r="BD88" i="5" s="1"/>
  <c r="R88" i="5"/>
  <c r="R82" i="5"/>
  <c r="BB82" i="5"/>
  <c r="BD82" i="5" s="1"/>
  <c r="J81" i="5"/>
  <c r="AB56" i="5"/>
  <c r="J141" i="5"/>
  <c r="AC13" i="5"/>
  <c r="AP13" i="5"/>
  <c r="AR13" i="5" s="1"/>
  <c r="AX126" i="5"/>
  <c r="AZ126" i="5" s="1"/>
  <c r="F29" i="5"/>
  <c r="H29" i="5"/>
  <c r="L12" i="5"/>
  <c r="J12" i="5"/>
  <c r="F12" i="5"/>
  <c r="H12" i="5"/>
  <c r="J96" i="5"/>
  <c r="H96" i="5"/>
  <c r="AY37" i="5"/>
  <c r="AC40" i="5"/>
  <c r="AP40" i="5"/>
  <c r="AR40" i="5" s="1"/>
  <c r="AC74" i="5"/>
  <c r="AP74" i="5"/>
  <c r="AR74" i="5" s="1"/>
  <c r="H23" i="5"/>
  <c r="L23" i="5"/>
  <c r="F23" i="5"/>
  <c r="J23" i="5"/>
  <c r="G111" i="11"/>
  <c r="G95" i="11"/>
  <c r="F145" i="12"/>
  <c r="J145" i="5" s="1"/>
  <c r="F150" i="12"/>
  <c r="D114" i="12"/>
  <c r="E115" i="11" s="1"/>
  <c r="N70" i="11"/>
  <c r="P70" i="11" s="1"/>
  <c r="T69" i="5"/>
  <c r="J121" i="11"/>
  <c r="E171" i="12"/>
  <c r="H171" i="5" s="1"/>
  <c r="E154" i="12"/>
  <c r="H155" i="11" s="1"/>
  <c r="J155" i="11" s="1"/>
  <c r="M140" i="11"/>
  <c r="F192" i="12"/>
  <c r="J192" i="5" s="1"/>
  <c r="F144" i="12"/>
  <c r="D19" i="12"/>
  <c r="E20" i="11" s="1"/>
  <c r="G20" i="11" s="1"/>
  <c r="G137" i="12"/>
  <c r="L137" i="5" s="1"/>
  <c r="J195" i="11"/>
  <c r="L139" i="5"/>
  <c r="H139" i="5"/>
  <c r="J139" i="5"/>
  <c r="F139" i="5"/>
  <c r="AB96" i="5"/>
  <c r="AC96" i="5" s="1"/>
  <c r="O91" i="5"/>
  <c r="P91" i="5" s="1"/>
  <c r="J153" i="5"/>
  <c r="N116" i="5"/>
  <c r="G109" i="11"/>
  <c r="J178" i="5"/>
  <c r="Q131" i="5"/>
  <c r="R131" i="5" s="1"/>
  <c r="P12" i="5"/>
  <c r="H64" i="5"/>
  <c r="L64" i="5"/>
  <c r="J64" i="5"/>
  <c r="F64" i="5"/>
  <c r="Q36" i="5"/>
  <c r="R36" i="5" s="1"/>
  <c r="J5" i="5"/>
  <c r="L5" i="5"/>
  <c r="H5" i="5"/>
  <c r="F5" i="5"/>
  <c r="N200" i="9"/>
  <c r="AP174" i="5"/>
  <c r="AR174" i="5" s="1"/>
  <c r="F177" i="5"/>
  <c r="C148" i="1"/>
  <c r="E148" i="1"/>
  <c r="F148" i="1"/>
  <c r="L146" i="5"/>
  <c r="J146" i="5"/>
  <c r="F146" i="5"/>
  <c r="H146" i="5"/>
  <c r="F171" i="5"/>
  <c r="C111" i="1"/>
  <c r="D111" i="1"/>
  <c r="F111" i="1"/>
  <c r="G111" i="1"/>
  <c r="D191" i="1"/>
  <c r="E191" i="1"/>
  <c r="G191" i="1"/>
  <c r="Q197" i="5"/>
  <c r="L145" i="5"/>
  <c r="H145" i="5"/>
  <c r="L187" i="5"/>
  <c r="F187" i="5"/>
  <c r="BB67" i="5"/>
  <c r="BD67" i="5" s="1"/>
  <c r="AC58" i="5"/>
  <c r="AP58" i="5"/>
  <c r="AR58" i="5" s="1"/>
  <c r="J84" i="5"/>
  <c r="H84" i="5"/>
  <c r="F84" i="5"/>
  <c r="L84" i="5"/>
  <c r="M132" i="5"/>
  <c r="BB132" i="5"/>
  <c r="BD132" i="5" s="1"/>
  <c r="L158" i="5"/>
  <c r="J158" i="5"/>
  <c r="F158" i="5"/>
  <c r="H158" i="5"/>
  <c r="O65" i="5"/>
  <c r="M65" i="5"/>
  <c r="L41" i="5"/>
  <c r="C27" i="1"/>
  <c r="G27" i="1"/>
  <c r="D27" i="1"/>
  <c r="F27" i="1"/>
  <c r="E27" i="1"/>
  <c r="L71" i="5"/>
  <c r="BB29" i="5"/>
  <c r="BD29" i="5" s="1"/>
  <c r="E25" i="1"/>
  <c r="F25" i="1"/>
  <c r="G25" i="1"/>
  <c r="C25" i="1"/>
  <c r="D25" i="1"/>
  <c r="BB23" i="5"/>
  <c r="BD23" i="5" s="1"/>
  <c r="R23" i="5"/>
  <c r="M17" i="5"/>
  <c r="M49" i="5"/>
  <c r="O79" i="5"/>
  <c r="M79" i="5"/>
  <c r="M201" i="11"/>
  <c r="G153" i="12"/>
  <c r="L153" i="5" s="1"/>
  <c r="N29" i="11"/>
  <c r="P29" i="11" s="1"/>
  <c r="T28" i="5"/>
  <c r="F8" i="5"/>
  <c r="N148" i="11"/>
  <c r="P148" i="11" s="1"/>
  <c r="T147" i="5"/>
  <c r="F154" i="12"/>
  <c r="K155" i="11" s="1"/>
  <c r="M155" i="11" s="1"/>
  <c r="G21" i="11"/>
  <c r="N176" i="11"/>
  <c r="P176" i="11" s="1"/>
  <c r="T175" i="5"/>
  <c r="H191" i="5"/>
  <c r="L185" i="5"/>
  <c r="H185" i="5"/>
  <c r="F179" i="5"/>
  <c r="L179" i="5"/>
  <c r="J173" i="5"/>
  <c r="H173" i="5"/>
  <c r="H184" i="5"/>
  <c r="L200" i="5"/>
  <c r="H200" i="5"/>
  <c r="J200" i="5"/>
  <c r="L140" i="5"/>
  <c r="J140" i="5"/>
  <c r="H140" i="5"/>
  <c r="Q92" i="5"/>
  <c r="R92" i="5" s="1"/>
  <c r="R178" i="5"/>
  <c r="L74" i="5"/>
  <c r="H74" i="5"/>
  <c r="F74" i="5"/>
  <c r="J74" i="5"/>
  <c r="J120" i="5"/>
  <c r="H120" i="5"/>
  <c r="F120" i="5"/>
  <c r="L120" i="5"/>
  <c r="O70" i="5"/>
  <c r="AY70" i="5" s="1"/>
  <c r="L18" i="5"/>
  <c r="J18" i="5"/>
  <c r="F18" i="5"/>
  <c r="H18" i="5"/>
  <c r="L69" i="5"/>
  <c r="AB21" i="5"/>
  <c r="AC21" i="5" s="1"/>
  <c r="D188" i="1"/>
  <c r="C188" i="1"/>
  <c r="G188" i="1"/>
  <c r="F188" i="1"/>
  <c r="E188" i="1"/>
  <c r="O186" i="5"/>
  <c r="Q186" i="5"/>
  <c r="AC182" i="5"/>
  <c r="AP182" i="5"/>
  <c r="AR182" i="5" s="1"/>
  <c r="P188" i="5"/>
  <c r="H172" i="5"/>
  <c r="J172" i="5"/>
  <c r="L172" i="5"/>
  <c r="F172" i="5"/>
  <c r="J113" i="5"/>
  <c r="L113" i="5"/>
  <c r="F113" i="5"/>
  <c r="H113" i="5"/>
  <c r="P145" i="5"/>
  <c r="G164" i="1"/>
  <c r="D164" i="1"/>
  <c r="C164" i="1"/>
  <c r="E164" i="1"/>
  <c r="F164" i="1"/>
  <c r="F195" i="1"/>
  <c r="E195" i="1"/>
  <c r="C195" i="1"/>
  <c r="F160" i="5"/>
  <c r="AC197" i="5"/>
  <c r="AP197" i="5"/>
  <c r="AR197" i="5" s="1"/>
  <c r="E103" i="1"/>
  <c r="C103" i="1"/>
  <c r="G103" i="1"/>
  <c r="F103" i="1"/>
  <c r="F85" i="1"/>
  <c r="C85" i="1"/>
  <c r="E85" i="1"/>
  <c r="D85" i="1"/>
  <c r="G85" i="1"/>
  <c r="O138" i="5"/>
  <c r="M53" i="5"/>
  <c r="O53" i="5"/>
  <c r="AX3" i="5"/>
  <c r="AZ3" i="5" s="1"/>
  <c r="AB76" i="5"/>
  <c r="C128" i="1"/>
  <c r="F128" i="1"/>
  <c r="E128" i="1"/>
  <c r="D128" i="1"/>
  <c r="G128" i="1"/>
  <c r="BB35" i="5"/>
  <c r="BD35" i="5" s="1"/>
  <c r="F39" i="1"/>
  <c r="G39" i="1"/>
  <c r="C39" i="1"/>
  <c r="E39" i="1"/>
  <c r="D39" i="1"/>
  <c r="Q40" i="5"/>
  <c r="N59" i="9"/>
  <c r="Q79" i="5"/>
  <c r="BH8" i="5"/>
  <c r="R168" i="5"/>
  <c r="N15" i="11"/>
  <c r="P15" i="11" s="1"/>
  <c r="T14" i="5"/>
  <c r="R157" i="5"/>
  <c r="H194" i="5"/>
  <c r="J125" i="5"/>
  <c r="F129" i="5"/>
  <c r="J129" i="5"/>
  <c r="L102" i="5"/>
  <c r="J19" i="5"/>
  <c r="G81" i="11"/>
  <c r="D9" i="12"/>
  <c r="E10" i="11" s="1"/>
  <c r="G10" i="11" s="1"/>
  <c r="F167" i="12"/>
  <c r="K168" i="11" s="1"/>
  <c r="M168" i="11" s="1"/>
  <c r="E170" i="12"/>
  <c r="H171" i="11" s="1"/>
  <c r="J171" i="11" s="1"/>
  <c r="F29" i="12"/>
  <c r="J29" i="5" s="1"/>
  <c r="M138" i="11"/>
  <c r="M22" i="11"/>
  <c r="Q116" i="9"/>
  <c r="AU192" i="5"/>
  <c r="H183" i="5"/>
  <c r="F183" i="5"/>
  <c r="R140" i="5"/>
  <c r="P113" i="5"/>
  <c r="AX113" i="5"/>
  <c r="AZ113" i="5" s="1"/>
  <c r="L159" i="5"/>
  <c r="E87" i="1"/>
  <c r="F87" i="1"/>
  <c r="C87" i="1"/>
  <c r="N164" i="5"/>
  <c r="BB125" i="5"/>
  <c r="BD125" i="5" s="1"/>
  <c r="C159" i="1"/>
  <c r="F159" i="1"/>
  <c r="E159" i="1"/>
  <c r="F147" i="1"/>
  <c r="C147" i="1"/>
  <c r="E147" i="1"/>
  <c r="L118" i="5"/>
  <c r="L98" i="5"/>
  <c r="J98" i="5"/>
  <c r="F98" i="5"/>
  <c r="H98" i="5"/>
  <c r="N56" i="5"/>
  <c r="C5" i="1"/>
  <c r="D5" i="1"/>
  <c r="G5" i="1"/>
  <c r="L83" i="5"/>
  <c r="D143" i="1"/>
  <c r="G143" i="1"/>
  <c r="E143" i="1"/>
  <c r="R158" i="5"/>
  <c r="AC83" i="5"/>
  <c r="AP83" i="5"/>
  <c r="AR83" i="5" s="1"/>
  <c r="AP22" i="5"/>
  <c r="AR22" i="5" s="1"/>
  <c r="H157" i="5"/>
  <c r="BC71" i="5"/>
  <c r="L67" i="5"/>
  <c r="BB31" i="5"/>
  <c r="BD31" i="5" s="1"/>
  <c r="P90" i="5"/>
  <c r="AX90" i="5"/>
  <c r="AZ90" i="5" s="1"/>
  <c r="D19" i="1"/>
  <c r="C19" i="1"/>
  <c r="G19" i="1"/>
  <c r="E19" i="1"/>
  <c r="F19" i="1"/>
  <c r="J79" i="5"/>
  <c r="L116" i="6"/>
  <c r="L85" i="6"/>
  <c r="L198" i="6"/>
  <c r="L99" i="6"/>
  <c r="N135" i="5"/>
  <c r="G6" i="11"/>
  <c r="N159" i="11"/>
  <c r="P159" i="11" s="1"/>
  <c r="T158" i="5"/>
  <c r="G171" i="12"/>
  <c r="T171" i="5" s="1"/>
  <c r="E192" i="12"/>
  <c r="H192" i="5" s="1"/>
  <c r="F108" i="5"/>
  <c r="J26" i="5"/>
  <c r="W41" i="14"/>
  <c r="L2" i="5"/>
  <c r="D200" i="12"/>
  <c r="E201" i="11" s="1"/>
  <c r="G201" i="11" s="1"/>
  <c r="J167" i="11"/>
  <c r="M174" i="11"/>
  <c r="F85" i="12"/>
  <c r="K86" i="11" s="1"/>
  <c r="M86" i="11" s="1"/>
  <c r="E162" i="12"/>
  <c r="P162" i="5" s="1"/>
  <c r="F80" i="12"/>
  <c r="K81" i="11" s="1"/>
  <c r="D192" i="12"/>
  <c r="F192" i="5" s="1"/>
  <c r="D140" i="12"/>
  <c r="E141" i="11" s="1"/>
  <c r="G11" i="11"/>
  <c r="E134" i="12"/>
  <c r="H135" i="11" s="1"/>
  <c r="J135" i="11" s="1"/>
  <c r="G188" i="11"/>
  <c r="AB169" i="14"/>
  <c r="AD198" i="14"/>
  <c r="AB138" i="14"/>
  <c r="AB132" i="14"/>
  <c r="P191" i="5"/>
  <c r="P185" i="5"/>
  <c r="P173" i="5"/>
  <c r="AC171" i="14"/>
  <c r="J176" i="5"/>
  <c r="H176" i="5"/>
  <c r="AC166" i="14"/>
  <c r="M191" i="11"/>
  <c r="AC190" i="14"/>
  <c r="AB141" i="5"/>
  <c r="AC141" i="5" s="1"/>
  <c r="AC136" i="14"/>
  <c r="L170" i="5"/>
  <c r="H170" i="5"/>
  <c r="AC172" i="14"/>
  <c r="AC87" i="14"/>
  <c r="AD81" i="14"/>
  <c r="AC113" i="14"/>
  <c r="AC77" i="14"/>
  <c r="O108" i="5"/>
  <c r="R107" i="5"/>
  <c r="AD129" i="14"/>
  <c r="R98" i="5"/>
  <c r="M133" i="5"/>
  <c r="N133" i="5" s="1"/>
  <c r="AC133" i="14"/>
  <c r="AD67" i="14"/>
  <c r="N57" i="11"/>
  <c r="P57" i="11" s="1"/>
  <c r="T56" i="5"/>
  <c r="G47" i="11"/>
  <c r="AB40" i="14"/>
  <c r="N87" i="11"/>
  <c r="P87" i="11" s="1"/>
  <c r="T86" i="5"/>
  <c r="AD86" i="14"/>
  <c r="AD11" i="14"/>
  <c r="AB120" i="5"/>
  <c r="AC120" i="5" s="1"/>
  <c r="L38" i="5"/>
  <c r="F38" i="5"/>
  <c r="H38" i="5"/>
  <c r="J38" i="5"/>
  <c r="AC137" i="14"/>
  <c r="G92" i="11"/>
  <c r="J75" i="11"/>
  <c r="R78" i="5"/>
  <c r="AC33" i="14"/>
  <c r="AB26" i="14"/>
  <c r="Q122" i="9"/>
  <c r="N174" i="9"/>
  <c r="N28" i="5"/>
  <c r="L16" i="5"/>
  <c r="H16" i="5"/>
  <c r="F16" i="5"/>
  <c r="J16" i="5"/>
  <c r="AB8" i="5"/>
  <c r="AC8" i="5" s="1"/>
  <c r="F14" i="5"/>
  <c r="L14" i="5"/>
  <c r="J14" i="5"/>
  <c r="H14" i="5"/>
  <c r="N196" i="9"/>
  <c r="AB2" i="5"/>
  <c r="AC2" i="5" s="1"/>
  <c r="N22" i="9"/>
  <c r="N10" i="9"/>
  <c r="AY197" i="5"/>
  <c r="AP162" i="5"/>
  <c r="AR162" i="5" s="1"/>
  <c r="AQ150" i="5"/>
  <c r="D11" i="14"/>
  <c r="AQ182" i="5"/>
  <c r="BC125" i="5"/>
  <c r="BC67" i="5"/>
  <c r="E179" i="1"/>
  <c r="D179" i="1"/>
  <c r="G179" i="1"/>
  <c r="J180" i="5"/>
  <c r="F180" i="5"/>
  <c r="L180" i="5"/>
  <c r="O180" i="5"/>
  <c r="Q180" i="5"/>
  <c r="AB183" i="5"/>
  <c r="M183" i="5"/>
  <c r="G102" i="1"/>
  <c r="F102" i="1"/>
  <c r="E102" i="1"/>
  <c r="D102" i="1"/>
  <c r="C102" i="1"/>
  <c r="D152" i="1"/>
  <c r="F152" i="1"/>
  <c r="E152" i="1"/>
  <c r="C152" i="1"/>
  <c r="G152" i="1"/>
  <c r="L91" i="5"/>
  <c r="H91" i="5"/>
  <c r="J91" i="5"/>
  <c r="F91" i="5"/>
  <c r="M171" i="5"/>
  <c r="L160" i="5"/>
  <c r="M197" i="5"/>
  <c r="E189" i="1"/>
  <c r="F189" i="1"/>
  <c r="C189" i="1"/>
  <c r="F84" i="1"/>
  <c r="E84" i="1"/>
  <c r="G63" i="1"/>
  <c r="F63" i="1"/>
  <c r="E63" i="1"/>
  <c r="D63" i="1"/>
  <c r="C63" i="1"/>
  <c r="AX61" i="5"/>
  <c r="AZ61" i="5" s="1"/>
  <c r="C140" i="1"/>
  <c r="F140" i="1"/>
  <c r="E140" i="1"/>
  <c r="G140" i="1"/>
  <c r="D140" i="1"/>
  <c r="D65" i="1"/>
  <c r="E65" i="1"/>
  <c r="G65" i="1"/>
  <c r="AC82" i="5"/>
  <c r="AP82" i="5"/>
  <c r="AR82" i="5" s="1"/>
  <c r="R11" i="5"/>
  <c r="BB11" i="5"/>
  <c r="BD11" i="5" s="1"/>
  <c r="L35" i="5"/>
  <c r="Q25" i="5"/>
  <c r="O25" i="5"/>
  <c r="BC41" i="5"/>
  <c r="BB41" i="5"/>
  <c r="BD41" i="5" s="1"/>
  <c r="E47" i="1"/>
  <c r="D47" i="1"/>
  <c r="G47" i="1"/>
  <c r="Q9" i="9"/>
  <c r="Q141" i="9"/>
  <c r="AC79" i="5"/>
  <c r="AP79" i="5"/>
  <c r="AR79" i="5" s="1"/>
  <c r="H105" i="5"/>
  <c r="F105" i="5"/>
  <c r="J105" i="5"/>
  <c r="L105" i="5"/>
  <c r="AB57" i="5"/>
  <c r="AC57" i="5" s="1"/>
  <c r="R12" i="5"/>
  <c r="L22" i="5"/>
  <c r="H22" i="5"/>
  <c r="F22" i="5"/>
  <c r="J22" i="5"/>
  <c r="N100" i="11"/>
  <c r="P100" i="11" s="1"/>
  <c r="T99" i="5"/>
  <c r="Q130" i="9"/>
  <c r="E35" i="14"/>
  <c r="E151" i="12"/>
  <c r="H151" i="5" s="1"/>
  <c r="E180" i="12"/>
  <c r="H180" i="5" s="1"/>
  <c r="M87" i="11"/>
  <c r="F114" i="12"/>
  <c r="K115" i="11" s="1"/>
  <c r="M115" i="11" s="1"/>
  <c r="N121" i="11"/>
  <c r="P121" i="11" s="1"/>
  <c r="T120" i="5"/>
  <c r="N197" i="11"/>
  <c r="P197" i="11" s="1"/>
  <c r="T196" i="5"/>
  <c r="N17" i="11"/>
  <c r="P17" i="11" s="1"/>
  <c r="T16" i="5"/>
  <c r="N98" i="11"/>
  <c r="T97" i="5"/>
  <c r="T187" i="5"/>
  <c r="J114" i="11"/>
  <c r="J23" i="11"/>
  <c r="AD157" i="14"/>
  <c r="AC151" i="14"/>
  <c r="AC145" i="14"/>
  <c r="AC156" i="14"/>
  <c r="AD138" i="14"/>
  <c r="R149" i="5"/>
  <c r="AC184" i="14"/>
  <c r="M200" i="5"/>
  <c r="R104" i="5"/>
  <c r="L119" i="5"/>
  <c r="J161" i="5"/>
  <c r="L161" i="5"/>
  <c r="F161" i="5"/>
  <c r="H161" i="5"/>
  <c r="M152" i="5"/>
  <c r="AC110" i="14"/>
  <c r="R133" i="5"/>
  <c r="AD97" i="14"/>
  <c r="AD55" i="14"/>
  <c r="R105" i="5"/>
  <c r="Q89" i="5"/>
  <c r="R89" i="5" s="1"/>
  <c r="AB85" i="14"/>
  <c r="AB178" i="14"/>
  <c r="N91" i="11"/>
  <c r="P91" i="11" s="1"/>
  <c r="T90" i="5"/>
  <c r="AD76" i="14"/>
  <c r="O102" i="5"/>
  <c r="L86" i="5"/>
  <c r="J86" i="5"/>
  <c r="AB75" i="5"/>
  <c r="AC75" i="5" s="1"/>
  <c r="R46" i="5"/>
  <c r="AB78" i="14"/>
  <c r="AB45" i="14"/>
  <c r="AB134" i="5"/>
  <c r="AC134" i="5" s="1"/>
  <c r="AB30" i="14"/>
  <c r="N198" i="9"/>
  <c r="N166" i="9"/>
  <c r="G19" i="11"/>
  <c r="AD28" i="14"/>
  <c r="N175" i="9"/>
  <c r="L51" i="5"/>
  <c r="AB51" i="5"/>
  <c r="AC51" i="5" s="1"/>
  <c r="R16" i="5"/>
  <c r="Q188" i="9"/>
  <c r="N126" i="9"/>
  <c r="Q97" i="9"/>
  <c r="Q19" i="9"/>
  <c r="N79" i="9"/>
  <c r="R198" i="5"/>
  <c r="AC188" i="5"/>
  <c r="AP188" i="5"/>
  <c r="AR188" i="5" s="1"/>
  <c r="N166" i="5"/>
  <c r="AT166" i="5"/>
  <c r="L169" i="5"/>
  <c r="F169" i="5"/>
  <c r="AC125" i="5"/>
  <c r="AP125" i="5"/>
  <c r="AR125" i="5" s="1"/>
  <c r="G167" i="1"/>
  <c r="D167" i="1"/>
  <c r="E167" i="1"/>
  <c r="F194" i="1"/>
  <c r="C194" i="1"/>
  <c r="E194" i="1"/>
  <c r="D194" i="1"/>
  <c r="G194" i="1"/>
  <c r="F153" i="1"/>
  <c r="E153" i="1"/>
  <c r="C153" i="1"/>
  <c r="H112" i="5"/>
  <c r="L112" i="5"/>
  <c r="J112" i="5"/>
  <c r="F112" i="5"/>
  <c r="H160" i="5"/>
  <c r="N99" i="11"/>
  <c r="P99" i="11" s="1"/>
  <c r="T98" i="5"/>
  <c r="G99" i="1"/>
  <c r="F99" i="1"/>
  <c r="C99" i="1"/>
  <c r="D99" i="1"/>
  <c r="O81" i="5"/>
  <c r="M81" i="5"/>
  <c r="C57" i="1"/>
  <c r="F57" i="1"/>
  <c r="E57" i="1"/>
  <c r="G57" i="1"/>
  <c r="D57" i="1"/>
  <c r="G109" i="1"/>
  <c r="E109" i="1"/>
  <c r="C109" i="1"/>
  <c r="D109" i="1"/>
  <c r="E144" i="1"/>
  <c r="G144" i="1"/>
  <c r="D144" i="1"/>
  <c r="J107" i="5"/>
  <c r="F107" i="5"/>
  <c r="H107" i="5"/>
  <c r="L107" i="5"/>
  <c r="Q59" i="5"/>
  <c r="O59" i="5"/>
  <c r="G134" i="1"/>
  <c r="F134" i="1"/>
  <c r="E134" i="1"/>
  <c r="C134" i="1"/>
  <c r="D134" i="1"/>
  <c r="P78" i="5"/>
  <c r="AX78" i="5"/>
  <c r="AZ78" i="5" s="1"/>
  <c r="AB61" i="5"/>
  <c r="M61" i="5"/>
  <c r="AU61" i="5" s="1"/>
  <c r="E13" i="1"/>
  <c r="D13" i="1"/>
  <c r="C13" i="1"/>
  <c r="F13" i="1"/>
  <c r="G13" i="1"/>
  <c r="BB76" i="5"/>
  <c r="BD76" i="5" s="1"/>
  <c r="AC126" i="5"/>
  <c r="AP126" i="5"/>
  <c r="AR126" i="5" s="1"/>
  <c r="L31" i="5"/>
  <c r="BB195" i="5"/>
  <c r="BD195" i="5" s="1"/>
  <c r="R195" i="5"/>
  <c r="AC31" i="5"/>
  <c r="AP31" i="5"/>
  <c r="AR31" i="5" s="1"/>
  <c r="G8" i="1"/>
  <c r="D8" i="1"/>
  <c r="J165" i="11"/>
  <c r="E114" i="12"/>
  <c r="H115" i="11" s="1"/>
  <c r="F171" i="12"/>
  <c r="K172" i="11" s="1"/>
  <c r="M172" i="11" s="1"/>
  <c r="G154" i="12"/>
  <c r="E19" i="12"/>
  <c r="H20" i="11" s="1"/>
  <c r="J20" i="11" s="1"/>
  <c r="G29" i="12"/>
  <c r="T29" i="5" s="1"/>
  <c r="M16" i="11"/>
  <c r="AB173" i="5"/>
  <c r="AC173" i="5" s="1"/>
  <c r="P184" i="5"/>
  <c r="R155" i="5"/>
  <c r="R121" i="5"/>
  <c r="P170" i="5"/>
  <c r="M107" i="5"/>
  <c r="N107" i="5" s="1"/>
  <c r="R129" i="5"/>
  <c r="P133" i="5"/>
  <c r="E176" i="12"/>
  <c r="H177" i="11" s="1"/>
  <c r="J177" i="11" s="1"/>
  <c r="N150" i="11"/>
  <c r="P150" i="11" s="1"/>
  <c r="T149" i="5"/>
  <c r="D117" i="12"/>
  <c r="E118" i="11" s="1"/>
  <c r="G118" i="11" s="1"/>
  <c r="G102" i="11"/>
  <c r="F147" i="12"/>
  <c r="K148" i="11" s="1"/>
  <c r="D92" i="12"/>
  <c r="E93" i="11" s="1"/>
  <c r="G91" i="11"/>
  <c r="N120" i="11"/>
  <c r="T119" i="5"/>
  <c r="G180" i="11"/>
  <c r="J90" i="11"/>
  <c r="D194" i="12"/>
  <c r="E195" i="11" s="1"/>
  <c r="G195" i="11" s="1"/>
  <c r="M129" i="11"/>
  <c r="M98" i="11"/>
  <c r="N34" i="11"/>
  <c r="P34" i="11" s="1"/>
  <c r="T33" i="5"/>
  <c r="N75" i="11"/>
  <c r="P75" i="11" s="1"/>
  <c r="T74" i="5"/>
  <c r="N5" i="11"/>
  <c r="P5" i="11" s="1"/>
  <c r="T4" i="5"/>
  <c r="N114" i="11"/>
  <c r="P114" i="11" s="1"/>
  <c r="T113" i="5"/>
  <c r="N122" i="11"/>
  <c r="P122" i="11" s="1"/>
  <c r="N23" i="11"/>
  <c r="P23" i="11" s="1"/>
  <c r="T22" i="5"/>
  <c r="F134" i="12"/>
  <c r="K135" i="11" s="1"/>
  <c r="M135" i="11" s="1"/>
  <c r="H196" i="5"/>
  <c r="L196" i="5"/>
  <c r="J196" i="5"/>
  <c r="F196" i="5"/>
  <c r="AD193" i="14"/>
  <c r="AC181" i="14"/>
  <c r="AC157" i="14"/>
  <c r="AD151" i="14"/>
  <c r="AB145" i="14"/>
  <c r="R196" i="5"/>
  <c r="AC192" i="14"/>
  <c r="AD150" i="14"/>
  <c r="AC173" i="14"/>
  <c r="H166" i="5"/>
  <c r="F166" i="5"/>
  <c r="L166" i="5"/>
  <c r="J166" i="5"/>
  <c r="N165" i="11"/>
  <c r="P165" i="11" s="1"/>
  <c r="T164" i="5"/>
  <c r="AB194" i="5"/>
  <c r="AC194" i="5" s="1"/>
  <c r="AB135" i="14"/>
  <c r="N201" i="11"/>
  <c r="P201" i="11" s="1"/>
  <c r="T200" i="5"/>
  <c r="L167" i="5"/>
  <c r="AD167" i="14"/>
  <c r="L122" i="5"/>
  <c r="H122" i="5"/>
  <c r="F122" i="5"/>
  <c r="J122" i="5"/>
  <c r="M129" i="5"/>
  <c r="N129" i="5" s="1"/>
  <c r="AB23" i="14"/>
  <c r="AB161" i="14"/>
  <c r="AC111" i="14"/>
  <c r="AB89" i="14"/>
  <c r="J148" i="11"/>
  <c r="AB99" i="14"/>
  <c r="O153" i="5"/>
  <c r="M110" i="5"/>
  <c r="N110" i="5" s="1"/>
  <c r="M105" i="5"/>
  <c r="N105" i="5" s="1"/>
  <c r="AC85" i="14"/>
  <c r="L90" i="5"/>
  <c r="H90" i="5"/>
  <c r="F90" i="5"/>
  <c r="AD68" i="14"/>
  <c r="AC32" i="14"/>
  <c r="AB86" i="14"/>
  <c r="H20" i="5"/>
  <c r="L20" i="5"/>
  <c r="J20" i="5"/>
  <c r="F20" i="5"/>
  <c r="Q137" i="5"/>
  <c r="R137" i="5" s="1"/>
  <c r="J137" i="5"/>
  <c r="H137" i="5"/>
  <c r="F137" i="5"/>
  <c r="N92" i="11"/>
  <c r="P92" i="11" s="1"/>
  <c r="T91" i="5"/>
  <c r="AB24" i="5"/>
  <c r="AC24" i="5" s="1"/>
  <c r="O30" i="5"/>
  <c r="AB10" i="14"/>
  <c r="AC4" i="14"/>
  <c r="L28" i="5"/>
  <c r="F28" i="5"/>
  <c r="G37" i="11"/>
  <c r="AB95" i="14"/>
  <c r="N99" i="9"/>
  <c r="Q75" i="9"/>
  <c r="N19" i="9"/>
  <c r="AY145" i="5"/>
  <c r="AU180" i="5"/>
  <c r="AY17" i="5"/>
  <c r="BB71" i="5"/>
  <c r="BD71" i="5" s="1"/>
  <c r="AP156" i="5"/>
  <c r="AR156" i="5" s="1"/>
  <c r="AQ22" i="5"/>
  <c r="AQ13" i="5"/>
  <c r="BC140" i="5"/>
  <c r="G170" i="1"/>
  <c r="D170" i="1"/>
  <c r="C170" i="1"/>
  <c r="F170" i="1"/>
  <c r="E170" i="1"/>
  <c r="F182" i="1"/>
  <c r="E182" i="1"/>
  <c r="G182" i="1"/>
  <c r="C182" i="1"/>
  <c r="D182" i="1"/>
  <c r="D137" i="1"/>
  <c r="G137" i="1"/>
  <c r="AT190" i="5"/>
  <c r="F96" i="1"/>
  <c r="C96" i="1"/>
  <c r="AB146" i="5"/>
  <c r="M146" i="5"/>
  <c r="P151" i="5"/>
  <c r="AB189" i="5"/>
  <c r="AC98" i="5"/>
  <c r="AP98" i="5"/>
  <c r="AR98" i="5" s="1"/>
  <c r="L53" i="5"/>
  <c r="J101" i="5"/>
  <c r="L101" i="5"/>
  <c r="H101" i="5"/>
  <c r="F101" i="5"/>
  <c r="AC87" i="5"/>
  <c r="AP87" i="5"/>
  <c r="AR87" i="5" s="1"/>
  <c r="G61" i="1"/>
  <c r="F61" i="1"/>
  <c r="E61" i="1"/>
  <c r="D61" i="1"/>
  <c r="C61" i="1"/>
  <c r="L132" i="5"/>
  <c r="AC138" i="5"/>
  <c r="AP138" i="5"/>
  <c r="AR138" i="5" s="1"/>
  <c r="BB138" i="5"/>
  <c r="BD138" i="5" s="1"/>
  <c r="L124" i="5"/>
  <c r="N101" i="9"/>
  <c r="Q126" i="5"/>
  <c r="F49" i="1"/>
  <c r="G49" i="1"/>
  <c r="D49" i="1"/>
  <c r="C49" i="1"/>
  <c r="E49" i="1"/>
  <c r="AC34" i="5"/>
  <c r="AP34" i="5"/>
  <c r="AR34" i="5" s="1"/>
  <c r="N29" i="5"/>
  <c r="O31" i="5"/>
  <c r="M31" i="5"/>
  <c r="Q37" i="5"/>
  <c r="O45" i="5"/>
  <c r="N77" i="5"/>
  <c r="Q49" i="5"/>
  <c r="BH45" i="5"/>
  <c r="Q4" i="9"/>
  <c r="AQ174" i="5"/>
  <c r="F91" i="14"/>
  <c r="E91" i="14"/>
  <c r="C177" i="1"/>
  <c r="F177" i="1"/>
  <c r="E177" i="1"/>
  <c r="H181" i="5"/>
  <c r="M188" i="5"/>
  <c r="L104" i="5"/>
  <c r="F104" i="5"/>
  <c r="H104" i="5"/>
  <c r="J104" i="5"/>
  <c r="O93" i="5"/>
  <c r="M93" i="5"/>
  <c r="H103" i="5"/>
  <c r="L103" i="5"/>
  <c r="J103" i="5"/>
  <c r="F103" i="5"/>
  <c r="P192" i="5"/>
  <c r="O156" i="5"/>
  <c r="M156" i="5"/>
  <c r="F93" i="5"/>
  <c r="L192" i="5"/>
  <c r="O87" i="5"/>
  <c r="Q87" i="5"/>
  <c r="N111" i="11"/>
  <c r="P111" i="11" s="1"/>
  <c r="T110" i="5"/>
  <c r="AX132" i="5"/>
  <c r="AZ132" i="5" s="1"/>
  <c r="D45" i="1"/>
  <c r="G45" i="1"/>
  <c r="F45" i="1"/>
  <c r="E45" i="1"/>
  <c r="C45" i="1"/>
  <c r="N195" i="5"/>
  <c r="AT195" i="5"/>
  <c r="L15" i="5"/>
  <c r="F15" i="5"/>
  <c r="J15" i="5"/>
  <c r="H15" i="5"/>
  <c r="L195" i="5"/>
  <c r="H195" i="5"/>
  <c r="J195" i="5"/>
  <c r="F195" i="5"/>
  <c r="L45" i="5"/>
  <c r="F39" i="5"/>
  <c r="L63" i="5"/>
  <c r="J36" i="5"/>
  <c r="H36" i="5"/>
  <c r="L36" i="5"/>
  <c r="F36" i="5"/>
  <c r="P23" i="5"/>
  <c r="AX23" i="5"/>
  <c r="AZ23" i="5" s="1"/>
  <c r="M23" i="5"/>
  <c r="AU23" i="5" s="1"/>
  <c r="L49" i="5"/>
  <c r="F81" i="1"/>
  <c r="C81" i="1"/>
  <c r="G81" i="1"/>
  <c r="E81" i="1"/>
  <c r="D81" i="1"/>
  <c r="BH26" i="5"/>
  <c r="N186" i="11"/>
  <c r="P186" i="11" s="1"/>
  <c r="T185" i="5"/>
  <c r="D147" i="12"/>
  <c r="E148" i="11" s="1"/>
  <c r="G148" i="11" s="1"/>
  <c r="E92" i="12"/>
  <c r="H93" i="11" s="1"/>
  <c r="J93" i="11" s="1"/>
  <c r="M142" i="11"/>
  <c r="N134" i="11"/>
  <c r="P134" i="11" s="1"/>
  <c r="T133" i="5"/>
  <c r="N129" i="11"/>
  <c r="P129" i="11" s="1"/>
  <c r="T128" i="5"/>
  <c r="M89" i="11"/>
  <c r="E153" i="12"/>
  <c r="H154" i="11" s="1"/>
  <c r="J154" i="11" s="1"/>
  <c r="D144" i="12"/>
  <c r="F144" i="5" s="1"/>
  <c r="E79" i="12"/>
  <c r="H79" i="5" s="1"/>
  <c r="G17" i="12"/>
  <c r="D170" i="12"/>
  <c r="E171" i="11" s="1"/>
  <c r="G171" i="11" s="1"/>
  <c r="G79" i="11"/>
  <c r="M79" i="11"/>
  <c r="N96" i="11"/>
  <c r="P96" i="11" s="1"/>
  <c r="T95" i="5"/>
  <c r="M15" i="11"/>
  <c r="J149" i="5"/>
  <c r="L149" i="5"/>
  <c r="H149" i="5"/>
  <c r="F149" i="5"/>
  <c r="AB139" i="5"/>
  <c r="AC139" i="5" s="1"/>
  <c r="N167" i="11"/>
  <c r="P167" i="11" s="1"/>
  <c r="T166" i="5"/>
  <c r="M154" i="11"/>
  <c r="N173" i="11"/>
  <c r="P173" i="11" s="1"/>
  <c r="T172" i="5"/>
  <c r="M55" i="11"/>
  <c r="H33" i="5"/>
  <c r="J33" i="5"/>
  <c r="F33" i="5"/>
  <c r="L33" i="5"/>
  <c r="AD13" i="14"/>
  <c r="AC60" i="14"/>
  <c r="M23" i="11"/>
  <c r="L134" i="5"/>
  <c r="N135" i="11"/>
  <c r="P135" i="11" s="1"/>
  <c r="T134" i="5"/>
  <c r="AC134" i="14"/>
  <c r="N107" i="11"/>
  <c r="P107" i="11" s="1"/>
  <c r="T106" i="5"/>
  <c r="N24" i="5"/>
  <c r="N55" i="11"/>
  <c r="P55" i="11" s="1"/>
  <c r="T54" i="5"/>
  <c r="AB18" i="14"/>
  <c r="G73" i="11"/>
  <c r="N102" i="9"/>
  <c r="J19" i="11"/>
  <c r="F117" i="5"/>
  <c r="J117" i="5"/>
  <c r="H9" i="5"/>
  <c r="T27" i="14"/>
  <c r="Q2" i="5"/>
  <c r="R7" i="7"/>
  <c r="AY188" i="5"/>
  <c r="AX17" i="5"/>
  <c r="AZ17" i="5" s="1"/>
  <c r="AT56" i="5"/>
  <c r="AV56" i="5" s="1"/>
  <c r="BC88" i="5"/>
  <c r="BC192" i="5"/>
  <c r="P181" i="5"/>
  <c r="F165" i="1"/>
  <c r="E165" i="1"/>
  <c r="C165" i="1"/>
  <c r="P121" i="5"/>
  <c r="AX121" i="5"/>
  <c r="AZ121" i="5" s="1"/>
  <c r="E105" i="1"/>
  <c r="G105" i="1"/>
  <c r="C105" i="1"/>
  <c r="G199" i="1"/>
  <c r="D199" i="1"/>
  <c r="F199" i="1"/>
  <c r="E199" i="1"/>
  <c r="C199" i="1"/>
  <c r="L89" i="5"/>
  <c r="M86" i="5"/>
  <c r="L57" i="5"/>
  <c r="E34" i="1"/>
  <c r="AC11" i="5"/>
  <c r="AP11" i="5"/>
  <c r="AR11" i="5" s="1"/>
  <c r="G98" i="1"/>
  <c r="E33" i="1"/>
  <c r="D33" i="1"/>
  <c r="F33" i="1"/>
  <c r="C33" i="1"/>
  <c r="G33" i="1"/>
  <c r="AB37" i="5"/>
  <c r="G79" i="1"/>
  <c r="F79" i="1"/>
  <c r="D79" i="1"/>
  <c r="C79" i="1"/>
  <c r="E79" i="1"/>
  <c r="AX77" i="5"/>
  <c r="AZ77" i="5" s="1"/>
  <c r="N74" i="5"/>
  <c r="Q17" i="5"/>
  <c r="AB49" i="5"/>
  <c r="L6" i="5"/>
  <c r="J6" i="5"/>
  <c r="H6" i="5"/>
  <c r="F6" i="5"/>
  <c r="BH23" i="5"/>
  <c r="N149" i="11"/>
  <c r="P149" i="11" s="1"/>
  <c r="T148" i="5"/>
  <c r="N117" i="11"/>
  <c r="P117" i="11" s="1"/>
  <c r="T116" i="5"/>
  <c r="N77" i="11"/>
  <c r="P77" i="11" s="1"/>
  <c r="T76" i="5"/>
  <c r="N132" i="11"/>
  <c r="P132" i="11" s="1"/>
  <c r="T131" i="5"/>
  <c r="N113" i="11"/>
  <c r="P113" i="11" s="1"/>
  <c r="T112" i="5"/>
  <c r="J155" i="5"/>
  <c r="F155" i="5"/>
  <c r="H155" i="5"/>
  <c r="L155" i="5"/>
  <c r="F154" i="5"/>
  <c r="L76" i="5"/>
  <c r="N47" i="11"/>
  <c r="T46" i="5"/>
  <c r="N35" i="11"/>
  <c r="T34" i="5"/>
  <c r="N37" i="11"/>
  <c r="P37" i="11" s="1"/>
  <c r="T36" i="5"/>
  <c r="D153" i="12"/>
  <c r="E154" i="11" s="1"/>
  <c r="F170" i="12"/>
  <c r="K171" i="11" s="1"/>
  <c r="M171" i="11" s="1"/>
  <c r="N25" i="11"/>
  <c r="P25" i="11" s="1"/>
  <c r="T24" i="5"/>
  <c r="M11" i="11"/>
  <c r="H193" i="5"/>
  <c r="N152" i="11"/>
  <c r="P152" i="11" s="1"/>
  <c r="T151" i="5"/>
  <c r="N146" i="11"/>
  <c r="P146" i="11" s="1"/>
  <c r="T145" i="5"/>
  <c r="N172" i="5"/>
  <c r="N147" i="11"/>
  <c r="T146" i="5"/>
  <c r="AB159" i="5"/>
  <c r="AC159" i="5" s="1"/>
  <c r="H148" i="5"/>
  <c r="L148" i="5"/>
  <c r="J148" i="5"/>
  <c r="F148" i="5"/>
  <c r="AB161" i="5"/>
  <c r="AC161" i="5" s="1"/>
  <c r="L111" i="5"/>
  <c r="J111" i="5"/>
  <c r="F111" i="5"/>
  <c r="H111" i="5"/>
  <c r="L110" i="5"/>
  <c r="J110" i="5"/>
  <c r="F110" i="5"/>
  <c r="H110" i="5"/>
  <c r="M130" i="11"/>
  <c r="N119" i="11"/>
  <c r="P119" i="11" s="1"/>
  <c r="T118" i="5"/>
  <c r="L99" i="5"/>
  <c r="H99" i="5"/>
  <c r="J99" i="5"/>
  <c r="F99" i="5"/>
  <c r="M178" i="5"/>
  <c r="F131" i="5"/>
  <c r="J131" i="5"/>
  <c r="L131" i="5"/>
  <c r="L56" i="5"/>
  <c r="F56" i="5"/>
  <c r="H56" i="5"/>
  <c r="J56" i="5"/>
  <c r="F106" i="5"/>
  <c r="L106" i="5"/>
  <c r="J3" i="5"/>
  <c r="N19" i="11"/>
  <c r="P19" i="11" s="1"/>
  <c r="T18" i="5"/>
  <c r="N85" i="9"/>
  <c r="Q87" i="9"/>
  <c r="AX188" i="5"/>
  <c r="AZ188" i="5" s="1"/>
  <c r="AY132" i="5"/>
  <c r="AV41" i="5"/>
  <c r="BB140" i="5"/>
  <c r="BD140" i="5" s="1"/>
  <c r="BC198" i="5"/>
  <c r="AX51" i="5"/>
  <c r="AZ51" i="5" s="1"/>
  <c r="AQ188" i="5"/>
  <c r="O148" i="5"/>
  <c r="M148" i="5"/>
  <c r="AU148" i="5" s="1"/>
  <c r="R188" i="5"/>
  <c r="R124" i="5"/>
  <c r="H190" i="5"/>
  <c r="J190" i="5"/>
  <c r="F190" i="5"/>
  <c r="O124" i="5"/>
  <c r="M124" i="5"/>
  <c r="H165" i="5"/>
  <c r="J165" i="5"/>
  <c r="H136" i="5"/>
  <c r="J136" i="5"/>
  <c r="AC164" i="5"/>
  <c r="AP164" i="5"/>
  <c r="AR164" i="5" s="1"/>
  <c r="L135" i="5"/>
  <c r="AT165" i="5"/>
  <c r="L109" i="5"/>
  <c r="J109" i="5"/>
  <c r="F109" i="5"/>
  <c r="H109" i="5"/>
  <c r="J127" i="5"/>
  <c r="L127" i="5"/>
  <c r="F127" i="5"/>
  <c r="H127" i="5"/>
  <c r="BB73" i="5"/>
  <c r="BD73" i="5" s="1"/>
  <c r="L100" i="5"/>
  <c r="L133" i="5"/>
  <c r="H133" i="5"/>
  <c r="F133" i="5"/>
  <c r="J133" i="5"/>
  <c r="AC43" i="5"/>
  <c r="AP43" i="5"/>
  <c r="AR43" i="5" s="1"/>
  <c r="AT43" i="5"/>
  <c r="M35" i="5"/>
  <c r="AU35" i="5" s="1"/>
  <c r="L47" i="5"/>
  <c r="P195" i="5"/>
  <c r="M37" i="5"/>
  <c r="L39" i="5"/>
  <c r="O60" i="5"/>
  <c r="BH9" i="5"/>
  <c r="BH21" i="5"/>
  <c r="BH50" i="5"/>
  <c r="N3" i="11"/>
  <c r="P3" i="11" s="1"/>
  <c r="T2" i="5"/>
  <c r="N168" i="11"/>
  <c r="P168" i="11" s="1"/>
  <c r="T167" i="5"/>
  <c r="N180" i="11"/>
  <c r="P180" i="11" s="1"/>
  <c r="T179" i="5"/>
  <c r="J140" i="11"/>
  <c r="N6" i="11"/>
  <c r="P6" i="11" s="1"/>
  <c r="T5" i="5"/>
  <c r="N199" i="11"/>
  <c r="P199" i="11" s="1"/>
  <c r="T198" i="5"/>
  <c r="AB170" i="5"/>
  <c r="AC170" i="5" s="1"/>
  <c r="L116" i="5"/>
  <c r="F116" i="5"/>
  <c r="H116" i="5"/>
  <c r="J116" i="5"/>
  <c r="L97" i="5"/>
  <c r="J97" i="5"/>
  <c r="F97" i="5"/>
  <c r="H97" i="5"/>
  <c r="O96" i="5"/>
  <c r="L128" i="5"/>
  <c r="F128" i="5"/>
  <c r="J128" i="5"/>
  <c r="H128" i="5"/>
  <c r="H46" i="5"/>
  <c r="J46" i="5"/>
  <c r="L46" i="5"/>
  <c r="F46" i="5"/>
  <c r="J173" i="11"/>
  <c r="N140" i="11"/>
  <c r="T139" i="5"/>
  <c r="N128" i="11"/>
  <c r="P128" i="11" s="1"/>
  <c r="T127" i="5"/>
  <c r="E144" i="12"/>
  <c r="H144" i="5" s="1"/>
  <c r="M137" i="11"/>
  <c r="G83" i="11"/>
  <c r="D145" i="12"/>
  <c r="E146" i="11" s="1"/>
  <c r="G146" i="11" s="1"/>
  <c r="M189" i="11"/>
  <c r="N85" i="11"/>
  <c r="P85" i="11" s="1"/>
  <c r="T84" i="5"/>
  <c r="J197" i="11"/>
  <c r="G129" i="12"/>
  <c r="L129" i="5" s="1"/>
  <c r="G80" i="12"/>
  <c r="L80" i="5" s="1"/>
  <c r="N141" i="11"/>
  <c r="T140" i="5"/>
  <c r="N89" i="11"/>
  <c r="P89" i="11" s="1"/>
  <c r="T88" i="5"/>
  <c r="G29" i="11"/>
  <c r="N112" i="11"/>
  <c r="P112" i="11" s="1"/>
  <c r="T111" i="5"/>
  <c r="M75" i="11"/>
  <c r="N21" i="11"/>
  <c r="P21" i="11" s="1"/>
  <c r="T20" i="5"/>
  <c r="N11" i="11"/>
  <c r="P11" i="11" s="1"/>
  <c r="T10" i="5"/>
  <c r="D166" i="11"/>
  <c r="AD175" i="14"/>
  <c r="N164" i="11"/>
  <c r="P164" i="11" s="1"/>
  <c r="AB189" i="14"/>
  <c r="AC188" i="14"/>
  <c r="Q200" i="5"/>
  <c r="R200" i="5" s="1"/>
  <c r="AB200" i="14"/>
  <c r="AC159" i="14"/>
  <c r="M161" i="11"/>
  <c r="AB125" i="14"/>
  <c r="AB47" i="14"/>
  <c r="AC41" i="14"/>
  <c r="AB35" i="14"/>
  <c r="N154" i="5"/>
  <c r="J110" i="11"/>
  <c r="N101" i="5"/>
  <c r="AC79" i="14"/>
  <c r="AB49" i="14"/>
  <c r="AB58" i="14"/>
  <c r="N39" i="11"/>
  <c r="P39" i="11" s="1"/>
  <c r="T38" i="5"/>
  <c r="N103" i="11"/>
  <c r="P103" i="11" s="1"/>
  <c r="T102" i="5"/>
  <c r="AB102" i="14"/>
  <c r="M73" i="11"/>
  <c r="H34" i="5"/>
  <c r="J34" i="5"/>
  <c r="L34" i="5"/>
  <c r="F34" i="5"/>
  <c r="R64" i="5"/>
  <c r="AC12" i="14"/>
  <c r="AC128" i="14"/>
  <c r="AD64" i="14"/>
  <c r="AB70" i="5"/>
  <c r="AC70" i="5" s="1"/>
  <c r="M104" i="11"/>
  <c r="AC106" i="14"/>
  <c r="F80" i="5"/>
  <c r="J80" i="5"/>
  <c r="H80" i="5"/>
  <c r="AD6" i="14"/>
  <c r="R18" i="5"/>
  <c r="L10" i="5"/>
  <c r="F10" i="5"/>
  <c r="H4" i="5"/>
  <c r="L4" i="5"/>
  <c r="F4" i="5"/>
  <c r="J4" i="5"/>
  <c r="Q147" i="9"/>
  <c r="AD3" i="14"/>
  <c r="N120" i="9"/>
  <c r="L95" i="5"/>
  <c r="N73" i="11"/>
  <c r="P73" i="11" s="1"/>
  <c r="T72" i="5"/>
  <c r="N8" i="5"/>
  <c r="P9" i="5"/>
  <c r="AD9" i="14"/>
  <c r="N160" i="9"/>
  <c r="Q61" i="9"/>
  <c r="P7" i="5"/>
  <c r="AV182" i="5"/>
  <c r="AX49" i="5"/>
  <c r="AZ49" i="5" s="1"/>
  <c r="AQ197" i="5"/>
  <c r="BC9" i="5"/>
  <c r="BC132" i="5"/>
  <c r="O168" i="5"/>
  <c r="M168" i="5"/>
  <c r="AC198" i="5"/>
  <c r="AP198" i="5"/>
  <c r="AR198" i="5" s="1"/>
  <c r="Q190" i="5"/>
  <c r="O190" i="5"/>
  <c r="N123" i="11"/>
  <c r="P123" i="11" s="1"/>
  <c r="T122" i="5"/>
  <c r="F166" i="1"/>
  <c r="C166" i="1"/>
  <c r="L114" i="5"/>
  <c r="AC104" i="5"/>
  <c r="AP104" i="5"/>
  <c r="AR104" i="5" s="1"/>
  <c r="P100" i="5"/>
  <c r="AX100" i="5"/>
  <c r="AZ100" i="5" s="1"/>
  <c r="J162" i="5"/>
  <c r="L162" i="5"/>
  <c r="F162" i="5"/>
  <c r="AB171" i="5"/>
  <c r="O193" i="5"/>
  <c r="F150" i="5"/>
  <c r="L13" i="5"/>
  <c r="M138" i="5"/>
  <c r="L55" i="5"/>
  <c r="AB25" i="5"/>
  <c r="M126" i="5"/>
  <c r="F29" i="1"/>
  <c r="C29" i="1"/>
  <c r="E29" i="1"/>
  <c r="D29" i="1"/>
  <c r="G29" i="1"/>
  <c r="L11" i="5"/>
  <c r="J11" i="5"/>
  <c r="F11" i="5"/>
  <c r="H11" i="5"/>
  <c r="D197" i="1"/>
  <c r="C197" i="1"/>
  <c r="F197" i="1"/>
  <c r="G197" i="1"/>
  <c r="H199" i="5"/>
  <c r="Q77" i="5"/>
  <c r="AB17" i="5"/>
  <c r="Q163" i="9"/>
  <c r="BH10" i="5"/>
  <c r="BH5" i="5"/>
  <c r="E172" i="11"/>
  <c r="G172" i="11" s="1"/>
  <c r="K177" i="11"/>
  <c r="M177" i="11" s="1"/>
  <c r="K18" i="11"/>
  <c r="M18" i="11" s="1"/>
  <c r="H189" i="11"/>
  <c r="J189" i="11" s="1"/>
  <c r="N56" i="11"/>
  <c r="P56" i="11" s="1"/>
  <c r="E30" i="11"/>
  <c r="G30" i="11" s="1"/>
  <c r="N169" i="11"/>
  <c r="P169" i="11" s="1"/>
  <c r="N181" i="11"/>
  <c r="P181" i="11" s="1"/>
  <c r="N48" i="11"/>
  <c r="P48" i="11" s="1"/>
  <c r="K80" i="11"/>
  <c r="M80" i="11" s="1"/>
  <c r="B18" i="15"/>
  <c r="B17" i="15"/>
  <c r="B59" i="15"/>
  <c r="B58" i="15"/>
  <c r="B57" i="15"/>
  <c r="B19" i="15"/>
  <c r="B56" i="15"/>
  <c r="B20" i="15"/>
  <c r="B55" i="15"/>
  <c r="B16" i="15"/>
  <c r="D233" i="14"/>
  <c r="C233" i="14"/>
  <c r="B233" i="14"/>
  <c r="H233" i="14"/>
  <c r="G233" i="14"/>
  <c r="F233" i="14"/>
  <c r="E233" i="14"/>
  <c r="E94" i="11"/>
  <c r="G94" i="11" s="1"/>
  <c r="K151" i="11"/>
  <c r="M151" i="11" s="1"/>
  <c r="B151" i="14"/>
  <c r="G151" i="14"/>
  <c r="H151" i="14"/>
  <c r="F151" i="14"/>
  <c r="E151" i="14"/>
  <c r="C151" i="14"/>
  <c r="D151" i="14"/>
  <c r="F124" i="14"/>
  <c r="B124" i="14"/>
  <c r="G124" i="14"/>
  <c r="E124" i="14"/>
  <c r="D124" i="14"/>
  <c r="C124" i="14"/>
  <c r="H124" i="14"/>
  <c r="N58" i="11"/>
  <c r="P58" i="11" s="1"/>
  <c r="N50" i="11"/>
  <c r="P50" i="11" s="1"/>
  <c r="N42" i="11"/>
  <c r="P42" i="11" s="1"/>
  <c r="F248" i="14"/>
  <c r="D248" i="14"/>
  <c r="G248" i="14"/>
  <c r="H248" i="14"/>
  <c r="E248" i="14"/>
  <c r="C248" i="14"/>
  <c r="B248" i="14"/>
  <c r="E90" i="11"/>
  <c r="G90" i="11" s="1"/>
  <c r="H193" i="11"/>
  <c r="J193" i="11" s="1"/>
  <c r="N32" i="11"/>
  <c r="P32" i="11" s="1"/>
  <c r="H65" i="14"/>
  <c r="G65" i="14"/>
  <c r="D65" i="14"/>
  <c r="C65" i="14"/>
  <c r="B65" i="14"/>
  <c r="F65" i="14"/>
  <c r="E65" i="14"/>
  <c r="H113" i="11"/>
  <c r="J113" i="11" s="1"/>
  <c r="H135" i="14"/>
  <c r="G135" i="14"/>
  <c r="C135" i="14"/>
  <c r="B135" i="14"/>
  <c r="E135" i="14"/>
  <c r="D135" i="14"/>
  <c r="F135" i="14"/>
  <c r="K30" i="11"/>
  <c r="M30" i="11" s="1"/>
  <c r="G74" i="14"/>
  <c r="F74" i="14"/>
  <c r="C74" i="14"/>
  <c r="B74" i="14"/>
  <c r="H74" i="14"/>
  <c r="D74" i="14"/>
  <c r="E74" i="14"/>
  <c r="F245" i="14"/>
  <c r="D245" i="14"/>
  <c r="E245" i="14"/>
  <c r="C245" i="14"/>
  <c r="B245" i="14"/>
  <c r="H245" i="14"/>
  <c r="G245" i="14"/>
  <c r="F195" i="14"/>
  <c r="B195" i="14"/>
  <c r="E195" i="14"/>
  <c r="H195" i="14"/>
  <c r="G195" i="14"/>
  <c r="D195" i="14"/>
  <c r="C195" i="14"/>
  <c r="F224" i="14"/>
  <c r="H224" i="14"/>
  <c r="G224" i="14"/>
  <c r="E224" i="14"/>
  <c r="C224" i="14"/>
  <c r="D224" i="14"/>
  <c r="B224" i="14"/>
  <c r="B211" i="14"/>
  <c r="G211" i="14"/>
  <c r="F211" i="14"/>
  <c r="H211" i="14"/>
  <c r="D211" i="14"/>
  <c r="E211" i="14"/>
  <c r="C211" i="14"/>
  <c r="C203" i="14"/>
  <c r="H203" i="14"/>
  <c r="G203" i="14"/>
  <c r="D203" i="14"/>
  <c r="F203" i="14"/>
  <c r="E203" i="14"/>
  <c r="B203" i="14"/>
  <c r="H191" i="11"/>
  <c r="J191" i="11" s="1"/>
  <c r="E139" i="14"/>
  <c r="D139" i="14"/>
  <c r="C139" i="14"/>
  <c r="B139" i="14"/>
  <c r="F139" i="14"/>
  <c r="H139" i="14"/>
  <c r="G139" i="14"/>
  <c r="H164" i="11"/>
  <c r="J164" i="11" s="1"/>
  <c r="F175" i="14"/>
  <c r="D175" i="14"/>
  <c r="C175" i="14"/>
  <c r="B175" i="14"/>
  <c r="H175" i="14"/>
  <c r="G175" i="14"/>
  <c r="E175" i="14"/>
  <c r="N68" i="11"/>
  <c r="P68" i="11" s="1"/>
  <c r="N62" i="11"/>
  <c r="P62" i="11" s="1"/>
  <c r="N54" i="11"/>
  <c r="P54" i="11" s="1"/>
  <c r="N46" i="11"/>
  <c r="P46" i="11" s="1"/>
  <c r="E244" i="14"/>
  <c r="D244" i="14"/>
  <c r="C244" i="14"/>
  <c r="B244" i="14"/>
  <c r="H244" i="14"/>
  <c r="F244" i="14"/>
  <c r="G244" i="14"/>
  <c r="G222" i="14"/>
  <c r="F222" i="14"/>
  <c r="H222" i="14"/>
  <c r="E222" i="14"/>
  <c r="D222" i="14"/>
  <c r="C222" i="14"/>
  <c r="B222" i="14"/>
  <c r="E75" i="11"/>
  <c r="G75" i="11" s="1"/>
  <c r="G68" i="14"/>
  <c r="E68" i="14"/>
  <c r="D68" i="14"/>
  <c r="H68" i="14"/>
  <c r="F68" i="14"/>
  <c r="C68" i="14"/>
  <c r="B68" i="14"/>
  <c r="D221" i="14"/>
  <c r="C221" i="14"/>
  <c r="F221" i="14"/>
  <c r="E221" i="14"/>
  <c r="B221" i="14"/>
  <c r="H221" i="14"/>
  <c r="G221" i="14"/>
  <c r="K105" i="11"/>
  <c r="M105" i="11" s="1"/>
  <c r="K24" i="11"/>
  <c r="M24" i="11" s="1"/>
  <c r="D75" i="14"/>
  <c r="B75" i="14"/>
  <c r="C75" i="14"/>
  <c r="H75" i="14"/>
  <c r="G75" i="14"/>
  <c r="F75" i="14"/>
  <c r="E75" i="14"/>
  <c r="D67" i="14"/>
  <c r="B67" i="14"/>
  <c r="C67" i="14"/>
  <c r="H67" i="14"/>
  <c r="G67" i="14"/>
  <c r="F67" i="14"/>
  <c r="E67" i="14"/>
  <c r="F185" i="1"/>
  <c r="G174" i="12"/>
  <c r="T174" i="5" s="1"/>
  <c r="D174" i="12"/>
  <c r="F174" i="5" s="1"/>
  <c r="F174" i="12"/>
  <c r="R174" i="5" s="1"/>
  <c r="G165" i="1"/>
  <c r="G138" i="12"/>
  <c r="T138" i="5" s="1"/>
  <c r="F138" i="12"/>
  <c r="J138" i="5" s="1"/>
  <c r="D138" i="12"/>
  <c r="F138" i="5" s="1"/>
  <c r="E138" i="12"/>
  <c r="H138" i="5" s="1"/>
  <c r="N133" i="11"/>
  <c r="P133" i="11" s="1"/>
  <c r="N127" i="11"/>
  <c r="P127" i="11" s="1"/>
  <c r="AQ195" i="5"/>
  <c r="AP195" i="5"/>
  <c r="AR195" i="5" s="1"/>
  <c r="G160" i="1"/>
  <c r="E160" i="1"/>
  <c r="C160" i="1"/>
  <c r="D160" i="1"/>
  <c r="F160" i="1"/>
  <c r="F190" i="1"/>
  <c r="M176" i="5"/>
  <c r="F162" i="1"/>
  <c r="AY158" i="5"/>
  <c r="AX158" i="5"/>
  <c r="AZ158" i="5" s="1"/>
  <c r="D184" i="1"/>
  <c r="D123" i="1"/>
  <c r="E174" i="1"/>
  <c r="K147" i="11"/>
  <c r="M147" i="11" s="1"/>
  <c r="G124" i="1"/>
  <c r="E124" i="1"/>
  <c r="D124" i="1"/>
  <c r="C124" i="1"/>
  <c r="F124" i="1"/>
  <c r="G93" i="12"/>
  <c r="T93" i="5" s="1"/>
  <c r="E93" i="12"/>
  <c r="H93" i="5" s="1"/>
  <c r="Q159" i="5"/>
  <c r="O159" i="5"/>
  <c r="D121" i="1"/>
  <c r="F121" i="1"/>
  <c r="E121" i="1"/>
  <c r="C121" i="1"/>
  <c r="G121" i="1"/>
  <c r="H161" i="11"/>
  <c r="J161" i="11" s="1"/>
  <c r="AP147" i="5"/>
  <c r="AR147" i="5" s="1"/>
  <c r="AQ147" i="5"/>
  <c r="AB107" i="5"/>
  <c r="AC107" i="5" s="1"/>
  <c r="O98" i="5"/>
  <c r="P98" i="5" s="1"/>
  <c r="M98" i="5"/>
  <c r="N98" i="5" s="1"/>
  <c r="AQ118" i="5"/>
  <c r="AP118" i="5"/>
  <c r="AR118" i="5" s="1"/>
  <c r="BB92" i="5"/>
  <c r="BD92" i="5" s="1"/>
  <c r="BC92" i="5"/>
  <c r="F98" i="1"/>
  <c r="AU97" i="5"/>
  <c r="AT97" i="5"/>
  <c r="AV97" i="5" s="1"/>
  <c r="E61" i="12"/>
  <c r="P61" i="5" s="1"/>
  <c r="D61" i="12"/>
  <c r="F61" i="5" s="1"/>
  <c r="F61" i="12"/>
  <c r="F43" i="12"/>
  <c r="R43" i="5" s="1"/>
  <c r="D43" i="12"/>
  <c r="F43" i="5" s="1"/>
  <c r="E43" i="12"/>
  <c r="P43" i="5" s="1"/>
  <c r="G25" i="12"/>
  <c r="T25" i="5" s="1"/>
  <c r="F25" i="12"/>
  <c r="J25" i="5" s="1"/>
  <c r="AQ89" i="5"/>
  <c r="AP89" i="5"/>
  <c r="AR89" i="5" s="1"/>
  <c r="G70" i="1"/>
  <c r="Q32" i="5"/>
  <c r="D133" i="1"/>
  <c r="F133" i="1"/>
  <c r="E133" i="1"/>
  <c r="C133" i="1"/>
  <c r="G133" i="1"/>
  <c r="AQ64" i="5"/>
  <c r="AP64" i="5"/>
  <c r="AR64" i="5" s="1"/>
  <c r="E52" i="1"/>
  <c r="O32" i="5"/>
  <c r="M32" i="5"/>
  <c r="O68" i="5"/>
  <c r="M68" i="5"/>
  <c r="AQ27" i="5"/>
  <c r="AP27" i="5"/>
  <c r="AR27" i="5" s="1"/>
  <c r="BC15" i="5"/>
  <c r="BB15" i="5"/>
  <c r="BD15" i="5" s="1"/>
  <c r="G70" i="12"/>
  <c r="L70" i="5" s="1"/>
  <c r="F70" i="12"/>
  <c r="K71" i="11" s="1"/>
  <c r="M71" i="11" s="1"/>
  <c r="D70" i="12"/>
  <c r="E71" i="11" s="1"/>
  <c r="G71" i="11" s="1"/>
  <c r="E70" i="12"/>
  <c r="H71" i="11" s="1"/>
  <c r="J71" i="11" s="1"/>
  <c r="E66" i="1"/>
  <c r="G66" i="1"/>
  <c r="D66" i="1"/>
  <c r="C66" i="1"/>
  <c r="F66" i="1"/>
  <c r="AB45" i="5"/>
  <c r="AC45" i="5" s="1"/>
  <c r="BC42" i="5"/>
  <c r="BB42" i="5"/>
  <c r="BD42" i="5" s="1"/>
  <c r="BC106" i="5"/>
  <c r="BB106" i="5"/>
  <c r="BD106" i="5" s="1"/>
  <c r="O80" i="5"/>
  <c r="P80" i="5" s="1"/>
  <c r="Q80" i="5"/>
  <c r="R80" i="5" s="1"/>
  <c r="AX70" i="5"/>
  <c r="AZ70" i="5" s="1"/>
  <c r="D46" i="1"/>
  <c r="G35" i="11"/>
  <c r="M6" i="5"/>
  <c r="N6" i="5" s="1"/>
  <c r="AB6" i="5"/>
  <c r="AC6" i="5" s="1"/>
  <c r="E30" i="1"/>
  <c r="F30" i="1"/>
  <c r="C30" i="1"/>
  <c r="D30" i="1"/>
  <c r="G30" i="1"/>
  <c r="N127" i="9"/>
  <c r="E18" i="1"/>
  <c r="G18" i="1"/>
  <c r="D18" i="1"/>
  <c r="F18" i="1"/>
  <c r="C18" i="1"/>
  <c r="N108" i="9"/>
  <c r="F21" i="1"/>
  <c r="E21" i="1"/>
  <c r="C21" i="1"/>
  <c r="D21" i="1"/>
  <c r="G21" i="1"/>
  <c r="W44" i="14"/>
  <c r="AP7" i="5"/>
  <c r="AR7" i="5" s="1"/>
  <c r="AQ7" i="5"/>
  <c r="N55" i="9"/>
  <c r="T21" i="14"/>
  <c r="W50" i="14" s="1"/>
  <c r="T35" i="14"/>
  <c r="T37" i="14" s="1"/>
  <c r="O7" i="7"/>
  <c r="S7" i="7"/>
  <c r="AV122" i="5"/>
  <c r="AV74" i="5"/>
  <c r="AV100" i="5"/>
  <c r="AU14" i="5"/>
  <c r="AU164" i="5"/>
  <c r="AU73" i="5"/>
  <c r="AV44" i="5"/>
  <c r="AU132" i="5"/>
  <c r="N197" i="6"/>
  <c r="N193" i="6"/>
  <c r="N189" i="6"/>
  <c r="N185" i="6"/>
  <c r="N181" i="6"/>
  <c r="N177" i="6"/>
  <c r="N173" i="6"/>
  <c r="N169" i="6"/>
  <c r="N165" i="6"/>
  <c r="N161" i="6"/>
  <c r="N157" i="6"/>
  <c r="N153" i="6"/>
  <c r="N149" i="6"/>
  <c r="N145" i="6"/>
  <c r="N141" i="6"/>
  <c r="N137" i="6"/>
  <c r="N133" i="6"/>
  <c r="N129" i="6"/>
  <c r="N125" i="6"/>
  <c r="N121" i="6"/>
  <c r="N117" i="6"/>
  <c r="N113" i="6"/>
  <c r="N109" i="6"/>
  <c r="N105" i="6"/>
  <c r="N101" i="6"/>
  <c r="N97" i="6"/>
  <c r="N93" i="6"/>
  <c r="N89" i="6"/>
  <c r="N85" i="6"/>
  <c r="N200" i="6"/>
  <c r="N196" i="6"/>
  <c r="N192" i="6"/>
  <c r="N188" i="6"/>
  <c r="N184" i="6"/>
  <c r="N180" i="6"/>
  <c r="N176" i="6"/>
  <c r="N172" i="6"/>
  <c r="N168" i="6"/>
  <c r="N164" i="6"/>
  <c r="N160" i="6"/>
  <c r="N156" i="6"/>
  <c r="N152" i="6"/>
  <c r="N148" i="6"/>
  <c r="N144" i="6"/>
  <c r="N140" i="6"/>
  <c r="N136" i="6"/>
  <c r="N132" i="6"/>
  <c r="N128" i="6"/>
  <c r="N124" i="6"/>
  <c r="N120" i="6"/>
  <c r="N116" i="6"/>
  <c r="N112" i="6"/>
  <c r="N108" i="6"/>
  <c r="N104" i="6"/>
  <c r="N100" i="6"/>
  <c r="N96" i="6"/>
  <c r="N92" i="6"/>
  <c r="N88" i="6"/>
  <c r="N84" i="6"/>
  <c r="N80" i="6"/>
  <c r="N76" i="6"/>
  <c r="N72" i="6"/>
  <c r="N68" i="6"/>
  <c r="N64" i="6"/>
  <c r="N60" i="6"/>
  <c r="N56" i="6"/>
  <c r="N52" i="6"/>
  <c r="N48" i="6"/>
  <c r="N44" i="6"/>
  <c r="N40" i="6"/>
  <c r="N36" i="6"/>
  <c r="N32" i="6"/>
  <c r="N28" i="6"/>
  <c r="N24" i="6"/>
  <c r="N20" i="6"/>
  <c r="N16" i="6"/>
  <c r="N12" i="6"/>
  <c r="N8" i="6"/>
  <c r="N174" i="6"/>
  <c r="N171" i="6"/>
  <c r="N126" i="6"/>
  <c r="N123" i="6"/>
  <c r="N194" i="6"/>
  <c r="N191" i="6"/>
  <c r="N146" i="6"/>
  <c r="N143" i="6"/>
  <c r="N98" i="6"/>
  <c r="N95" i="6"/>
  <c r="N71" i="6"/>
  <c r="N55" i="6"/>
  <c r="N39" i="6"/>
  <c r="N23" i="6"/>
  <c r="N7" i="6"/>
  <c r="N166" i="6"/>
  <c r="N163" i="6"/>
  <c r="N118" i="6"/>
  <c r="N115" i="6"/>
  <c r="N81" i="6"/>
  <c r="N78" i="6"/>
  <c r="N65" i="6"/>
  <c r="N62" i="6"/>
  <c r="N49" i="6"/>
  <c r="N46" i="6"/>
  <c r="N33" i="6"/>
  <c r="N30" i="6"/>
  <c r="N17" i="6"/>
  <c r="N14" i="6"/>
  <c r="N186" i="6"/>
  <c r="N183" i="6"/>
  <c r="N138" i="6"/>
  <c r="N135" i="6"/>
  <c r="N90" i="6"/>
  <c r="N87" i="6"/>
  <c r="N2" i="6"/>
  <c r="N158" i="6"/>
  <c r="N155" i="6"/>
  <c r="N110" i="6"/>
  <c r="N107" i="6"/>
  <c r="N75" i="6"/>
  <c r="N59" i="6"/>
  <c r="N43" i="6"/>
  <c r="N27" i="6"/>
  <c r="N11" i="6"/>
  <c r="N178" i="6"/>
  <c r="N175" i="6"/>
  <c r="N130" i="6"/>
  <c r="N127" i="6"/>
  <c r="N82" i="6"/>
  <c r="N69" i="6"/>
  <c r="N66" i="6"/>
  <c r="N53" i="6"/>
  <c r="N50" i="6"/>
  <c r="N37" i="6"/>
  <c r="N34" i="6"/>
  <c r="N21" i="6"/>
  <c r="N18" i="6"/>
  <c r="N3" i="6"/>
  <c r="N198" i="6"/>
  <c r="N195" i="6"/>
  <c r="N150" i="6"/>
  <c r="N147" i="6"/>
  <c r="N102" i="6"/>
  <c r="N99" i="6"/>
  <c r="N190" i="6"/>
  <c r="N187" i="6"/>
  <c r="N142" i="6"/>
  <c r="N139" i="6"/>
  <c r="N94" i="6"/>
  <c r="N91" i="6"/>
  <c r="N73" i="6"/>
  <c r="N70" i="6"/>
  <c r="N57" i="6"/>
  <c r="N54" i="6"/>
  <c r="N41" i="6"/>
  <c r="N38" i="6"/>
  <c r="N25" i="6"/>
  <c r="N22" i="6"/>
  <c r="N9" i="6"/>
  <c r="N162" i="6"/>
  <c r="N159" i="6"/>
  <c r="N114" i="6"/>
  <c r="N111" i="6"/>
  <c r="N5" i="6"/>
  <c r="N182" i="6"/>
  <c r="N179" i="6"/>
  <c r="N134" i="6"/>
  <c r="N131" i="6"/>
  <c r="N86" i="6"/>
  <c r="N83" i="6"/>
  <c r="N67" i="6"/>
  <c r="N51" i="6"/>
  <c r="N35" i="6"/>
  <c r="N19" i="6"/>
  <c r="N199" i="6"/>
  <c r="N154" i="6"/>
  <c r="N151" i="6"/>
  <c r="N106" i="6"/>
  <c r="N103" i="6"/>
  <c r="N77" i="6"/>
  <c r="N74" i="6"/>
  <c r="N61" i="6"/>
  <c r="N58" i="6"/>
  <c r="N45" i="6"/>
  <c r="N42" i="6"/>
  <c r="N29" i="6"/>
  <c r="N26" i="6"/>
  <c r="N13" i="6"/>
  <c r="N10" i="6"/>
  <c r="N6" i="6"/>
  <c r="N63" i="6"/>
  <c r="N15" i="6"/>
  <c r="N119" i="6"/>
  <c r="N79" i="6"/>
  <c r="N31" i="6"/>
  <c r="N4" i="6"/>
  <c r="N170" i="6"/>
  <c r="N47" i="6"/>
  <c r="N167" i="6"/>
  <c r="N122" i="6"/>
  <c r="AU165" i="5"/>
  <c r="Q55" i="9"/>
  <c r="N170" i="9"/>
  <c r="N24" i="9"/>
  <c r="AV192" i="5"/>
  <c r="AU183" i="5"/>
  <c r="AU74" i="5"/>
  <c r="AU100" i="5"/>
  <c r="AV189" i="5"/>
  <c r="AV87" i="5"/>
  <c r="AU44" i="5"/>
  <c r="AV174" i="5"/>
  <c r="AU144" i="5"/>
  <c r="H172" i="12"/>
  <c r="H159" i="12"/>
  <c r="H143" i="12"/>
  <c r="H188" i="12"/>
  <c r="H183" i="12"/>
  <c r="H181" i="12"/>
  <c r="H152" i="12"/>
  <c r="H135" i="12"/>
  <c r="H190" i="12"/>
  <c r="H156" i="12"/>
  <c r="H127" i="12"/>
  <c r="H119" i="12"/>
  <c r="H111" i="12"/>
  <c r="H103" i="12"/>
  <c r="H95" i="12"/>
  <c r="H87" i="12"/>
  <c r="H71" i="12"/>
  <c r="H69" i="12"/>
  <c r="H155" i="12"/>
  <c r="H164" i="12"/>
  <c r="H149" i="12"/>
  <c r="H110" i="12"/>
  <c r="H57" i="12"/>
  <c r="H37" i="12"/>
  <c r="H116" i="12"/>
  <c r="H101" i="12"/>
  <c r="H67" i="12"/>
  <c r="H31" i="12"/>
  <c r="H126" i="12"/>
  <c r="H53" i="12"/>
  <c r="H92" i="12"/>
  <c r="H56" i="12"/>
  <c r="H49" i="12"/>
  <c r="H36" i="12"/>
  <c r="H118" i="12"/>
  <c r="H55" i="12"/>
  <c r="H45" i="12"/>
  <c r="H35" i="12"/>
  <c r="H148" i="12"/>
  <c r="H124" i="12"/>
  <c r="H109" i="12"/>
  <c r="H65" i="12"/>
  <c r="H32" i="12"/>
  <c r="H200" i="12"/>
  <c r="H163" i="12"/>
  <c r="H84" i="12"/>
  <c r="H70" i="12"/>
  <c r="H18" i="12"/>
  <c r="H122" i="12"/>
  <c r="H108" i="12"/>
  <c r="H94" i="12"/>
  <c r="H34" i="12"/>
  <c r="H19" i="12"/>
  <c r="H151" i="12"/>
  <c r="H123" i="12"/>
  <c r="H117" i="12"/>
  <c r="H61" i="12"/>
  <c r="H41" i="12"/>
  <c r="H196" i="12"/>
  <c r="H68" i="12"/>
  <c r="H54" i="12"/>
  <c r="H47" i="12"/>
  <c r="H30" i="12"/>
  <c r="H102" i="12"/>
  <c r="H80" i="12"/>
  <c r="H66" i="12"/>
  <c r="H59" i="12"/>
  <c r="H39" i="12"/>
  <c r="H114" i="12"/>
  <c r="H89" i="12"/>
  <c r="H16" i="12"/>
  <c r="H125" i="12"/>
  <c r="H46" i="12"/>
  <c r="H79" i="12"/>
  <c r="H58" i="12"/>
  <c r="H129" i="12"/>
  <c r="H100" i="12"/>
  <c r="H75" i="12"/>
  <c r="H12" i="12"/>
  <c r="H7" i="12"/>
  <c r="H132" i="12"/>
  <c r="H51" i="12"/>
  <c r="H25" i="12"/>
  <c r="H8" i="12"/>
  <c r="H43" i="12"/>
  <c r="H115" i="12"/>
  <c r="H93" i="12"/>
  <c r="H38" i="12"/>
  <c r="H160" i="12"/>
  <c r="H13" i="12"/>
  <c r="H63" i="12"/>
  <c r="H11" i="12"/>
  <c r="H27" i="12"/>
  <c r="H9" i="12"/>
  <c r="H44" i="12"/>
  <c r="H153" i="12"/>
  <c r="H171" i="12"/>
  <c r="H6" i="12"/>
  <c r="H28" i="12"/>
  <c r="G4" i="1"/>
  <c r="E4" i="1"/>
  <c r="C4" i="1"/>
  <c r="F4" i="1"/>
  <c r="D4" i="1"/>
  <c r="AD2" i="14"/>
  <c r="H252" i="14"/>
  <c r="G252" i="14"/>
  <c r="F252" i="14"/>
  <c r="B252" i="14"/>
  <c r="E252" i="14"/>
  <c r="D252" i="14"/>
  <c r="C252" i="14"/>
  <c r="D151" i="12"/>
  <c r="E152" i="11" s="1"/>
  <c r="G152" i="11" s="1"/>
  <c r="J156" i="11"/>
  <c r="D190" i="12"/>
  <c r="N190" i="5" s="1"/>
  <c r="F179" i="14"/>
  <c r="D179" i="14"/>
  <c r="B179" i="14"/>
  <c r="H179" i="14"/>
  <c r="G179" i="14"/>
  <c r="E179" i="14"/>
  <c r="C179" i="14"/>
  <c r="E110" i="11"/>
  <c r="G110" i="11" s="1"/>
  <c r="E200" i="14"/>
  <c r="H200" i="14"/>
  <c r="G200" i="14"/>
  <c r="F200" i="14"/>
  <c r="B200" i="14"/>
  <c r="D200" i="14"/>
  <c r="C200" i="14"/>
  <c r="F163" i="12"/>
  <c r="R163" i="5" s="1"/>
  <c r="C194" i="14"/>
  <c r="F194" i="14"/>
  <c r="E194" i="14"/>
  <c r="D194" i="14"/>
  <c r="H194" i="14"/>
  <c r="G194" i="14"/>
  <c r="B194" i="14"/>
  <c r="D167" i="14"/>
  <c r="G167" i="14"/>
  <c r="E167" i="14"/>
  <c r="C167" i="14"/>
  <c r="B167" i="14"/>
  <c r="F167" i="14"/>
  <c r="H167" i="14"/>
  <c r="N40" i="11"/>
  <c r="P40" i="11" s="1"/>
  <c r="G172" i="14"/>
  <c r="B172" i="14"/>
  <c r="D172" i="14"/>
  <c r="C172" i="14"/>
  <c r="H172" i="14"/>
  <c r="E172" i="14"/>
  <c r="F172" i="14"/>
  <c r="E129" i="12"/>
  <c r="H130" i="11" s="1"/>
  <c r="J130" i="11" s="1"/>
  <c r="E28" i="11"/>
  <c r="G28" i="11" s="1"/>
  <c r="D168" i="12"/>
  <c r="F168" i="5" s="1"/>
  <c r="H246" i="14"/>
  <c r="G246" i="14"/>
  <c r="F246" i="14"/>
  <c r="B246" i="14"/>
  <c r="E246" i="14"/>
  <c r="D246" i="14"/>
  <c r="C246" i="14"/>
  <c r="G180" i="14"/>
  <c r="B180" i="14"/>
  <c r="H180" i="14"/>
  <c r="F180" i="14"/>
  <c r="E180" i="14"/>
  <c r="D180" i="14"/>
  <c r="C180" i="14"/>
  <c r="E167" i="12"/>
  <c r="H168" i="11" s="1"/>
  <c r="J168" i="11" s="1"/>
  <c r="E250" i="14"/>
  <c r="D250" i="14"/>
  <c r="C250" i="14"/>
  <c r="B250" i="14"/>
  <c r="H250" i="14"/>
  <c r="G250" i="14"/>
  <c r="F250" i="14"/>
  <c r="E14" i="11"/>
  <c r="G14" i="11" s="1"/>
  <c r="F183" i="14"/>
  <c r="B183" i="14"/>
  <c r="H183" i="14"/>
  <c r="E183" i="14"/>
  <c r="D183" i="14"/>
  <c r="C183" i="14"/>
  <c r="G183" i="14"/>
  <c r="J79" i="11"/>
  <c r="N105" i="11"/>
  <c r="P105" i="11" s="1"/>
  <c r="B156" i="14"/>
  <c r="E156" i="14"/>
  <c r="D156" i="14"/>
  <c r="C156" i="14"/>
  <c r="H156" i="14"/>
  <c r="F156" i="14"/>
  <c r="G156" i="14"/>
  <c r="H189" i="14"/>
  <c r="C189" i="14"/>
  <c r="E189" i="14"/>
  <c r="D189" i="14"/>
  <c r="B189" i="14"/>
  <c r="G189" i="14"/>
  <c r="F189" i="14"/>
  <c r="G25" i="11"/>
  <c r="K131" i="11"/>
  <c r="M131" i="11" s="1"/>
  <c r="C129" i="14"/>
  <c r="B129" i="14"/>
  <c r="F129" i="14"/>
  <c r="E129" i="14"/>
  <c r="H129" i="14"/>
  <c r="G129" i="14"/>
  <c r="D129" i="14"/>
  <c r="F197" i="12"/>
  <c r="J197" i="5" s="1"/>
  <c r="D197" i="12"/>
  <c r="F197" i="5" s="1"/>
  <c r="G197" i="12"/>
  <c r="T197" i="5" s="1"/>
  <c r="AB187" i="14"/>
  <c r="AB163" i="14"/>
  <c r="E200" i="1"/>
  <c r="AB198" i="14"/>
  <c r="G183" i="1"/>
  <c r="AD180" i="14"/>
  <c r="G159" i="1"/>
  <c r="BC193" i="5"/>
  <c r="BB193" i="5"/>
  <c r="BD193" i="5" s="1"/>
  <c r="BB187" i="5"/>
  <c r="BD187" i="5" s="1"/>
  <c r="BC187" i="5"/>
  <c r="BC181" i="5"/>
  <c r="BB181" i="5"/>
  <c r="BD181" i="5" s="1"/>
  <c r="BC175" i="5"/>
  <c r="BB175" i="5"/>
  <c r="BD175" i="5" s="1"/>
  <c r="BC169" i="5"/>
  <c r="BB169" i="5"/>
  <c r="BD169" i="5" s="1"/>
  <c r="M145" i="5"/>
  <c r="N145" i="5" s="1"/>
  <c r="AB145" i="5"/>
  <c r="AC145" i="5" s="1"/>
  <c r="F191" i="12"/>
  <c r="K192" i="11" s="1"/>
  <c r="M192" i="11" s="1"/>
  <c r="G191" i="12"/>
  <c r="D191" i="12"/>
  <c r="E192" i="11" s="1"/>
  <c r="G192" i="11" s="1"/>
  <c r="AC185" i="14"/>
  <c r="AD179" i="14"/>
  <c r="K196" i="11"/>
  <c r="M196" i="11" s="1"/>
  <c r="AB177" i="14"/>
  <c r="BB155" i="5"/>
  <c r="BD155" i="5" s="1"/>
  <c r="BC155" i="5"/>
  <c r="AB142" i="14"/>
  <c r="F126" i="1"/>
  <c r="D192" i="1"/>
  <c r="AQ190" i="5"/>
  <c r="AP190" i="5"/>
  <c r="AR190" i="5" s="1"/>
  <c r="AD190" i="14"/>
  <c r="AB176" i="5"/>
  <c r="AC176" i="5" s="1"/>
  <c r="AC164" i="14"/>
  <c r="AC124" i="14"/>
  <c r="G184" i="12"/>
  <c r="L184" i="5" s="1"/>
  <c r="D184" i="12"/>
  <c r="E185" i="11" s="1"/>
  <c r="G185" i="11" s="1"/>
  <c r="F184" i="12"/>
  <c r="R184" i="5" s="1"/>
  <c r="AB184" i="14"/>
  <c r="O200" i="5"/>
  <c r="P200" i="5" s="1"/>
  <c r="AC170" i="14"/>
  <c r="G141" i="12"/>
  <c r="T141" i="5" s="1"/>
  <c r="D141" i="12"/>
  <c r="F141" i="5" s="1"/>
  <c r="E141" i="12"/>
  <c r="H141" i="5" s="1"/>
  <c r="Q119" i="5"/>
  <c r="G81" i="12"/>
  <c r="D81" i="12"/>
  <c r="F81" i="5" s="1"/>
  <c r="AB200" i="5"/>
  <c r="AC200" i="5" s="1"/>
  <c r="G136" i="12"/>
  <c r="L136" i="5" s="1"/>
  <c r="D136" i="12"/>
  <c r="F136" i="5" s="1"/>
  <c r="AU139" i="5"/>
  <c r="AT139" i="5"/>
  <c r="AV139" i="5" s="1"/>
  <c r="AD139" i="14"/>
  <c r="AD125" i="14"/>
  <c r="AB116" i="5"/>
  <c r="AC116" i="5" s="1"/>
  <c r="F93" i="1"/>
  <c r="AD71" i="14"/>
  <c r="AB65" i="14"/>
  <c r="AB59" i="14"/>
  <c r="AD53" i="14"/>
  <c r="AC47" i="14"/>
  <c r="O154" i="5"/>
  <c r="P154" i="5" s="1"/>
  <c r="E142" i="1"/>
  <c r="D142" i="1"/>
  <c r="C142" i="1"/>
  <c r="G142" i="1"/>
  <c r="F142" i="1"/>
  <c r="AY140" i="5"/>
  <c r="AX140" i="5"/>
  <c r="AZ140" i="5" s="1"/>
  <c r="AD107" i="14"/>
  <c r="BB91" i="5"/>
  <c r="BD91" i="5" s="1"/>
  <c r="BC91" i="5"/>
  <c r="BC83" i="5"/>
  <c r="BB83" i="5"/>
  <c r="BD83" i="5" s="1"/>
  <c r="M161" i="5"/>
  <c r="N161" i="5" s="1"/>
  <c r="AC161" i="14"/>
  <c r="D105" i="1"/>
  <c r="AC152" i="14"/>
  <c r="AB147" i="14"/>
  <c r="AB96" i="14"/>
  <c r="N115" i="11"/>
  <c r="P115" i="11" s="1"/>
  <c r="D98" i="1"/>
  <c r="AU101" i="5"/>
  <c r="AT101" i="5"/>
  <c r="AV101" i="5" s="1"/>
  <c r="M96" i="5"/>
  <c r="F90" i="1"/>
  <c r="AQ77" i="5"/>
  <c r="AP77" i="5"/>
  <c r="AR77" i="5" s="1"/>
  <c r="AB73" i="14"/>
  <c r="AQ59" i="5"/>
  <c r="AP59" i="5"/>
  <c r="AR59" i="5" s="1"/>
  <c r="AB55" i="14"/>
  <c r="AQ41" i="5"/>
  <c r="AP41" i="5"/>
  <c r="AR41" i="5" s="1"/>
  <c r="AB37" i="14"/>
  <c r="AQ23" i="5"/>
  <c r="AP23" i="5"/>
  <c r="AR23" i="5" s="1"/>
  <c r="AB114" i="5"/>
  <c r="AC114" i="5" s="1"/>
  <c r="Q108" i="5"/>
  <c r="AB108" i="14"/>
  <c r="O105" i="5"/>
  <c r="P105" i="5" s="1"/>
  <c r="O85" i="5"/>
  <c r="P85" i="5" s="1"/>
  <c r="AC178" i="14"/>
  <c r="E78" i="1"/>
  <c r="D78" i="1"/>
  <c r="C78" i="1"/>
  <c r="G78" i="1"/>
  <c r="F78" i="1"/>
  <c r="AB50" i="14"/>
  <c r="G39" i="11"/>
  <c r="AB131" i="14"/>
  <c r="O86" i="5"/>
  <c r="Q86" i="5"/>
  <c r="R86" i="5" s="1"/>
  <c r="AC86" i="14"/>
  <c r="AQ46" i="5"/>
  <c r="AP46" i="5"/>
  <c r="AR46" i="5" s="1"/>
  <c r="F58" i="1"/>
  <c r="D58" i="1"/>
  <c r="E58" i="1"/>
  <c r="C58" i="1"/>
  <c r="G58" i="1"/>
  <c r="M128" i="5"/>
  <c r="N128" i="5" s="1"/>
  <c r="AC64" i="14"/>
  <c r="G44" i="12"/>
  <c r="F44" i="12"/>
  <c r="K45" i="11" s="1"/>
  <c r="M45" i="11" s="1"/>
  <c r="E44" i="12"/>
  <c r="H44" i="5" s="1"/>
  <c r="D44" i="12"/>
  <c r="N44" i="5" s="1"/>
  <c r="AD38" i="14"/>
  <c r="AD78" i="14"/>
  <c r="AB63" i="5"/>
  <c r="AC63" i="5" s="1"/>
  <c r="AD63" i="14"/>
  <c r="BC60" i="5"/>
  <c r="BB60" i="5"/>
  <c r="BD60" i="5" s="1"/>
  <c r="F47" i="1"/>
  <c r="D44" i="1"/>
  <c r="AD42" i="14"/>
  <c r="AB106" i="14"/>
  <c r="Q26" i="5"/>
  <c r="R26" i="5" s="1"/>
  <c r="O26" i="5"/>
  <c r="K28" i="11"/>
  <c r="M28" i="11" s="1"/>
  <c r="AQ48" i="5"/>
  <c r="AP48" i="5"/>
  <c r="AR48" i="5" s="1"/>
  <c r="AB30" i="5"/>
  <c r="AC30" i="5" s="1"/>
  <c r="M30" i="5"/>
  <c r="Q6" i="5"/>
  <c r="R6" i="5" s="1"/>
  <c r="O6" i="5"/>
  <c r="P6" i="5" s="1"/>
  <c r="Q182" i="9"/>
  <c r="AY18" i="5"/>
  <c r="AX18" i="5"/>
  <c r="AZ18" i="5" s="1"/>
  <c r="Q164" i="9"/>
  <c r="Q117" i="9"/>
  <c r="AQ66" i="5"/>
  <c r="AP66" i="5"/>
  <c r="AR66" i="5" s="1"/>
  <c r="F28" i="12"/>
  <c r="K29" i="11" s="1"/>
  <c r="M29" i="11" s="1"/>
  <c r="E28" i="12"/>
  <c r="H29" i="11" s="1"/>
  <c r="J29" i="11" s="1"/>
  <c r="AB28" i="14"/>
  <c r="Q145" i="9"/>
  <c r="Q54" i="9"/>
  <c r="D3" i="12"/>
  <c r="E4" i="11" s="1"/>
  <c r="G4" i="11" s="1"/>
  <c r="E3" i="12"/>
  <c r="H3" i="5" s="1"/>
  <c r="G3" i="12"/>
  <c r="D95" i="12"/>
  <c r="E96" i="11" s="1"/>
  <c r="G96" i="11" s="1"/>
  <c r="F95" i="12"/>
  <c r="K96" i="11" s="1"/>
  <c r="M96" i="11" s="1"/>
  <c r="E95" i="12"/>
  <c r="H96" i="11" s="1"/>
  <c r="J96" i="11" s="1"/>
  <c r="AD8" i="14"/>
  <c r="N96" i="9"/>
  <c r="AC14" i="14"/>
  <c r="N158" i="9"/>
  <c r="Q196" i="9"/>
  <c r="Q63" i="9"/>
  <c r="AB19" i="14"/>
  <c r="N154" i="9"/>
  <c r="Q174" i="9"/>
  <c r="N169" i="9"/>
  <c r="F11" i="1"/>
  <c r="E11" i="1"/>
  <c r="D11" i="1"/>
  <c r="C11" i="1"/>
  <c r="G11" i="1"/>
  <c r="Q111" i="9"/>
  <c r="I3" i="9"/>
  <c r="I4" i="9" s="1"/>
  <c r="O2" i="5"/>
  <c r="P2" i="5" s="1"/>
  <c r="W43" i="14"/>
  <c r="Q105" i="9"/>
  <c r="Q69" i="9"/>
  <c r="N25" i="9"/>
  <c r="Q25" i="9"/>
  <c r="M7" i="5"/>
  <c r="N7" i="5" s="1"/>
  <c r="Q8" i="9"/>
  <c r="M21" i="5"/>
  <c r="AD21" i="14"/>
  <c r="Q31" i="9"/>
  <c r="AV164" i="5"/>
  <c r="AU49" i="5"/>
  <c r="AV5" i="5"/>
  <c r="AV80" i="5"/>
  <c r="AU188" i="5"/>
  <c r="E16" i="3"/>
  <c r="D16" i="3"/>
  <c r="AV186" i="5"/>
  <c r="AU87" i="5"/>
  <c r="AU174" i="5"/>
  <c r="AV150" i="5"/>
  <c r="E247" i="14"/>
  <c r="D247" i="14"/>
  <c r="C247" i="14"/>
  <c r="B247" i="14"/>
  <c r="H247" i="14"/>
  <c r="G247" i="14"/>
  <c r="F247" i="14"/>
  <c r="B217" i="14"/>
  <c r="C217" i="14"/>
  <c r="D217" i="14"/>
  <c r="H217" i="14"/>
  <c r="G217" i="14"/>
  <c r="F217" i="14"/>
  <c r="E217" i="14"/>
  <c r="F204" i="14"/>
  <c r="H204" i="14"/>
  <c r="G204" i="14"/>
  <c r="C204" i="14"/>
  <c r="E204" i="14"/>
  <c r="D204" i="14"/>
  <c r="B204" i="14"/>
  <c r="K126" i="11"/>
  <c r="M126" i="11" s="1"/>
  <c r="H83" i="11"/>
  <c r="J83" i="11" s="1"/>
  <c r="H162" i="14"/>
  <c r="F162" i="14"/>
  <c r="E162" i="14"/>
  <c r="B162" i="14"/>
  <c r="G162" i="14"/>
  <c r="D162" i="14"/>
  <c r="C162" i="14"/>
  <c r="F102" i="12"/>
  <c r="K103" i="11" s="1"/>
  <c r="M103" i="11" s="1"/>
  <c r="J95" i="11"/>
  <c r="E181" i="11"/>
  <c r="G181" i="11" s="1"/>
  <c r="K83" i="11"/>
  <c r="M83" i="11" s="1"/>
  <c r="H146" i="11"/>
  <c r="J146" i="11" s="1"/>
  <c r="E108" i="12"/>
  <c r="H109" i="11" s="1"/>
  <c r="J109" i="11" s="1"/>
  <c r="H101" i="11"/>
  <c r="J101" i="11" s="1"/>
  <c r="E188" i="14"/>
  <c r="D188" i="14"/>
  <c r="C188" i="14"/>
  <c r="B188" i="14"/>
  <c r="H188" i="14"/>
  <c r="G188" i="14"/>
  <c r="F188" i="14"/>
  <c r="E132" i="12"/>
  <c r="P132" i="5" s="1"/>
  <c r="G123" i="11"/>
  <c r="H150" i="14"/>
  <c r="G150" i="14"/>
  <c r="F150" i="14"/>
  <c r="E150" i="14"/>
  <c r="D150" i="14"/>
  <c r="B150" i="14"/>
  <c r="C150" i="14"/>
  <c r="F128" i="14"/>
  <c r="C128" i="14"/>
  <c r="H128" i="14"/>
  <c r="G128" i="14"/>
  <c r="E128" i="14"/>
  <c r="D128" i="14"/>
  <c r="B128" i="14"/>
  <c r="G130" i="11"/>
  <c r="G231" i="14"/>
  <c r="F231" i="14"/>
  <c r="C231" i="14"/>
  <c r="B231" i="14"/>
  <c r="H231" i="14"/>
  <c r="E231" i="14"/>
  <c r="D231" i="14"/>
  <c r="G194" i="12"/>
  <c r="L194" i="5" s="1"/>
  <c r="H169" i="11"/>
  <c r="J169" i="11" s="1"/>
  <c r="E157" i="14"/>
  <c r="G157" i="14"/>
  <c r="F157" i="14"/>
  <c r="D157" i="14"/>
  <c r="C157" i="14"/>
  <c r="B157" i="14"/>
  <c r="H157" i="14"/>
  <c r="B205" i="14"/>
  <c r="F205" i="14"/>
  <c r="H205" i="14"/>
  <c r="G205" i="14"/>
  <c r="E205" i="14"/>
  <c r="C205" i="14"/>
  <c r="D205" i="14"/>
  <c r="G64" i="14"/>
  <c r="E64" i="14"/>
  <c r="D64" i="14"/>
  <c r="C64" i="14"/>
  <c r="B64" i="14"/>
  <c r="F64" i="14"/>
  <c r="H64" i="14"/>
  <c r="D17" i="12"/>
  <c r="F17" i="5" s="1"/>
  <c r="F187" i="12"/>
  <c r="J187" i="5" s="1"/>
  <c r="AQ191" i="5"/>
  <c r="AP191" i="5"/>
  <c r="AR191" i="5" s="1"/>
  <c r="G181" i="12"/>
  <c r="F181" i="12"/>
  <c r="R181" i="5" s="1"/>
  <c r="D181" i="12"/>
  <c r="E182" i="11" s="1"/>
  <c r="G182" i="11" s="1"/>
  <c r="D165" i="1"/>
  <c r="BC145" i="5"/>
  <c r="BB145" i="5"/>
  <c r="BD145" i="5" s="1"/>
  <c r="N196" i="11"/>
  <c r="P196" i="11" s="1"/>
  <c r="O166" i="5"/>
  <c r="P166" i="5" s="1"/>
  <c r="Q166" i="5"/>
  <c r="R166" i="5" s="1"/>
  <c r="AQ149" i="5"/>
  <c r="AP149" i="5"/>
  <c r="AR149" i="5" s="1"/>
  <c r="AQ142" i="5"/>
  <c r="AP142" i="5"/>
  <c r="AR142" i="5" s="1"/>
  <c r="G184" i="1"/>
  <c r="E126" i="1"/>
  <c r="G123" i="1"/>
  <c r="AB158" i="5"/>
  <c r="AC158" i="5" s="1"/>
  <c r="M158" i="5"/>
  <c r="N158" i="5" s="1"/>
  <c r="Q167" i="5"/>
  <c r="R167" i="5" s="1"/>
  <c r="AU141" i="5"/>
  <c r="AT141" i="5"/>
  <c r="AV141" i="5" s="1"/>
  <c r="O172" i="5"/>
  <c r="P172" i="5" s="1"/>
  <c r="Q172" i="5"/>
  <c r="R172" i="5" s="1"/>
  <c r="G143" i="12"/>
  <c r="L143" i="5" s="1"/>
  <c r="D143" i="12"/>
  <c r="E144" i="11" s="1"/>
  <c r="G144" i="11" s="1"/>
  <c r="E143" i="12"/>
  <c r="H144" i="11" s="1"/>
  <c r="J144" i="11" s="1"/>
  <c r="O127" i="5"/>
  <c r="P127" i="5" s="1"/>
  <c r="Q127" i="5"/>
  <c r="R127" i="5" s="1"/>
  <c r="AQ159" i="5"/>
  <c r="E87" i="12"/>
  <c r="H87" i="5" s="1"/>
  <c r="D87" i="12"/>
  <c r="N87" i="5" s="1"/>
  <c r="F87" i="12"/>
  <c r="J87" i="5" s="1"/>
  <c r="O119" i="5"/>
  <c r="M119" i="5"/>
  <c r="N161" i="11"/>
  <c r="P161" i="11" s="1"/>
  <c r="E125" i="12"/>
  <c r="H126" i="11" s="1"/>
  <c r="J126" i="11" s="1"/>
  <c r="G125" i="12"/>
  <c r="O112" i="5"/>
  <c r="P112" i="5" s="1"/>
  <c r="Q112" i="5"/>
  <c r="R112" i="5" s="1"/>
  <c r="F109" i="1"/>
  <c r="AQ92" i="5"/>
  <c r="AP92" i="5"/>
  <c r="AR92" i="5" s="1"/>
  <c r="M147" i="5"/>
  <c r="N147" i="5" s="1"/>
  <c r="F149" i="1"/>
  <c r="M108" i="5"/>
  <c r="N108" i="5" s="1"/>
  <c r="AU118" i="5"/>
  <c r="AT118" i="5"/>
  <c r="AV118" i="5" s="1"/>
  <c r="D93" i="1"/>
  <c r="AU153" i="5"/>
  <c r="AT153" i="5"/>
  <c r="AV153" i="5" s="1"/>
  <c r="AB105" i="5"/>
  <c r="AC105" i="5" s="1"/>
  <c r="BC97" i="5"/>
  <c r="BB97" i="5"/>
  <c r="BD97" i="5" s="1"/>
  <c r="AU115" i="5"/>
  <c r="AT115" i="5"/>
  <c r="AV115" i="5" s="1"/>
  <c r="F116" i="1"/>
  <c r="F107" i="1"/>
  <c r="G107" i="1"/>
  <c r="C107" i="1"/>
  <c r="E107" i="1"/>
  <c r="D107" i="1"/>
  <c r="O131" i="5"/>
  <c r="P131" i="5" s="1"/>
  <c r="AY102" i="5"/>
  <c r="AX102" i="5"/>
  <c r="AZ102" i="5" s="1"/>
  <c r="AQ86" i="5"/>
  <c r="AP86" i="5"/>
  <c r="AR86" i="5" s="1"/>
  <c r="F63" i="12"/>
  <c r="K64" i="11" s="1"/>
  <c r="M64" i="11" s="1"/>
  <c r="D63" i="12"/>
  <c r="N63" i="5" s="1"/>
  <c r="E63" i="12"/>
  <c r="AU57" i="5"/>
  <c r="AT57" i="5"/>
  <c r="AV57" i="5" s="1"/>
  <c r="E56" i="1"/>
  <c r="BC34" i="5"/>
  <c r="BB34" i="5"/>
  <c r="BD34" i="5" s="1"/>
  <c r="M27" i="11"/>
  <c r="BB64" i="5"/>
  <c r="BD64" i="5" s="1"/>
  <c r="BC64" i="5"/>
  <c r="AQ15" i="5"/>
  <c r="AP15" i="5"/>
  <c r="AR15" i="5" s="1"/>
  <c r="BC137" i="5"/>
  <c r="AD137" i="14"/>
  <c r="Q128" i="5"/>
  <c r="R128" i="5" s="1"/>
  <c r="O64" i="5"/>
  <c r="P64" i="5" s="1"/>
  <c r="M64" i="5"/>
  <c r="N64" i="5" s="1"/>
  <c r="AC46" i="14"/>
  <c r="AB38" i="14"/>
  <c r="AQ26" i="5"/>
  <c r="AP26" i="5"/>
  <c r="AR26" i="5" s="1"/>
  <c r="AB63" i="14"/>
  <c r="AB60" i="5"/>
  <c r="AC60" i="5" s="1"/>
  <c r="M60" i="5"/>
  <c r="AD60" i="14"/>
  <c r="AC42" i="14"/>
  <c r="AD22" i="14"/>
  <c r="AD134" i="14"/>
  <c r="E76" i="12"/>
  <c r="H77" i="11" s="1"/>
  <c r="J77" i="11" s="1"/>
  <c r="D76" i="12"/>
  <c r="E77" i="11" s="1"/>
  <c r="G77" i="11" s="1"/>
  <c r="AC70" i="14"/>
  <c r="AD62" i="14"/>
  <c r="G46" i="1"/>
  <c r="J35" i="11"/>
  <c r="AB24" i="14"/>
  <c r="AC48" i="14"/>
  <c r="O36" i="5"/>
  <c r="P36" i="5" s="1"/>
  <c r="C20" i="1"/>
  <c r="F20" i="1"/>
  <c r="E20" i="1"/>
  <c r="D20" i="1"/>
  <c r="G20" i="1"/>
  <c r="N188" i="9"/>
  <c r="AB66" i="14"/>
  <c r="AD10" i="14"/>
  <c r="AU28" i="5"/>
  <c r="AT28" i="5"/>
  <c r="AV28" i="5" s="1"/>
  <c r="O28" i="5"/>
  <c r="Q60" i="9"/>
  <c r="BC95" i="5"/>
  <c r="BB95" i="5"/>
  <c r="BD95" i="5" s="1"/>
  <c r="AD95" i="14"/>
  <c r="O16" i="5"/>
  <c r="P16" i="5" s="1"/>
  <c r="AD16" i="14"/>
  <c r="AC8" i="14"/>
  <c r="AB14" i="14"/>
  <c r="N159" i="9"/>
  <c r="F119" i="1"/>
  <c r="G119" i="1"/>
  <c r="E119" i="1"/>
  <c r="D119" i="1"/>
  <c r="C119" i="1"/>
  <c r="AP19" i="5"/>
  <c r="AR19" i="5" s="1"/>
  <c r="AQ19" i="5"/>
  <c r="N124" i="9"/>
  <c r="J192" i="11"/>
  <c r="H198" i="11"/>
  <c r="J198" i="11" s="1"/>
  <c r="H190" i="11"/>
  <c r="J190" i="11" s="1"/>
  <c r="G218" i="14"/>
  <c r="D218" i="14"/>
  <c r="C218" i="14"/>
  <c r="B218" i="14"/>
  <c r="F218" i="14"/>
  <c r="E218" i="14"/>
  <c r="H218" i="14"/>
  <c r="D236" i="14"/>
  <c r="F236" i="14"/>
  <c r="E236" i="14"/>
  <c r="G236" i="14"/>
  <c r="C236" i="14"/>
  <c r="B236" i="14"/>
  <c r="H236" i="14"/>
  <c r="E238" i="14"/>
  <c r="C238" i="14"/>
  <c r="B238" i="14"/>
  <c r="H238" i="14"/>
  <c r="G238" i="14"/>
  <c r="D238" i="14"/>
  <c r="F238" i="14"/>
  <c r="G228" i="14"/>
  <c r="F228" i="14"/>
  <c r="E228" i="14"/>
  <c r="D228" i="14"/>
  <c r="H228" i="14"/>
  <c r="C228" i="14"/>
  <c r="B228" i="14"/>
  <c r="D126" i="12"/>
  <c r="F126" i="5" s="1"/>
  <c r="G108" i="12"/>
  <c r="L108" i="5" s="1"/>
  <c r="H154" i="14"/>
  <c r="D154" i="14"/>
  <c r="C154" i="14"/>
  <c r="G154" i="14"/>
  <c r="B154" i="14"/>
  <c r="F154" i="14"/>
  <c r="E154" i="14"/>
  <c r="K95" i="11"/>
  <c r="M95" i="11" s="1"/>
  <c r="G177" i="12"/>
  <c r="D86" i="12"/>
  <c r="F86" i="5" s="1"/>
  <c r="G134" i="14"/>
  <c r="F134" i="14"/>
  <c r="E134" i="14"/>
  <c r="D134" i="14"/>
  <c r="B134" i="14"/>
  <c r="H134" i="14"/>
  <c r="C134" i="14"/>
  <c r="M162" i="11"/>
  <c r="K146" i="11"/>
  <c r="M146" i="11" s="1"/>
  <c r="K125" i="11"/>
  <c r="M125" i="11" s="1"/>
  <c r="M117" i="11"/>
  <c r="F108" i="12"/>
  <c r="K109" i="11" s="1"/>
  <c r="M109" i="11" s="1"/>
  <c r="K101" i="11"/>
  <c r="M101" i="11" s="1"/>
  <c r="E175" i="12"/>
  <c r="F132" i="12"/>
  <c r="R132" i="5" s="1"/>
  <c r="G115" i="11"/>
  <c r="H142" i="14"/>
  <c r="G142" i="14"/>
  <c r="F142" i="14"/>
  <c r="E142" i="14"/>
  <c r="D142" i="14"/>
  <c r="B142" i="14"/>
  <c r="C142" i="14"/>
  <c r="P120" i="11"/>
  <c r="B136" i="14"/>
  <c r="C136" i="14"/>
  <c r="H136" i="14"/>
  <c r="G136" i="14"/>
  <c r="F136" i="14"/>
  <c r="E136" i="14"/>
  <c r="D136" i="14"/>
  <c r="H28" i="11"/>
  <c r="J28" i="11" s="1"/>
  <c r="N172" i="11"/>
  <c r="P172" i="11" s="1"/>
  <c r="E141" i="14"/>
  <c r="B141" i="14"/>
  <c r="H141" i="14"/>
  <c r="F141" i="14"/>
  <c r="D141" i="14"/>
  <c r="G141" i="14"/>
  <c r="C141" i="14"/>
  <c r="F194" i="12"/>
  <c r="K195" i="11" s="1"/>
  <c r="M195" i="11" s="1"/>
  <c r="B220" i="14"/>
  <c r="G220" i="14"/>
  <c r="F220" i="14"/>
  <c r="D220" i="14"/>
  <c r="C220" i="14"/>
  <c r="H220" i="14"/>
  <c r="E220" i="14"/>
  <c r="H185" i="14"/>
  <c r="G185" i="14"/>
  <c r="B185" i="14"/>
  <c r="C185" i="14"/>
  <c r="E185" i="14"/>
  <c r="F185" i="14"/>
  <c r="D185" i="14"/>
  <c r="G141" i="11"/>
  <c r="E76" i="11"/>
  <c r="G76" i="11" s="1"/>
  <c r="E145" i="11"/>
  <c r="G145" i="11" s="1"/>
  <c r="D79" i="12"/>
  <c r="F79" i="5" s="1"/>
  <c r="E17" i="12"/>
  <c r="H17" i="5" s="1"/>
  <c r="E187" i="12"/>
  <c r="P187" i="5" s="1"/>
  <c r="G70" i="14"/>
  <c r="F70" i="14"/>
  <c r="H70" i="14"/>
  <c r="E70" i="14"/>
  <c r="D70" i="14"/>
  <c r="C70" i="14"/>
  <c r="B70" i="14"/>
  <c r="G96" i="12"/>
  <c r="T96" i="5" s="1"/>
  <c r="B148" i="14"/>
  <c r="G148" i="14"/>
  <c r="F148" i="14"/>
  <c r="E148" i="14"/>
  <c r="D148" i="14"/>
  <c r="H148" i="14"/>
  <c r="C148" i="14"/>
  <c r="D2" i="12"/>
  <c r="E3" i="11" s="1"/>
  <c r="G3" i="11" s="1"/>
  <c r="H84" i="11"/>
  <c r="J84" i="11" s="1"/>
  <c r="G78" i="14"/>
  <c r="F78" i="14"/>
  <c r="H78" i="14"/>
  <c r="E78" i="14"/>
  <c r="D78" i="14"/>
  <c r="C78" i="14"/>
  <c r="B78" i="14"/>
  <c r="E78" i="11"/>
  <c r="G78" i="11" s="1"/>
  <c r="E15" i="11"/>
  <c r="G15" i="11" s="1"/>
  <c r="AC187" i="14"/>
  <c r="AB179" i="5"/>
  <c r="AC179" i="5" s="1"/>
  <c r="AC163" i="14"/>
  <c r="AC198" i="14"/>
  <c r="F191" i="1"/>
  <c r="AB186" i="14"/>
  <c r="D183" i="1"/>
  <c r="E163" i="11"/>
  <c r="G163" i="11" s="1"/>
  <c r="D159" i="1"/>
  <c r="AB156" i="14"/>
  <c r="O198" i="5"/>
  <c r="P198" i="5" s="1"/>
  <c r="M198" i="5"/>
  <c r="N198" i="5" s="1"/>
  <c r="AB193" i="5"/>
  <c r="AC193" i="5" s="1"/>
  <c r="M193" i="5"/>
  <c r="AB187" i="5"/>
  <c r="AC187" i="5" s="1"/>
  <c r="M187" i="5"/>
  <c r="N187" i="5" s="1"/>
  <c r="AB181" i="5"/>
  <c r="AC181" i="5" s="1"/>
  <c r="M181" i="5"/>
  <c r="AB175" i="5"/>
  <c r="AC175" i="5" s="1"/>
  <c r="M175" i="5"/>
  <c r="AB169" i="5"/>
  <c r="AC169" i="5" s="1"/>
  <c r="M169" i="5"/>
  <c r="N169" i="5" s="1"/>
  <c r="BC157" i="5"/>
  <c r="BB157" i="5"/>
  <c r="BD157" i="5" s="1"/>
  <c r="F185" i="12"/>
  <c r="K186" i="11" s="1"/>
  <c r="M186" i="11" s="1"/>
  <c r="D185" i="12"/>
  <c r="E186" i="11" s="1"/>
  <c r="G186" i="11" s="1"/>
  <c r="AB173" i="14"/>
  <c r="E196" i="11"/>
  <c r="G196" i="11" s="1"/>
  <c r="F183" i="12"/>
  <c r="K184" i="11" s="1"/>
  <c r="M184" i="11" s="1"/>
  <c r="G183" i="12"/>
  <c r="T183" i="5" s="1"/>
  <c r="AC177" i="14"/>
  <c r="BC194" i="5"/>
  <c r="BB194" i="5"/>
  <c r="BD194" i="5" s="1"/>
  <c r="O194" i="5"/>
  <c r="P194" i="5" s="1"/>
  <c r="AD142" i="14"/>
  <c r="G192" i="1"/>
  <c r="AD164" i="14"/>
  <c r="AD124" i="14"/>
  <c r="AC130" i="14"/>
  <c r="AB184" i="5"/>
  <c r="AC184" i="5" s="1"/>
  <c r="AC200" i="14"/>
  <c r="M170" i="5"/>
  <c r="AB167" i="5"/>
  <c r="AC167" i="5" s="1"/>
  <c r="AC143" i="14"/>
  <c r="M127" i="5"/>
  <c r="N127" i="5" s="1"/>
  <c r="AB127" i="5"/>
  <c r="AC127" i="5" s="1"/>
  <c r="E111" i="1"/>
  <c r="AC109" i="14"/>
  <c r="AB159" i="14"/>
  <c r="AB113" i="14"/>
  <c r="AB139" i="14"/>
  <c r="O116" i="5"/>
  <c r="P116" i="5" s="1"/>
  <c r="Q116" i="5"/>
  <c r="R116" i="5" s="1"/>
  <c r="D114" i="1"/>
  <c r="E100" i="1"/>
  <c r="AB98" i="14"/>
  <c r="E71" i="12"/>
  <c r="P71" i="5" s="1"/>
  <c r="F71" i="12"/>
  <c r="R71" i="5" s="1"/>
  <c r="D71" i="12"/>
  <c r="N71" i="5" s="1"/>
  <c r="AC65" i="14"/>
  <c r="AC59" i="14"/>
  <c r="AD47" i="14"/>
  <c r="AD41" i="14"/>
  <c r="O123" i="5"/>
  <c r="Q123" i="5"/>
  <c r="AB123" i="14"/>
  <c r="Q161" i="5"/>
  <c r="R161" i="5" s="1"/>
  <c r="AD161" i="14"/>
  <c r="G113" i="1"/>
  <c r="F113" i="1"/>
  <c r="D113" i="1"/>
  <c r="C113" i="1"/>
  <c r="E113" i="1"/>
  <c r="AB111" i="14"/>
  <c r="H102" i="11"/>
  <c r="J102" i="11" s="1"/>
  <c r="F152" i="12"/>
  <c r="K153" i="11" s="1"/>
  <c r="M153" i="11" s="1"/>
  <c r="D152" i="12"/>
  <c r="E153" i="11" s="1"/>
  <c r="G153" i="11" s="1"/>
  <c r="G152" i="12"/>
  <c r="L152" i="5" s="1"/>
  <c r="E152" i="12"/>
  <c r="H153" i="11" s="1"/>
  <c r="J153" i="11" s="1"/>
  <c r="D149" i="1"/>
  <c r="AB133" i="5"/>
  <c r="AC133" i="5" s="1"/>
  <c r="F105" i="1"/>
  <c r="O94" i="5"/>
  <c r="P94" i="5" s="1"/>
  <c r="M94" i="5"/>
  <c r="N94" i="5" s="1"/>
  <c r="AC73" i="14"/>
  <c r="AC49" i="14"/>
  <c r="AC37" i="14"/>
  <c r="AC31" i="14"/>
  <c r="AC108" i="14"/>
  <c r="AB85" i="5"/>
  <c r="AC85" i="5" s="1"/>
  <c r="O76" i="5"/>
  <c r="M76" i="5"/>
  <c r="AC76" i="14"/>
  <c r="AC131" i="14"/>
  <c r="AB75" i="14"/>
  <c r="AD72" i="14"/>
  <c r="AB57" i="14"/>
  <c r="F45" i="12"/>
  <c r="K46" i="11" s="1"/>
  <c r="M46" i="11" s="1"/>
  <c r="E45" i="12"/>
  <c r="H45" i="5" s="1"/>
  <c r="D45" i="12"/>
  <c r="N45" i="5" s="1"/>
  <c r="AU39" i="5"/>
  <c r="AT39" i="5"/>
  <c r="AV39" i="5" s="1"/>
  <c r="O54" i="5"/>
  <c r="P54" i="5" s="1"/>
  <c r="Q54" i="5"/>
  <c r="R54" i="5" s="1"/>
  <c r="AB12" i="14"/>
  <c r="AQ128" i="5"/>
  <c r="AP128" i="5"/>
  <c r="AR128" i="5" s="1"/>
  <c r="H92" i="11"/>
  <c r="J92" i="11" s="1"/>
  <c r="AQ44" i="5"/>
  <c r="AP44" i="5"/>
  <c r="AR44" i="5" s="1"/>
  <c r="O38" i="5"/>
  <c r="P38" i="5" s="1"/>
  <c r="Q38" i="5"/>
  <c r="R38" i="5" s="1"/>
  <c r="AB78" i="5"/>
  <c r="AC78" i="5" s="1"/>
  <c r="M78" i="5"/>
  <c r="N78" i="5" s="1"/>
  <c r="G44" i="1"/>
  <c r="AD15" i="14"/>
  <c r="Q33" i="5"/>
  <c r="R33" i="5" s="1"/>
  <c r="AB70" i="14"/>
  <c r="O62" i="5"/>
  <c r="Q62" i="5"/>
  <c r="AC62" i="14"/>
  <c r="P35" i="11"/>
  <c r="AC26" i="14"/>
  <c r="BC52" i="5"/>
  <c r="BB52" i="5"/>
  <c r="BD52" i="5" s="1"/>
  <c r="N28" i="11"/>
  <c r="P28" i="11" s="1"/>
  <c r="E40" i="11"/>
  <c r="G40" i="11" s="1"/>
  <c r="AD30" i="14"/>
  <c r="N138" i="9"/>
  <c r="AC18" i="14"/>
  <c r="E8" i="1"/>
  <c r="AC5" i="14"/>
  <c r="AQ4" i="5"/>
  <c r="AP4" i="5"/>
  <c r="AR4" i="5" s="1"/>
  <c r="AC28" i="14"/>
  <c r="Q144" i="9"/>
  <c r="Q48" i="9"/>
  <c r="D51" i="12"/>
  <c r="E52" i="11" s="1"/>
  <c r="G52" i="11" s="1"/>
  <c r="E51" i="12"/>
  <c r="P51" i="5" s="1"/>
  <c r="F51" i="12"/>
  <c r="K52" i="11" s="1"/>
  <c r="M52" i="11" s="1"/>
  <c r="AU51" i="5"/>
  <c r="AT51" i="5"/>
  <c r="AV51" i="5" s="1"/>
  <c r="Q142" i="9"/>
  <c r="AB16" i="5"/>
  <c r="AC16" i="5" s="1"/>
  <c r="Q8" i="5"/>
  <c r="O8" i="5"/>
  <c r="E7" i="11"/>
  <c r="G7" i="11" s="1"/>
  <c r="N90" i="9"/>
  <c r="F71" i="1"/>
  <c r="C71" i="1"/>
  <c r="E71" i="1"/>
  <c r="G71" i="1"/>
  <c r="D71" i="1"/>
  <c r="AD69" i="14"/>
  <c r="J6" i="11"/>
  <c r="N150" i="9"/>
  <c r="Q112" i="9"/>
  <c r="O69" i="5"/>
  <c r="Q153" i="9"/>
  <c r="Q39" i="9"/>
  <c r="Q70" i="9"/>
  <c r="AU2" i="5"/>
  <c r="AT2" i="5"/>
  <c r="AV2" i="5" s="1"/>
  <c r="Q170" i="9"/>
  <c r="AV47" i="5"/>
  <c r="AV162" i="5"/>
  <c r="H200" i="6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199" i="6"/>
  <c r="H195" i="6"/>
  <c r="H191" i="6"/>
  <c r="H187" i="6"/>
  <c r="H183" i="6"/>
  <c r="H179" i="6"/>
  <c r="H175" i="6"/>
  <c r="H171" i="6"/>
  <c r="H167" i="6"/>
  <c r="H163" i="6"/>
  <c r="H159" i="6"/>
  <c r="H155" i="6"/>
  <c r="H151" i="6"/>
  <c r="H147" i="6"/>
  <c r="H143" i="6"/>
  <c r="H139" i="6"/>
  <c r="H135" i="6"/>
  <c r="H131" i="6"/>
  <c r="H127" i="6"/>
  <c r="H123" i="6"/>
  <c r="H119" i="6"/>
  <c r="H115" i="6"/>
  <c r="H111" i="6"/>
  <c r="H107" i="6"/>
  <c r="H103" i="6"/>
  <c r="H99" i="6"/>
  <c r="H95" i="6"/>
  <c r="H91" i="6"/>
  <c r="H87" i="6"/>
  <c r="H83" i="6"/>
  <c r="H79" i="6"/>
  <c r="H75" i="6"/>
  <c r="H71" i="6"/>
  <c r="H67" i="6"/>
  <c r="H63" i="6"/>
  <c r="H59" i="6"/>
  <c r="H55" i="6"/>
  <c r="H51" i="6"/>
  <c r="H47" i="6"/>
  <c r="H43" i="6"/>
  <c r="H39" i="6"/>
  <c r="H35" i="6"/>
  <c r="H31" i="6"/>
  <c r="H27" i="6"/>
  <c r="H23" i="6"/>
  <c r="H19" i="6"/>
  <c r="H15" i="6"/>
  <c r="H11" i="6"/>
  <c r="H7" i="6"/>
  <c r="H6" i="6"/>
  <c r="H5" i="6"/>
  <c r="H4" i="6"/>
  <c r="H3" i="6"/>
  <c r="H2" i="6"/>
  <c r="H193" i="6"/>
  <c r="H162" i="6"/>
  <c r="H145" i="6"/>
  <c r="H114" i="6"/>
  <c r="H97" i="6"/>
  <c r="H182" i="6"/>
  <c r="H165" i="6"/>
  <c r="H134" i="6"/>
  <c r="H117" i="6"/>
  <c r="H86" i="6"/>
  <c r="H80" i="6"/>
  <c r="H64" i="6"/>
  <c r="H48" i="6"/>
  <c r="H32" i="6"/>
  <c r="H16" i="6"/>
  <c r="H185" i="6"/>
  <c r="H154" i="6"/>
  <c r="H137" i="6"/>
  <c r="H106" i="6"/>
  <c r="H89" i="6"/>
  <c r="H77" i="6"/>
  <c r="H74" i="6"/>
  <c r="H61" i="6"/>
  <c r="H58" i="6"/>
  <c r="H45" i="6"/>
  <c r="H42" i="6"/>
  <c r="H29" i="6"/>
  <c r="H26" i="6"/>
  <c r="H13" i="6"/>
  <c r="H10" i="6"/>
  <c r="H174" i="6"/>
  <c r="H157" i="6"/>
  <c r="H126" i="6"/>
  <c r="H109" i="6"/>
  <c r="H194" i="6"/>
  <c r="H177" i="6"/>
  <c r="H146" i="6"/>
  <c r="H129" i="6"/>
  <c r="H98" i="6"/>
  <c r="H68" i="6"/>
  <c r="H52" i="6"/>
  <c r="H36" i="6"/>
  <c r="H20" i="6"/>
  <c r="H197" i="6"/>
  <c r="H166" i="6"/>
  <c r="H149" i="6"/>
  <c r="H118" i="6"/>
  <c r="H101" i="6"/>
  <c r="H81" i="6"/>
  <c r="H78" i="6"/>
  <c r="H65" i="6"/>
  <c r="H62" i="6"/>
  <c r="H49" i="6"/>
  <c r="H46" i="6"/>
  <c r="H33" i="6"/>
  <c r="H30" i="6"/>
  <c r="H17" i="6"/>
  <c r="H14" i="6"/>
  <c r="H186" i="6"/>
  <c r="H169" i="6"/>
  <c r="H138" i="6"/>
  <c r="H121" i="6"/>
  <c r="H90" i="6"/>
  <c r="H178" i="6"/>
  <c r="H161" i="6"/>
  <c r="H130" i="6"/>
  <c r="H113" i="6"/>
  <c r="H82" i="6"/>
  <c r="H69" i="6"/>
  <c r="H66" i="6"/>
  <c r="H53" i="6"/>
  <c r="H50" i="6"/>
  <c r="H37" i="6"/>
  <c r="H34" i="6"/>
  <c r="H21" i="6"/>
  <c r="H18" i="6"/>
  <c r="H198" i="6"/>
  <c r="H181" i="6"/>
  <c r="H150" i="6"/>
  <c r="H133" i="6"/>
  <c r="H102" i="6"/>
  <c r="H85" i="6"/>
  <c r="H170" i="6"/>
  <c r="H153" i="6"/>
  <c r="H122" i="6"/>
  <c r="H105" i="6"/>
  <c r="H76" i="6"/>
  <c r="H60" i="6"/>
  <c r="H44" i="6"/>
  <c r="H28" i="6"/>
  <c r="H12" i="6"/>
  <c r="H190" i="6"/>
  <c r="H173" i="6"/>
  <c r="H142" i="6"/>
  <c r="H125" i="6"/>
  <c r="H94" i="6"/>
  <c r="H73" i="6"/>
  <c r="H70" i="6"/>
  <c r="H57" i="6"/>
  <c r="H54" i="6"/>
  <c r="H41" i="6"/>
  <c r="H38" i="6"/>
  <c r="H25" i="6"/>
  <c r="H22" i="6"/>
  <c r="H9" i="6"/>
  <c r="H158" i="6"/>
  <c r="H141" i="6"/>
  <c r="H40" i="6"/>
  <c r="H110" i="6"/>
  <c r="H93" i="6"/>
  <c r="H56" i="6"/>
  <c r="H8" i="6"/>
  <c r="H72" i="6"/>
  <c r="H24" i="6"/>
  <c r="H189" i="6"/>
  <c r="AU80" i="5"/>
  <c r="AV55" i="5"/>
  <c r="AV177" i="5"/>
  <c r="B208" i="1"/>
  <c r="AU186" i="5"/>
  <c r="AU130" i="5"/>
  <c r="AU31" i="5"/>
  <c r="AU56" i="5"/>
  <c r="AU122" i="5"/>
  <c r="AU135" i="5"/>
  <c r="AU79" i="5"/>
  <c r="H243" i="14"/>
  <c r="G243" i="14"/>
  <c r="F243" i="14"/>
  <c r="B243" i="14"/>
  <c r="C243" i="14"/>
  <c r="E243" i="14"/>
  <c r="D243" i="14"/>
  <c r="E241" i="14"/>
  <c r="D241" i="14"/>
  <c r="C241" i="14"/>
  <c r="B241" i="14"/>
  <c r="H241" i="14"/>
  <c r="G241" i="14"/>
  <c r="F241" i="14"/>
  <c r="G225" i="14"/>
  <c r="F225" i="14"/>
  <c r="D225" i="14"/>
  <c r="E225" i="14"/>
  <c r="H225" i="14"/>
  <c r="C225" i="14"/>
  <c r="B225" i="14"/>
  <c r="F216" i="14"/>
  <c r="E216" i="14"/>
  <c r="D216" i="14"/>
  <c r="H216" i="14"/>
  <c r="G216" i="14"/>
  <c r="B216" i="14"/>
  <c r="C216" i="14"/>
  <c r="D163" i="14"/>
  <c r="H163" i="14"/>
  <c r="G163" i="14"/>
  <c r="E163" i="14"/>
  <c r="C163" i="14"/>
  <c r="B163" i="14"/>
  <c r="F163" i="14"/>
  <c r="H182" i="11"/>
  <c r="J182" i="11" s="1"/>
  <c r="C198" i="14"/>
  <c r="G198" i="14"/>
  <c r="F198" i="14"/>
  <c r="E198" i="14"/>
  <c r="B198" i="14"/>
  <c r="H198" i="14"/>
  <c r="D198" i="14"/>
  <c r="F187" i="14"/>
  <c r="B187" i="14"/>
  <c r="C187" i="14"/>
  <c r="D187" i="14"/>
  <c r="G187" i="14"/>
  <c r="E187" i="14"/>
  <c r="H187" i="14"/>
  <c r="F242" i="14"/>
  <c r="D242" i="14"/>
  <c r="E242" i="14"/>
  <c r="C242" i="14"/>
  <c r="H242" i="14"/>
  <c r="G242" i="14"/>
  <c r="B242" i="14"/>
  <c r="E74" i="11"/>
  <c r="G74" i="11" s="1"/>
  <c r="F171" i="14"/>
  <c r="D171" i="14"/>
  <c r="H171" i="14"/>
  <c r="E171" i="14"/>
  <c r="C171" i="14"/>
  <c r="B171" i="14"/>
  <c r="G171" i="14"/>
  <c r="H181" i="11"/>
  <c r="J181" i="11" s="1"/>
  <c r="F210" i="14"/>
  <c r="D210" i="14"/>
  <c r="H210" i="14"/>
  <c r="E210" i="14"/>
  <c r="G210" i="14"/>
  <c r="C210" i="14"/>
  <c r="B210" i="14"/>
  <c r="H82" i="11"/>
  <c r="J82" i="11" s="1"/>
  <c r="B214" i="14"/>
  <c r="F214" i="14"/>
  <c r="H214" i="14"/>
  <c r="E214" i="14"/>
  <c r="G214" i="14"/>
  <c r="D214" i="14"/>
  <c r="C214" i="14"/>
  <c r="D159" i="14"/>
  <c r="C159" i="14"/>
  <c r="E159" i="14"/>
  <c r="B159" i="14"/>
  <c r="H159" i="14"/>
  <c r="G159" i="14"/>
  <c r="F159" i="14"/>
  <c r="N64" i="11"/>
  <c r="P64" i="11" s="1"/>
  <c r="H172" i="11"/>
  <c r="J172" i="11" s="1"/>
  <c r="E26" i="11"/>
  <c r="G26" i="11" s="1"/>
  <c r="F191" i="14"/>
  <c r="B191" i="14"/>
  <c r="D191" i="14"/>
  <c r="H191" i="14"/>
  <c r="G191" i="14"/>
  <c r="E191" i="14"/>
  <c r="C191" i="14"/>
  <c r="K4" i="11"/>
  <c r="M4" i="11" s="1"/>
  <c r="D59" i="14"/>
  <c r="B59" i="14"/>
  <c r="H59" i="14"/>
  <c r="G59" i="14"/>
  <c r="E59" i="14"/>
  <c r="C59" i="14"/>
  <c r="F59" i="14"/>
  <c r="H145" i="11"/>
  <c r="J145" i="11" s="1"/>
  <c r="H80" i="11"/>
  <c r="J80" i="11" s="1"/>
  <c r="H131" i="14"/>
  <c r="G131" i="14"/>
  <c r="C131" i="14"/>
  <c r="F131" i="14"/>
  <c r="E131" i="14"/>
  <c r="D131" i="14"/>
  <c r="B131" i="14"/>
  <c r="H61" i="14"/>
  <c r="G61" i="14"/>
  <c r="C61" i="14"/>
  <c r="F61" i="14"/>
  <c r="E61" i="14"/>
  <c r="B61" i="14"/>
  <c r="D61" i="14"/>
  <c r="H30" i="11"/>
  <c r="J30" i="11" s="1"/>
  <c r="N131" i="11"/>
  <c r="P131" i="11" s="1"/>
  <c r="N16" i="11"/>
  <c r="P16" i="11" s="1"/>
  <c r="K78" i="11"/>
  <c r="M78" i="11" s="1"/>
  <c r="D200" i="1"/>
  <c r="F173" i="1"/>
  <c r="AB157" i="5"/>
  <c r="AC157" i="5" s="1"/>
  <c r="M157" i="5"/>
  <c r="BC191" i="5"/>
  <c r="BB191" i="5"/>
  <c r="BD191" i="5" s="1"/>
  <c r="AY184" i="5"/>
  <c r="AX184" i="5"/>
  <c r="AZ184" i="5" s="1"/>
  <c r="AQ166" i="5"/>
  <c r="AP166" i="5"/>
  <c r="AR166" i="5" s="1"/>
  <c r="D188" i="12"/>
  <c r="F188" i="5" s="1"/>
  <c r="G188" i="12"/>
  <c r="O160" i="5"/>
  <c r="P160" i="5" s="1"/>
  <c r="Q160" i="5"/>
  <c r="R160" i="5" s="1"/>
  <c r="BB149" i="5"/>
  <c r="BD149" i="5" s="1"/>
  <c r="BC149" i="5"/>
  <c r="F184" i="1"/>
  <c r="D166" i="1"/>
  <c r="D157" i="1"/>
  <c r="F157" i="1"/>
  <c r="E157" i="1"/>
  <c r="C157" i="1"/>
  <c r="G157" i="1"/>
  <c r="O141" i="5"/>
  <c r="P141" i="5" s="1"/>
  <c r="Q141" i="5"/>
  <c r="R141" i="5" s="1"/>
  <c r="BC143" i="5"/>
  <c r="BB143" i="5"/>
  <c r="BD143" i="5" s="1"/>
  <c r="F65" i="12"/>
  <c r="R65" i="5" s="1"/>
  <c r="E65" i="12"/>
  <c r="H65" i="5" s="1"/>
  <c r="D65" i="12"/>
  <c r="F65" i="5" s="1"/>
  <c r="E125" i="1"/>
  <c r="AQ161" i="5"/>
  <c r="AP161" i="5"/>
  <c r="AR161" i="5" s="1"/>
  <c r="AY114" i="5"/>
  <c r="AX114" i="5"/>
  <c r="AZ114" i="5" s="1"/>
  <c r="O111" i="5"/>
  <c r="P111" i="5" s="1"/>
  <c r="N102" i="11"/>
  <c r="P102" i="11" s="1"/>
  <c r="AU152" i="5"/>
  <c r="AT152" i="5"/>
  <c r="AV152" i="5" s="1"/>
  <c r="F131" i="1"/>
  <c r="G131" i="1"/>
  <c r="E131" i="1"/>
  <c r="D131" i="1"/>
  <c r="C131" i="1"/>
  <c r="D101" i="1"/>
  <c r="C101" i="1"/>
  <c r="G101" i="1"/>
  <c r="F101" i="1"/>
  <c r="E101" i="1"/>
  <c r="E96" i="1"/>
  <c r="G73" i="12"/>
  <c r="F73" i="12"/>
  <c r="J73" i="5" s="1"/>
  <c r="E73" i="12"/>
  <c r="F55" i="12"/>
  <c r="R55" i="5" s="1"/>
  <c r="E55" i="12"/>
  <c r="P55" i="5" s="1"/>
  <c r="D55" i="12"/>
  <c r="N55" i="5" s="1"/>
  <c r="F37" i="12"/>
  <c r="J37" i="5" s="1"/>
  <c r="E37" i="12"/>
  <c r="P37" i="5" s="1"/>
  <c r="D37" i="12"/>
  <c r="F37" i="5" s="1"/>
  <c r="AT178" i="5"/>
  <c r="AV178" i="5" s="1"/>
  <c r="AU178" i="5"/>
  <c r="E57" i="11"/>
  <c r="G57" i="11" s="1"/>
  <c r="BC50" i="5"/>
  <c r="BB50" i="5"/>
  <c r="BD50" i="5" s="1"/>
  <c r="AB72" i="5"/>
  <c r="AC72" i="5" s="1"/>
  <c r="M72" i="5"/>
  <c r="N72" i="5" s="1"/>
  <c r="O75" i="5"/>
  <c r="P75" i="5" s="1"/>
  <c r="Q75" i="5"/>
  <c r="R75" i="5" s="1"/>
  <c r="C15" i="1"/>
  <c r="D15" i="1"/>
  <c r="G15" i="1"/>
  <c r="E15" i="1"/>
  <c r="F15" i="1"/>
  <c r="E130" i="1"/>
  <c r="D130" i="1"/>
  <c r="C130" i="1"/>
  <c r="G130" i="1"/>
  <c r="F130" i="1"/>
  <c r="O84" i="5"/>
  <c r="P84" i="5" s="1"/>
  <c r="Q84" i="5"/>
  <c r="R84" i="5" s="1"/>
  <c r="BC78" i="5"/>
  <c r="BB78" i="5"/>
  <c r="BD78" i="5" s="1"/>
  <c r="F65" i="1"/>
  <c r="D62" i="1"/>
  <c r="F44" i="1"/>
  <c r="AQ24" i="5"/>
  <c r="AP24" i="5"/>
  <c r="AR24" i="5" s="1"/>
  <c r="G68" i="12"/>
  <c r="L68" i="5" s="1"/>
  <c r="F68" i="12"/>
  <c r="K69" i="11" s="1"/>
  <c r="M69" i="11" s="1"/>
  <c r="D68" i="12"/>
  <c r="E69" i="11" s="1"/>
  <c r="G69" i="11" s="1"/>
  <c r="E68" i="12"/>
  <c r="H69" i="11" s="1"/>
  <c r="J69" i="11" s="1"/>
  <c r="E54" i="1"/>
  <c r="G54" i="1"/>
  <c r="D54" i="1"/>
  <c r="C54" i="1"/>
  <c r="F54" i="1"/>
  <c r="H40" i="11"/>
  <c r="J40" i="11" s="1"/>
  <c r="AY30" i="5"/>
  <c r="AX30" i="5"/>
  <c r="AZ30" i="5" s="1"/>
  <c r="Q183" i="9"/>
  <c r="N130" i="9"/>
  <c r="N182" i="9"/>
  <c r="AB18" i="5"/>
  <c r="AC18" i="5" s="1"/>
  <c r="M18" i="5"/>
  <c r="N18" i="5" s="1"/>
  <c r="N164" i="9"/>
  <c r="AU16" i="5"/>
  <c r="AT16" i="5"/>
  <c r="AV16" i="5" s="1"/>
  <c r="F12" i="1"/>
  <c r="E12" i="1"/>
  <c r="D12" i="1"/>
  <c r="C12" i="1"/>
  <c r="G12" i="1"/>
  <c r="Q4" i="5"/>
  <c r="R4" i="5" s="1"/>
  <c r="BC51" i="5"/>
  <c r="BB51" i="5"/>
  <c r="BD51" i="5" s="1"/>
  <c r="D97" i="1"/>
  <c r="G97" i="1"/>
  <c r="E97" i="1"/>
  <c r="C97" i="1"/>
  <c r="F97" i="1"/>
  <c r="BC16" i="5"/>
  <c r="BB16" i="5"/>
  <c r="BD16" i="5" s="1"/>
  <c r="N7" i="11"/>
  <c r="P7" i="11" s="1"/>
  <c r="Q14" i="5"/>
  <c r="R14" i="5" s="1"/>
  <c r="O14" i="5"/>
  <c r="P14" i="5" s="1"/>
  <c r="K13" i="11"/>
  <c r="M13" i="11" s="1"/>
  <c r="G117" i="12"/>
  <c r="E117" i="12"/>
  <c r="H118" i="11" s="1"/>
  <c r="J118" i="11" s="1"/>
  <c r="AQ14" i="5"/>
  <c r="AP14" i="5"/>
  <c r="AR14" i="5" s="1"/>
  <c r="M9" i="5"/>
  <c r="N9" i="5" s="1"/>
  <c r="F2" i="12"/>
  <c r="K3" i="11" s="1"/>
  <c r="M3" i="11" s="1"/>
  <c r="E2" i="12"/>
  <c r="H3" i="11" s="1"/>
  <c r="J3" i="11" s="1"/>
  <c r="N67" i="9"/>
  <c r="D9" i="1"/>
  <c r="N30" i="9"/>
  <c r="N12" i="9"/>
  <c r="N3" i="9"/>
  <c r="AV142" i="5"/>
  <c r="AU47" i="5"/>
  <c r="AU162" i="5"/>
  <c r="AU65" i="5"/>
  <c r="AU25" i="5"/>
  <c r="AU55" i="5"/>
  <c r="AU182" i="5"/>
  <c r="AV29" i="5"/>
  <c r="AU93" i="5"/>
  <c r="B15" i="14"/>
  <c r="B41" i="14" s="1"/>
  <c r="F10" i="14"/>
  <c r="AU123" i="5"/>
  <c r="M262" i="14"/>
  <c r="O262" i="14" s="1"/>
  <c r="AD201" i="14"/>
  <c r="AC201" i="14"/>
  <c r="AB201" i="14"/>
  <c r="W48" i="14"/>
  <c r="W57" i="14"/>
  <c r="W47" i="14"/>
  <c r="C11" i="15" s="1"/>
  <c r="H200" i="11"/>
  <c r="J200" i="11" s="1"/>
  <c r="E174" i="12"/>
  <c r="P174" i="5" s="1"/>
  <c r="G165" i="11"/>
  <c r="E184" i="11"/>
  <c r="G184" i="11" s="1"/>
  <c r="D212" i="14"/>
  <c r="C212" i="14"/>
  <c r="H212" i="14"/>
  <c r="F212" i="14"/>
  <c r="G212" i="14"/>
  <c r="E212" i="14"/>
  <c r="B212" i="14"/>
  <c r="K187" i="11"/>
  <c r="M187" i="11" s="1"/>
  <c r="F177" i="12"/>
  <c r="K178" i="11" s="1"/>
  <c r="M178" i="11" s="1"/>
  <c r="K110" i="11"/>
  <c r="M110" i="11" s="1"/>
  <c r="E126" i="12"/>
  <c r="H126" i="5" s="1"/>
  <c r="D118" i="12"/>
  <c r="E119" i="11" s="1"/>
  <c r="G119" i="11" s="1"/>
  <c r="N101" i="11"/>
  <c r="P101" i="11" s="1"/>
  <c r="H146" i="14"/>
  <c r="F146" i="14"/>
  <c r="E146" i="14"/>
  <c r="D146" i="14"/>
  <c r="C146" i="14"/>
  <c r="G146" i="14"/>
  <c r="B146" i="14"/>
  <c r="K82" i="11"/>
  <c r="M82" i="11" s="1"/>
  <c r="F213" i="14"/>
  <c r="G213" i="14"/>
  <c r="H213" i="14"/>
  <c r="E213" i="14"/>
  <c r="D213" i="14"/>
  <c r="C213" i="14"/>
  <c r="B213" i="14"/>
  <c r="H197" i="14"/>
  <c r="G197" i="14"/>
  <c r="E197" i="14"/>
  <c r="F197" i="14"/>
  <c r="D197" i="14"/>
  <c r="C197" i="14"/>
  <c r="B197" i="14"/>
  <c r="G176" i="14"/>
  <c r="B176" i="14"/>
  <c r="H176" i="14"/>
  <c r="F176" i="14"/>
  <c r="E176" i="14"/>
  <c r="D176" i="14"/>
  <c r="C176" i="14"/>
  <c r="G168" i="14"/>
  <c r="B168" i="14"/>
  <c r="H168" i="14"/>
  <c r="F168" i="14"/>
  <c r="E168" i="14"/>
  <c r="C168" i="14"/>
  <c r="D168" i="14"/>
  <c r="B160" i="14"/>
  <c r="H160" i="14"/>
  <c r="G160" i="14"/>
  <c r="E160" i="14"/>
  <c r="F160" i="14"/>
  <c r="D160" i="14"/>
  <c r="C160" i="14"/>
  <c r="B152" i="14"/>
  <c r="G152" i="14"/>
  <c r="F152" i="14"/>
  <c r="H152" i="14"/>
  <c r="D152" i="14"/>
  <c r="C152" i="14"/>
  <c r="E152" i="14"/>
  <c r="B144" i="14"/>
  <c r="D144" i="14"/>
  <c r="G144" i="14"/>
  <c r="F144" i="14"/>
  <c r="E144" i="14"/>
  <c r="C144" i="14"/>
  <c r="H144" i="14"/>
  <c r="H151" i="11"/>
  <c r="J151" i="11" s="1"/>
  <c r="E137" i="14"/>
  <c r="H137" i="14"/>
  <c r="G137" i="14"/>
  <c r="F137" i="14"/>
  <c r="D137" i="14"/>
  <c r="C137" i="14"/>
  <c r="B137" i="14"/>
  <c r="K176" i="11"/>
  <c r="M176" i="11" s="1"/>
  <c r="H215" i="14"/>
  <c r="G215" i="14"/>
  <c r="C215" i="14"/>
  <c r="F215" i="14"/>
  <c r="E215" i="14"/>
  <c r="D215" i="14"/>
  <c r="B215" i="14"/>
  <c r="E184" i="14"/>
  <c r="C184" i="14"/>
  <c r="H184" i="14"/>
  <c r="G184" i="14"/>
  <c r="F184" i="14"/>
  <c r="D184" i="14"/>
  <c r="B184" i="14"/>
  <c r="M123" i="11"/>
  <c r="J115" i="11"/>
  <c r="E25" i="12"/>
  <c r="H25" i="5" s="1"/>
  <c r="F179" i="12"/>
  <c r="K180" i="11" s="1"/>
  <c r="M180" i="11" s="1"/>
  <c r="G134" i="11"/>
  <c r="H134" i="11"/>
  <c r="J134" i="11" s="1"/>
  <c r="H89" i="11"/>
  <c r="J89" i="11" s="1"/>
  <c r="H76" i="11"/>
  <c r="J76" i="11" s="1"/>
  <c r="N145" i="11"/>
  <c r="P145" i="11" s="1"/>
  <c r="D167" i="12"/>
  <c r="E168" i="11" s="1"/>
  <c r="G168" i="11" s="1"/>
  <c r="E12" i="11"/>
  <c r="G12" i="11" s="1"/>
  <c r="E149" i="14"/>
  <c r="C149" i="14"/>
  <c r="G149" i="14"/>
  <c r="D149" i="14"/>
  <c r="B149" i="14"/>
  <c r="H149" i="14"/>
  <c r="F149" i="14"/>
  <c r="H69" i="14"/>
  <c r="G69" i="14"/>
  <c r="D69" i="14"/>
  <c r="C69" i="14"/>
  <c r="F69" i="14"/>
  <c r="E69" i="14"/>
  <c r="B69" i="14"/>
  <c r="F239" i="14"/>
  <c r="D239" i="14"/>
  <c r="E239" i="14"/>
  <c r="B239" i="14"/>
  <c r="C239" i="14"/>
  <c r="H239" i="14"/>
  <c r="G239" i="14"/>
  <c r="D21" i="12"/>
  <c r="E22" i="11" s="1"/>
  <c r="G22" i="11" s="1"/>
  <c r="E84" i="11"/>
  <c r="G84" i="11" s="1"/>
  <c r="AB175" i="14"/>
  <c r="AB157" i="14"/>
  <c r="AB151" i="14"/>
  <c r="G200" i="1"/>
  <c r="G189" i="1"/>
  <c r="AD186" i="14"/>
  <c r="G156" i="12"/>
  <c r="T156" i="5" s="1"/>
  <c r="E156" i="12"/>
  <c r="H156" i="5" s="1"/>
  <c r="D156" i="12"/>
  <c r="F156" i="5" s="1"/>
  <c r="F156" i="12"/>
  <c r="J156" i="5" s="1"/>
  <c r="G153" i="1"/>
  <c r="AB150" i="14"/>
  <c r="G173" i="12"/>
  <c r="L173" i="5" s="1"/>
  <c r="D173" i="12"/>
  <c r="E174" i="11" s="1"/>
  <c r="G174" i="11" s="1"/>
  <c r="M191" i="5"/>
  <c r="N191" i="5" s="1"/>
  <c r="AB166" i="14"/>
  <c r="AD158" i="14"/>
  <c r="AQ194" i="5"/>
  <c r="AP194" i="5"/>
  <c r="AR194" i="5" s="1"/>
  <c r="AD194" i="14"/>
  <c r="AB188" i="14"/>
  <c r="F144" i="1"/>
  <c r="AB190" i="14"/>
  <c r="G166" i="1"/>
  <c r="AQ124" i="5"/>
  <c r="AP124" i="5"/>
  <c r="AR124" i="5" s="1"/>
  <c r="O155" i="5"/>
  <c r="P155" i="5" s="1"/>
  <c r="M155" i="5"/>
  <c r="N155" i="5" s="1"/>
  <c r="AB130" i="14"/>
  <c r="M167" i="5"/>
  <c r="N167" i="5" s="1"/>
  <c r="D174" i="1"/>
  <c r="AB172" i="5"/>
  <c r="AC172" i="5" s="1"/>
  <c r="AQ143" i="5"/>
  <c r="AP143" i="5"/>
  <c r="AR143" i="5" s="1"/>
  <c r="AD143" i="14"/>
  <c r="AC127" i="14"/>
  <c r="AB109" i="14"/>
  <c r="AU159" i="5"/>
  <c r="AT159" i="5"/>
  <c r="AV159" i="5" s="1"/>
  <c r="AD98" i="14"/>
  <c r="E59" i="12"/>
  <c r="H59" i="5" s="1"/>
  <c r="D59" i="12"/>
  <c r="N59" i="5" s="1"/>
  <c r="F59" i="12"/>
  <c r="J59" i="5" s="1"/>
  <c r="AB53" i="14"/>
  <c r="AC29" i="14"/>
  <c r="AD123" i="14"/>
  <c r="AB107" i="14"/>
  <c r="BB96" i="5"/>
  <c r="BD96" i="5" s="1"/>
  <c r="BC96" i="5"/>
  <c r="BC110" i="5"/>
  <c r="BB110" i="5"/>
  <c r="BD110" i="5" s="1"/>
  <c r="AC89" i="14"/>
  <c r="D94" i="1"/>
  <c r="C94" i="1"/>
  <c r="G94" i="1"/>
  <c r="F94" i="1"/>
  <c r="E94" i="1"/>
  <c r="AD91" i="14"/>
  <c r="O99" i="5"/>
  <c r="P99" i="5" s="1"/>
  <c r="M99" i="5"/>
  <c r="N99" i="5" s="1"/>
  <c r="AC99" i="14"/>
  <c r="D96" i="1"/>
  <c r="AC94" i="14"/>
  <c r="BC85" i="5"/>
  <c r="BB85" i="5"/>
  <c r="BD85" i="5" s="1"/>
  <c r="E167" i="11"/>
  <c r="G167" i="11" s="1"/>
  <c r="AY153" i="5"/>
  <c r="AX153" i="5"/>
  <c r="AZ153" i="5" s="1"/>
  <c r="AY133" i="5"/>
  <c r="AX133" i="5"/>
  <c r="AZ133" i="5" s="1"/>
  <c r="AB133" i="14"/>
  <c r="AU116" i="5"/>
  <c r="AT116" i="5"/>
  <c r="AV116" i="5" s="1"/>
  <c r="AB67" i="14"/>
  <c r="G149" i="1"/>
  <c r="AU110" i="5"/>
  <c r="AT110" i="5"/>
  <c r="AV110" i="5" s="1"/>
  <c r="AC68" i="14"/>
  <c r="C104" i="1"/>
  <c r="F104" i="1"/>
  <c r="G104" i="1"/>
  <c r="E104" i="1"/>
  <c r="D104" i="1"/>
  <c r="AC102" i="14"/>
  <c r="AP75" i="5"/>
  <c r="AR75" i="5" s="1"/>
  <c r="AD75" i="14"/>
  <c r="AC72" i="14"/>
  <c r="G60" i="12"/>
  <c r="L60" i="5" s="1"/>
  <c r="F60" i="12"/>
  <c r="K61" i="11" s="1"/>
  <c r="M61" i="11" s="1"/>
  <c r="D60" i="12"/>
  <c r="E61" i="11" s="1"/>
  <c r="G61" i="11" s="1"/>
  <c r="E60" i="12"/>
  <c r="H60" i="5" s="1"/>
  <c r="AB39" i="14"/>
  <c r="G36" i="1"/>
  <c r="D36" i="1"/>
  <c r="F36" i="1"/>
  <c r="E36" i="1"/>
  <c r="C36" i="1"/>
  <c r="AB34" i="14"/>
  <c r="O11" i="5"/>
  <c r="P11" i="5" s="1"/>
  <c r="M11" i="5"/>
  <c r="N11" i="5" s="1"/>
  <c r="AC11" i="14"/>
  <c r="AU52" i="5"/>
  <c r="AT52" i="5"/>
  <c r="AV52" i="5" s="1"/>
  <c r="Q27" i="5"/>
  <c r="R27" i="5" s="1"/>
  <c r="O27" i="5"/>
  <c r="P27" i="5" s="1"/>
  <c r="Q120" i="5"/>
  <c r="R120" i="5" s="1"/>
  <c r="G62" i="12"/>
  <c r="F62" i="12"/>
  <c r="K63" i="11" s="1"/>
  <c r="M63" i="11" s="1"/>
  <c r="E62" i="12"/>
  <c r="H62" i="5" s="1"/>
  <c r="D62" i="12"/>
  <c r="N62" i="5" s="1"/>
  <c r="AB56" i="14"/>
  <c r="AC38" i="14"/>
  <c r="G62" i="1"/>
  <c r="AB15" i="14"/>
  <c r="G136" i="1"/>
  <c r="C136" i="1"/>
  <c r="F136" i="1"/>
  <c r="D136" i="1"/>
  <c r="E136" i="1"/>
  <c r="AB106" i="5"/>
  <c r="AC106" i="5" s="1"/>
  <c r="M106" i="5"/>
  <c r="N106" i="5" s="1"/>
  <c r="AD106" i="14"/>
  <c r="AQ68" i="5"/>
  <c r="AP68" i="5"/>
  <c r="AR68" i="5" s="1"/>
  <c r="AB62" i="14"/>
  <c r="AY52" i="5"/>
  <c r="AX52" i="5"/>
  <c r="AZ52" i="5" s="1"/>
  <c r="AD52" i="14"/>
  <c r="AD44" i="14"/>
  <c r="O20" i="5"/>
  <c r="P20" i="5" s="1"/>
  <c r="Q20" i="5"/>
  <c r="R20" i="5" s="1"/>
  <c r="AC20" i="14"/>
  <c r="AC30" i="14"/>
  <c r="N129" i="9"/>
  <c r="G38" i="1"/>
  <c r="E38" i="1"/>
  <c r="D38" i="1"/>
  <c r="C38" i="1"/>
  <c r="F38" i="1"/>
  <c r="AQ10" i="5"/>
  <c r="AP10" i="5"/>
  <c r="AR10" i="5" s="1"/>
  <c r="BC18" i="5"/>
  <c r="BB18" i="5"/>
  <c r="BD18" i="5" s="1"/>
  <c r="M10" i="5"/>
  <c r="N10" i="5" s="1"/>
  <c r="O10" i="5"/>
  <c r="P10" i="5" s="1"/>
  <c r="AC10" i="14"/>
  <c r="AB4" i="14"/>
  <c r="Q108" i="9"/>
  <c r="Q36" i="9"/>
  <c r="AB3" i="14"/>
  <c r="AU95" i="5"/>
  <c r="AT95" i="5"/>
  <c r="AV95" i="5" s="1"/>
  <c r="O95" i="5"/>
  <c r="P95" i="5" s="1"/>
  <c r="AC95" i="14"/>
  <c r="AQ8" i="5"/>
  <c r="AP8" i="5"/>
  <c r="AR8" i="5" s="1"/>
  <c r="N78" i="9"/>
  <c r="N13" i="11"/>
  <c r="P13" i="11" s="1"/>
  <c r="N183" i="9"/>
  <c r="AQ69" i="5"/>
  <c r="AP69" i="5"/>
  <c r="AR69" i="5" s="1"/>
  <c r="AC69" i="14"/>
  <c r="M117" i="5"/>
  <c r="N117" i="5" s="1"/>
  <c r="AB117" i="14"/>
  <c r="N49" i="9"/>
  <c r="AP2" i="5"/>
  <c r="AR2" i="5" s="1"/>
  <c r="AQ2" i="5"/>
  <c r="T23" i="14"/>
  <c r="Q152" i="9"/>
  <c r="Q160" i="9"/>
  <c r="N61" i="9"/>
  <c r="AD7" i="14"/>
  <c r="N2" i="9"/>
  <c r="AP21" i="5"/>
  <c r="AR21" i="5" s="1"/>
  <c r="AQ21" i="5"/>
  <c r="N199" i="9"/>
  <c r="Q13" i="9"/>
  <c r="P7" i="7"/>
  <c r="AU142" i="5"/>
  <c r="AV71" i="5"/>
  <c r="H249" i="14"/>
  <c r="G249" i="14"/>
  <c r="F249" i="14"/>
  <c r="B249" i="14"/>
  <c r="E249" i="14"/>
  <c r="D249" i="14"/>
  <c r="C249" i="14"/>
  <c r="F207" i="14"/>
  <c r="E207" i="14"/>
  <c r="D207" i="14"/>
  <c r="C207" i="14"/>
  <c r="H207" i="14"/>
  <c r="G207" i="14"/>
  <c r="B207" i="14"/>
  <c r="K181" i="11"/>
  <c r="M181" i="11" s="1"/>
  <c r="B201" i="14"/>
  <c r="G201" i="14"/>
  <c r="F201" i="14"/>
  <c r="E201" i="14"/>
  <c r="D201" i="14"/>
  <c r="H201" i="14"/>
  <c r="C201" i="14"/>
  <c r="H158" i="11"/>
  <c r="J158" i="11" s="1"/>
  <c r="K169" i="11"/>
  <c r="M169" i="11" s="1"/>
  <c r="N18" i="11"/>
  <c r="P18" i="11" s="1"/>
  <c r="F130" i="14"/>
  <c r="E130" i="14"/>
  <c r="D130" i="14"/>
  <c r="H130" i="14"/>
  <c r="G130" i="14"/>
  <c r="C130" i="14"/>
  <c r="B130" i="14"/>
  <c r="BB196" i="5"/>
  <c r="BD196" i="5" s="1"/>
  <c r="BC196" i="5"/>
  <c r="D189" i="1"/>
  <c r="G171" i="1"/>
  <c r="D153" i="1"/>
  <c r="BB185" i="5"/>
  <c r="BD185" i="5" s="1"/>
  <c r="BC185" i="5"/>
  <c r="AY196" i="5"/>
  <c r="AX196" i="5"/>
  <c r="AZ196" i="5" s="1"/>
  <c r="E178" i="11"/>
  <c r="G178" i="11" s="1"/>
  <c r="AY176" i="5"/>
  <c r="AX176" i="5"/>
  <c r="AZ176" i="5" s="1"/>
  <c r="F151" i="1"/>
  <c r="E151" i="1"/>
  <c r="D151" i="1"/>
  <c r="C151" i="1"/>
  <c r="G151" i="1"/>
  <c r="E190" i="1"/>
  <c r="O146" i="5"/>
  <c r="P146" i="5" s="1"/>
  <c r="Q146" i="5"/>
  <c r="R146" i="5" s="1"/>
  <c r="E137" i="1"/>
  <c r="F192" i="1"/>
  <c r="O164" i="5"/>
  <c r="P164" i="5" s="1"/>
  <c r="Q164" i="5"/>
  <c r="R164" i="5" s="1"/>
  <c r="G174" i="1"/>
  <c r="O136" i="5"/>
  <c r="P136" i="5" s="1"/>
  <c r="M136" i="5"/>
  <c r="E115" i="1"/>
  <c r="D115" i="1"/>
  <c r="G115" i="1"/>
  <c r="C115" i="1"/>
  <c r="F115" i="1"/>
  <c r="E161" i="1"/>
  <c r="G161" i="1"/>
  <c r="F161" i="1"/>
  <c r="C161" i="1"/>
  <c r="D161" i="1"/>
  <c r="N160" i="11"/>
  <c r="P160" i="11" s="1"/>
  <c r="AQ122" i="5"/>
  <c r="AP122" i="5"/>
  <c r="AR122" i="5" s="1"/>
  <c r="O139" i="5"/>
  <c r="P139" i="5" s="1"/>
  <c r="Q139" i="5"/>
  <c r="R139" i="5" s="1"/>
  <c r="E53" i="12"/>
  <c r="H53" i="5" s="1"/>
  <c r="D53" i="12"/>
  <c r="F53" i="5" s="1"/>
  <c r="F53" i="12"/>
  <c r="R53" i="5" s="1"/>
  <c r="F125" i="1"/>
  <c r="AU107" i="5"/>
  <c r="AT107" i="5"/>
  <c r="AV107" i="5" s="1"/>
  <c r="F91" i="1"/>
  <c r="G91" i="1"/>
  <c r="D91" i="1"/>
  <c r="C91" i="1"/>
  <c r="E91" i="1"/>
  <c r="E136" i="11"/>
  <c r="G136" i="11" s="1"/>
  <c r="BC111" i="5"/>
  <c r="BB111" i="5"/>
  <c r="BD111" i="5" s="1"/>
  <c r="AQ110" i="5"/>
  <c r="AP110" i="5"/>
  <c r="AR110" i="5" s="1"/>
  <c r="O89" i="5"/>
  <c r="P89" i="5" s="1"/>
  <c r="M89" i="5"/>
  <c r="N89" i="5" s="1"/>
  <c r="BC152" i="5"/>
  <c r="BB152" i="5"/>
  <c r="BD152" i="5" s="1"/>
  <c r="G120" i="1"/>
  <c r="F120" i="1"/>
  <c r="E120" i="1"/>
  <c r="C120" i="1"/>
  <c r="D120" i="1"/>
  <c r="AY96" i="5"/>
  <c r="AX96" i="5"/>
  <c r="AZ96" i="5" s="1"/>
  <c r="H128" i="11"/>
  <c r="J128" i="11" s="1"/>
  <c r="G96" i="1"/>
  <c r="M167" i="11"/>
  <c r="AU133" i="5"/>
  <c r="AT133" i="5"/>
  <c r="AV133" i="5" s="1"/>
  <c r="G115" i="12"/>
  <c r="L115" i="5" s="1"/>
  <c r="F115" i="12"/>
  <c r="K116" i="11" s="1"/>
  <c r="M116" i="11" s="1"/>
  <c r="D115" i="12"/>
  <c r="E116" i="11" s="1"/>
  <c r="G116" i="11" s="1"/>
  <c r="E115" i="12"/>
  <c r="H116" i="11" s="1"/>
  <c r="J116" i="11" s="1"/>
  <c r="AQ71" i="5"/>
  <c r="AP71" i="5"/>
  <c r="AR71" i="5" s="1"/>
  <c r="AQ53" i="5"/>
  <c r="AP53" i="5"/>
  <c r="AR53" i="5" s="1"/>
  <c r="AP35" i="5"/>
  <c r="AR35" i="5" s="1"/>
  <c r="AQ35" i="5"/>
  <c r="BC105" i="5"/>
  <c r="BB105" i="5"/>
  <c r="BD105" i="5" s="1"/>
  <c r="C92" i="1"/>
  <c r="F92" i="1"/>
  <c r="E92" i="1"/>
  <c r="D92" i="1"/>
  <c r="G92" i="1"/>
  <c r="BC68" i="5"/>
  <c r="BB68" i="5"/>
  <c r="BD68" i="5" s="1"/>
  <c r="AB84" i="5"/>
  <c r="AC84" i="5" s="1"/>
  <c r="M84" i="5"/>
  <c r="N84" i="5" s="1"/>
  <c r="AB54" i="5"/>
  <c r="AC54" i="5" s="1"/>
  <c r="M54" i="5"/>
  <c r="N54" i="5" s="1"/>
  <c r="O34" i="5"/>
  <c r="P34" i="5" s="1"/>
  <c r="M34" i="5"/>
  <c r="N34" i="5" s="1"/>
  <c r="O39" i="5"/>
  <c r="P39" i="5" s="1"/>
  <c r="Q39" i="5"/>
  <c r="R39" i="5" s="1"/>
  <c r="AY12" i="5"/>
  <c r="AX12" i="5"/>
  <c r="AZ12" i="5" s="1"/>
  <c r="AY120" i="5"/>
  <c r="AX120" i="5"/>
  <c r="AZ120" i="5" s="1"/>
  <c r="AQ62" i="5"/>
  <c r="AP62" i="5"/>
  <c r="AR62" i="5" s="1"/>
  <c r="O56" i="5"/>
  <c r="P56" i="5" s="1"/>
  <c r="Q56" i="5"/>
  <c r="R56" i="5" s="1"/>
  <c r="D80" i="1"/>
  <c r="F62" i="1"/>
  <c r="AU45" i="5"/>
  <c r="AT45" i="5"/>
  <c r="AV45" i="5" s="1"/>
  <c r="E44" i="1"/>
  <c r="Q22" i="5"/>
  <c r="R22" i="5" s="1"/>
  <c r="O15" i="5"/>
  <c r="P15" i="5" s="1"/>
  <c r="M15" i="5"/>
  <c r="N15" i="5" s="1"/>
  <c r="BC134" i="5"/>
  <c r="BB134" i="5"/>
  <c r="BD134" i="5" s="1"/>
  <c r="F64" i="1"/>
  <c r="G58" i="12"/>
  <c r="F58" i="12"/>
  <c r="R58" i="5" s="1"/>
  <c r="E58" i="12"/>
  <c r="H59" i="11" s="1"/>
  <c r="J59" i="11" s="1"/>
  <c r="D58" i="12"/>
  <c r="E59" i="11" s="1"/>
  <c r="G59" i="11" s="1"/>
  <c r="Q24" i="5"/>
  <c r="R24" i="5" s="1"/>
  <c r="O24" i="5"/>
  <c r="P24" i="5" s="1"/>
  <c r="BC28" i="5"/>
  <c r="BB28" i="5"/>
  <c r="BD28" i="5" s="1"/>
  <c r="M3" i="5"/>
  <c r="AB3" i="5"/>
  <c r="AC3" i="5" s="1"/>
  <c r="BC36" i="5"/>
  <c r="BB36" i="5"/>
  <c r="BD36" i="5" s="1"/>
  <c r="E7" i="1"/>
  <c r="F7" i="1"/>
  <c r="G7" i="1"/>
  <c r="C7" i="1"/>
  <c r="D7" i="1"/>
  <c r="BC10" i="5"/>
  <c r="BB10" i="5"/>
  <c r="BD10" i="5" s="1"/>
  <c r="F8" i="12"/>
  <c r="K9" i="11" s="1"/>
  <c r="M9" i="11" s="1"/>
  <c r="E8" i="12"/>
  <c r="H9" i="11" s="1"/>
  <c r="J9" i="11" s="1"/>
  <c r="G8" i="12"/>
  <c r="E6" i="1"/>
  <c r="D6" i="1"/>
  <c r="C6" i="1"/>
  <c r="G6" i="1"/>
  <c r="F6" i="1"/>
  <c r="G16" i="1"/>
  <c r="D16" i="1"/>
  <c r="F16" i="1"/>
  <c r="E16" i="1"/>
  <c r="C16" i="1"/>
  <c r="E58" i="11"/>
  <c r="G58" i="11" s="1"/>
  <c r="AY9" i="5"/>
  <c r="AX9" i="5"/>
  <c r="AZ9" i="5" s="1"/>
  <c r="W45" i="14"/>
  <c r="Q30" i="9"/>
  <c r="Q12" i="9"/>
  <c r="T7" i="7"/>
  <c r="AV135" i="5"/>
  <c r="AU126" i="5"/>
  <c r="J259" i="14"/>
  <c r="AV27" i="5"/>
  <c r="F11" i="14"/>
  <c r="AU38" i="5"/>
  <c r="AU71" i="5"/>
  <c r="N117" i="9"/>
  <c r="AV26" i="5"/>
  <c r="AV59" i="5"/>
  <c r="AU27" i="5"/>
  <c r="F14" i="14"/>
  <c r="AU17" i="5"/>
  <c r="AU124" i="5"/>
  <c r="AV25" i="5"/>
  <c r="F42" i="14"/>
  <c r="H42" i="14" s="1"/>
  <c r="G227" i="14"/>
  <c r="F227" i="14"/>
  <c r="B227" i="14"/>
  <c r="C227" i="14"/>
  <c r="H227" i="14"/>
  <c r="E227" i="14"/>
  <c r="D227" i="14"/>
  <c r="N36" i="11"/>
  <c r="P36" i="11" s="1"/>
  <c r="G190" i="12"/>
  <c r="L190" i="5" s="1"/>
  <c r="K158" i="11"/>
  <c r="M158" i="11" s="1"/>
  <c r="N90" i="11"/>
  <c r="P90" i="11" s="1"/>
  <c r="D83" i="14"/>
  <c r="C83" i="14"/>
  <c r="B83" i="14"/>
  <c r="H83" i="14"/>
  <c r="G83" i="14"/>
  <c r="E83" i="14"/>
  <c r="F83" i="14"/>
  <c r="E192" i="14"/>
  <c r="F192" i="14"/>
  <c r="D192" i="14"/>
  <c r="C192" i="14"/>
  <c r="H192" i="14"/>
  <c r="G192" i="14"/>
  <c r="B192" i="14"/>
  <c r="N187" i="11"/>
  <c r="P187" i="11" s="1"/>
  <c r="H13" i="11"/>
  <c r="J13" i="11" s="1"/>
  <c r="K145" i="11"/>
  <c r="M145" i="11" s="1"/>
  <c r="G79" i="12"/>
  <c r="T79" i="5" s="1"/>
  <c r="G19" i="12"/>
  <c r="E13" i="11"/>
  <c r="G13" i="11" s="1"/>
  <c r="F126" i="14"/>
  <c r="E126" i="14"/>
  <c r="D126" i="14"/>
  <c r="G126" i="14"/>
  <c r="C126" i="14"/>
  <c r="B126" i="14"/>
  <c r="H126" i="14"/>
  <c r="K113" i="11"/>
  <c r="M113" i="11" s="1"/>
  <c r="D71" i="14"/>
  <c r="B71" i="14"/>
  <c r="G71" i="14"/>
  <c r="F71" i="14"/>
  <c r="E71" i="14"/>
  <c r="C71" i="14"/>
  <c r="H71" i="14"/>
  <c r="E26" i="12"/>
  <c r="H27" i="11" s="1"/>
  <c r="J27" i="11" s="1"/>
  <c r="E105" i="11"/>
  <c r="G105" i="11" s="1"/>
  <c r="H81" i="14"/>
  <c r="G81" i="14"/>
  <c r="D81" i="14"/>
  <c r="C81" i="14"/>
  <c r="E81" i="14"/>
  <c r="B81" i="14"/>
  <c r="F81" i="14"/>
  <c r="K25" i="11"/>
  <c r="M25" i="11" s="1"/>
  <c r="G56" i="14"/>
  <c r="B56" i="14"/>
  <c r="H56" i="14"/>
  <c r="F56" i="14"/>
  <c r="E56" i="14"/>
  <c r="C56" i="14"/>
  <c r="D56" i="14"/>
  <c r="D182" i="14"/>
  <c r="B182" i="14"/>
  <c r="G182" i="14"/>
  <c r="F182" i="14"/>
  <c r="E182" i="14"/>
  <c r="C182" i="14"/>
  <c r="H182" i="14"/>
  <c r="K114" i="11"/>
  <c r="M114" i="11" s="1"/>
  <c r="E165" i="14"/>
  <c r="G165" i="14"/>
  <c r="F165" i="14"/>
  <c r="D165" i="14"/>
  <c r="C165" i="14"/>
  <c r="B165" i="14"/>
  <c r="H165" i="14"/>
  <c r="E24" i="11"/>
  <c r="G24" i="11" s="1"/>
  <c r="E16" i="11"/>
  <c r="G16" i="11" s="1"/>
  <c r="H78" i="11"/>
  <c r="J78" i="11" s="1"/>
  <c r="G66" i="14"/>
  <c r="F66" i="14"/>
  <c r="C66" i="14"/>
  <c r="B66" i="14"/>
  <c r="H66" i="14"/>
  <c r="E66" i="14"/>
  <c r="D66" i="14"/>
  <c r="AB199" i="14"/>
  <c r="AB196" i="5"/>
  <c r="AC196" i="5" s="1"/>
  <c r="M196" i="5"/>
  <c r="N196" i="5" s="1"/>
  <c r="AB193" i="14"/>
  <c r="AB185" i="5"/>
  <c r="AC185" i="5" s="1"/>
  <c r="D157" i="12"/>
  <c r="E158" i="11" s="1"/>
  <c r="G158" i="11" s="1"/>
  <c r="G157" i="12"/>
  <c r="AD145" i="14"/>
  <c r="AB192" i="14"/>
  <c r="E186" i="12"/>
  <c r="H186" i="5" s="1"/>
  <c r="D186" i="12"/>
  <c r="AD168" i="14"/>
  <c r="E151" i="11"/>
  <c r="G151" i="11" s="1"/>
  <c r="G147" i="1"/>
  <c r="AC144" i="14"/>
  <c r="AC132" i="14"/>
  <c r="AB126" i="14"/>
  <c r="E197" i="1"/>
  <c r="AY191" i="5"/>
  <c r="AX191" i="5"/>
  <c r="AZ191" i="5" s="1"/>
  <c r="AY185" i="5"/>
  <c r="AX185" i="5"/>
  <c r="AZ185" i="5" s="1"/>
  <c r="AY179" i="5"/>
  <c r="AX179" i="5"/>
  <c r="AZ179" i="5" s="1"/>
  <c r="AY173" i="5"/>
  <c r="AX173" i="5"/>
  <c r="AZ173" i="5" s="1"/>
  <c r="BC151" i="5"/>
  <c r="BB151" i="5"/>
  <c r="BD151" i="5" s="1"/>
  <c r="BB179" i="5"/>
  <c r="BD179" i="5" s="1"/>
  <c r="BC179" i="5"/>
  <c r="AD189" i="14"/>
  <c r="AD171" i="14"/>
  <c r="AD165" i="14"/>
  <c r="K165" i="11"/>
  <c r="M165" i="11" s="1"/>
  <c r="AC194" i="14"/>
  <c r="AB149" i="14"/>
  <c r="D190" i="1"/>
  <c r="AD188" i="14"/>
  <c r="AQ160" i="5"/>
  <c r="AP160" i="5"/>
  <c r="AR160" i="5" s="1"/>
  <c r="AC160" i="14"/>
  <c r="O135" i="5"/>
  <c r="P135" i="5" s="1"/>
  <c r="Q135" i="5"/>
  <c r="R135" i="5" s="1"/>
  <c r="AC135" i="14"/>
  <c r="G182" i="12"/>
  <c r="L182" i="5" s="1"/>
  <c r="F182" i="12"/>
  <c r="R182" i="5" s="1"/>
  <c r="E182" i="12"/>
  <c r="P182" i="5" s="1"/>
  <c r="AB182" i="14"/>
  <c r="E166" i="1"/>
  <c r="AC146" i="14"/>
  <c r="AC121" i="14"/>
  <c r="AB155" i="14"/>
  <c r="D169" i="1"/>
  <c r="E169" i="1"/>
  <c r="C169" i="1"/>
  <c r="G169" i="1"/>
  <c r="F169" i="1"/>
  <c r="AD141" i="14"/>
  <c r="AD172" i="14"/>
  <c r="O109" i="5"/>
  <c r="P109" i="5" s="1"/>
  <c r="Q109" i="5"/>
  <c r="R109" i="5" s="1"/>
  <c r="AC104" i="14"/>
  <c r="AB109" i="5"/>
  <c r="AC109" i="5" s="1"/>
  <c r="M109" i="5"/>
  <c r="N109" i="5" s="1"/>
  <c r="AD87" i="14"/>
  <c r="BC113" i="5"/>
  <c r="BB113" i="5"/>
  <c r="BD113" i="5" s="1"/>
  <c r="AQ139" i="5"/>
  <c r="AP139" i="5"/>
  <c r="AR139" i="5" s="1"/>
  <c r="AU129" i="5"/>
  <c r="AT129" i="5"/>
  <c r="AV129" i="5" s="1"/>
  <c r="G85" i="12"/>
  <c r="D85" i="12"/>
  <c r="E86" i="11" s="1"/>
  <c r="G86" i="11" s="1"/>
  <c r="E41" i="12"/>
  <c r="D41" i="12"/>
  <c r="F41" i="5" s="1"/>
  <c r="F41" i="12"/>
  <c r="J41" i="5" s="1"/>
  <c r="AC35" i="14"/>
  <c r="AB29" i="14"/>
  <c r="AC23" i="14"/>
  <c r="AB17" i="14"/>
  <c r="BC154" i="5"/>
  <c r="BB154" i="5"/>
  <c r="BD154" i="5" s="1"/>
  <c r="AT154" i="5"/>
  <c r="AV154" i="5" s="1"/>
  <c r="AU154" i="5"/>
  <c r="AB140" i="14"/>
  <c r="AQ123" i="5"/>
  <c r="AP123" i="5"/>
  <c r="AR123" i="5" s="1"/>
  <c r="AD100" i="14"/>
  <c r="BC94" i="5"/>
  <c r="BB94" i="5"/>
  <c r="BD94" i="5" s="1"/>
  <c r="O88" i="5"/>
  <c r="P88" i="5" s="1"/>
  <c r="M88" i="5"/>
  <c r="N88" i="5" s="1"/>
  <c r="J136" i="11"/>
  <c r="G112" i="1"/>
  <c r="E112" i="1"/>
  <c r="D112" i="1"/>
  <c r="C112" i="1"/>
  <c r="F112" i="1"/>
  <c r="AD110" i="14"/>
  <c r="AQ91" i="5"/>
  <c r="AP91" i="5"/>
  <c r="AR91" i="5" s="1"/>
  <c r="AC91" i="14"/>
  <c r="AY129" i="5"/>
  <c r="AX129" i="5"/>
  <c r="AZ129" i="5" s="1"/>
  <c r="O92" i="5"/>
  <c r="P92" i="5" s="1"/>
  <c r="M92" i="5"/>
  <c r="N92" i="5" s="1"/>
  <c r="AC92" i="14"/>
  <c r="O82" i="5"/>
  <c r="P82" i="5" s="1"/>
  <c r="M82" i="5"/>
  <c r="N82" i="5" s="1"/>
  <c r="Q153" i="5"/>
  <c r="R153" i="5" s="1"/>
  <c r="E108" i="11"/>
  <c r="G108" i="11" s="1"/>
  <c r="O101" i="5"/>
  <c r="P101" i="5" s="1"/>
  <c r="Q101" i="5"/>
  <c r="R101" i="5" s="1"/>
  <c r="G93" i="1"/>
  <c r="O83" i="5"/>
  <c r="P83" i="5" s="1"/>
  <c r="M83" i="5"/>
  <c r="N83" i="5" s="1"/>
  <c r="AB83" i="14"/>
  <c r="F67" i="12"/>
  <c r="J67" i="5" s="1"/>
  <c r="D67" i="12"/>
  <c r="E67" i="12"/>
  <c r="P67" i="5" s="1"/>
  <c r="D49" i="12"/>
  <c r="F49" i="5" s="1"/>
  <c r="E49" i="12"/>
  <c r="P49" i="5" s="1"/>
  <c r="F49" i="12"/>
  <c r="J49" i="5" s="1"/>
  <c r="F31" i="12"/>
  <c r="R31" i="5" s="1"/>
  <c r="D31" i="12"/>
  <c r="F31" i="5" s="1"/>
  <c r="E31" i="12"/>
  <c r="H31" i="5" s="1"/>
  <c r="AB25" i="14"/>
  <c r="AD103" i="14"/>
  <c r="BC90" i="5"/>
  <c r="BB90" i="5"/>
  <c r="BD90" i="5" s="1"/>
  <c r="AB68" i="14"/>
  <c r="J47" i="11"/>
  <c r="O40" i="5"/>
  <c r="M40" i="5"/>
  <c r="G74" i="1"/>
  <c r="AC54" i="14"/>
  <c r="AC39" i="14"/>
  <c r="AC34" i="14"/>
  <c r="O72" i="5"/>
  <c r="P72" i="5" s="1"/>
  <c r="Q72" i="5"/>
  <c r="R72" i="5" s="1"/>
  <c r="BB46" i="5"/>
  <c r="BD46" i="5" s="1"/>
  <c r="BC46" i="5"/>
  <c r="BC12" i="5"/>
  <c r="BB12" i="5"/>
  <c r="BD12" i="5" s="1"/>
  <c r="AC56" i="14"/>
  <c r="O13" i="5"/>
  <c r="P13" i="5" s="1"/>
  <c r="M13" i="5"/>
  <c r="N13" i="5" s="1"/>
  <c r="F80" i="1"/>
  <c r="AU63" i="5"/>
  <c r="AT63" i="5"/>
  <c r="AV63" i="5" s="1"/>
  <c r="E62" i="1"/>
  <c r="F35" i="1"/>
  <c r="C35" i="1"/>
  <c r="E35" i="1"/>
  <c r="D35" i="1"/>
  <c r="G35" i="1"/>
  <c r="N14" i="11"/>
  <c r="P14" i="11" s="1"/>
  <c r="G100" i="11"/>
  <c r="AC80" i="14"/>
  <c r="D64" i="1"/>
  <c r="G50" i="12"/>
  <c r="F50" i="12"/>
  <c r="K51" i="11" s="1"/>
  <c r="M51" i="11" s="1"/>
  <c r="E50" i="12"/>
  <c r="H51" i="11" s="1"/>
  <c r="J51" i="11" s="1"/>
  <c r="D50" i="12"/>
  <c r="E51" i="11" s="1"/>
  <c r="G51" i="11" s="1"/>
  <c r="AB44" i="14"/>
  <c r="C32" i="1"/>
  <c r="G32" i="1"/>
  <c r="E32" i="1"/>
  <c r="D32" i="1"/>
  <c r="F32" i="1"/>
  <c r="AC36" i="14"/>
  <c r="AB28" i="5"/>
  <c r="AC28" i="5" s="1"/>
  <c r="AD51" i="14"/>
  <c r="G10" i="1"/>
  <c r="D10" i="1"/>
  <c r="C10" i="1"/>
  <c r="F10" i="1"/>
  <c r="E10" i="1"/>
  <c r="N115" i="9"/>
  <c r="AB95" i="5"/>
  <c r="AC95" i="5" s="1"/>
  <c r="N189" i="9"/>
  <c r="AD117" i="14"/>
  <c r="F9" i="12"/>
  <c r="R9" i="5" s="1"/>
  <c r="G9" i="12"/>
  <c r="L9" i="5" s="1"/>
  <c r="AC9" i="14"/>
  <c r="Q28" i="9"/>
  <c r="M34" i="11"/>
  <c r="Q135" i="9"/>
  <c r="AY7" i="5"/>
  <c r="AX7" i="5"/>
  <c r="AZ7" i="5" s="1"/>
  <c r="O21" i="5"/>
  <c r="Q184" i="9"/>
  <c r="Q10" i="9"/>
  <c r="Q7" i="7"/>
  <c r="J2" i="7"/>
  <c r="D45" i="14" s="1"/>
  <c r="I2" i="7"/>
  <c r="AU26" i="5"/>
  <c r="AU43" i="5"/>
  <c r="F190" i="6"/>
  <c r="F179" i="6"/>
  <c r="F176" i="6"/>
  <c r="F173" i="6"/>
  <c r="F142" i="6"/>
  <c r="F131" i="6"/>
  <c r="F128" i="6"/>
  <c r="F125" i="6"/>
  <c r="F94" i="6"/>
  <c r="F83" i="6"/>
  <c r="F73" i="6"/>
  <c r="F70" i="6"/>
  <c r="F67" i="6"/>
  <c r="F57" i="6"/>
  <c r="F54" i="6"/>
  <c r="F51" i="6"/>
  <c r="F41" i="6"/>
  <c r="F38" i="6"/>
  <c r="F35" i="6"/>
  <c r="F25" i="6"/>
  <c r="F22" i="6"/>
  <c r="F19" i="6"/>
  <c r="F9" i="6"/>
  <c r="F199" i="6"/>
  <c r="F196" i="6"/>
  <c r="F193" i="6"/>
  <c r="F162" i="6"/>
  <c r="F151" i="6"/>
  <c r="F148" i="6"/>
  <c r="F145" i="6"/>
  <c r="F114" i="6"/>
  <c r="F103" i="6"/>
  <c r="F100" i="6"/>
  <c r="F97" i="6"/>
  <c r="F6" i="6"/>
  <c r="F182" i="6"/>
  <c r="F171" i="6"/>
  <c r="F168" i="6"/>
  <c r="F165" i="6"/>
  <c r="F134" i="6"/>
  <c r="F123" i="6"/>
  <c r="F120" i="6"/>
  <c r="F117" i="6"/>
  <c r="F86" i="6"/>
  <c r="F80" i="6"/>
  <c r="F64" i="6"/>
  <c r="F48" i="6"/>
  <c r="F32" i="6"/>
  <c r="F16" i="6"/>
  <c r="F191" i="6"/>
  <c r="F188" i="6"/>
  <c r="F185" i="6"/>
  <c r="F154" i="6"/>
  <c r="F143" i="6"/>
  <c r="F140" i="6"/>
  <c r="F137" i="6"/>
  <c r="F106" i="6"/>
  <c r="F95" i="6"/>
  <c r="F92" i="6"/>
  <c r="F89" i="6"/>
  <c r="F77" i="6"/>
  <c r="F74" i="6"/>
  <c r="F71" i="6"/>
  <c r="F61" i="6"/>
  <c r="F58" i="6"/>
  <c r="F55" i="6"/>
  <c r="F45" i="6"/>
  <c r="F42" i="6"/>
  <c r="F39" i="6"/>
  <c r="F29" i="6"/>
  <c r="F26" i="6"/>
  <c r="F23" i="6"/>
  <c r="F13" i="6"/>
  <c r="F10" i="6"/>
  <c r="F7" i="6"/>
  <c r="F174" i="6"/>
  <c r="F163" i="6"/>
  <c r="F160" i="6"/>
  <c r="F157" i="6"/>
  <c r="F126" i="6"/>
  <c r="F115" i="6"/>
  <c r="F112" i="6"/>
  <c r="F109" i="6"/>
  <c r="F194" i="6"/>
  <c r="F183" i="6"/>
  <c r="F180" i="6"/>
  <c r="F177" i="6"/>
  <c r="F146" i="6"/>
  <c r="F135" i="6"/>
  <c r="F132" i="6"/>
  <c r="F129" i="6"/>
  <c r="F98" i="6"/>
  <c r="F87" i="6"/>
  <c r="F84" i="6"/>
  <c r="F68" i="6"/>
  <c r="F52" i="6"/>
  <c r="F36" i="6"/>
  <c r="F20" i="6"/>
  <c r="F2" i="6"/>
  <c r="F200" i="6"/>
  <c r="F197" i="6"/>
  <c r="F166" i="6"/>
  <c r="F155" i="6"/>
  <c r="F152" i="6"/>
  <c r="F149" i="6"/>
  <c r="F118" i="6"/>
  <c r="F107" i="6"/>
  <c r="F104" i="6"/>
  <c r="F101" i="6"/>
  <c r="F81" i="6"/>
  <c r="F78" i="6"/>
  <c r="F75" i="6"/>
  <c r="F65" i="6"/>
  <c r="F62" i="6"/>
  <c r="F59" i="6"/>
  <c r="F49" i="6"/>
  <c r="F46" i="6"/>
  <c r="F43" i="6"/>
  <c r="F33" i="6"/>
  <c r="F30" i="6"/>
  <c r="F27" i="6"/>
  <c r="F17" i="6"/>
  <c r="F14" i="6"/>
  <c r="F11" i="6"/>
  <c r="F195" i="6"/>
  <c r="F192" i="6"/>
  <c r="F189" i="6"/>
  <c r="F158" i="6"/>
  <c r="F147" i="6"/>
  <c r="F144" i="6"/>
  <c r="F141" i="6"/>
  <c r="F110" i="6"/>
  <c r="F99" i="6"/>
  <c r="F96" i="6"/>
  <c r="F93" i="6"/>
  <c r="F72" i="6"/>
  <c r="F56" i="6"/>
  <c r="F40" i="6"/>
  <c r="F24" i="6"/>
  <c r="F8" i="6"/>
  <c r="F178" i="6"/>
  <c r="F167" i="6"/>
  <c r="F164" i="6"/>
  <c r="F161" i="6"/>
  <c r="F130" i="6"/>
  <c r="F119" i="6"/>
  <c r="F116" i="6"/>
  <c r="F113" i="6"/>
  <c r="F82" i="6"/>
  <c r="F79" i="6"/>
  <c r="F69" i="6"/>
  <c r="F66" i="6"/>
  <c r="F63" i="6"/>
  <c r="F53" i="6"/>
  <c r="F50" i="6"/>
  <c r="F47" i="6"/>
  <c r="F37" i="6"/>
  <c r="F34" i="6"/>
  <c r="F31" i="6"/>
  <c r="F21" i="6"/>
  <c r="F18" i="6"/>
  <c r="F15" i="6"/>
  <c r="F4" i="6"/>
  <c r="F198" i="6"/>
  <c r="F187" i="6"/>
  <c r="F184" i="6"/>
  <c r="F181" i="6"/>
  <c r="F150" i="6"/>
  <c r="F139" i="6"/>
  <c r="F136" i="6"/>
  <c r="F133" i="6"/>
  <c r="F102" i="6"/>
  <c r="F91" i="6"/>
  <c r="F88" i="6"/>
  <c r="F85" i="6"/>
  <c r="F170" i="6"/>
  <c r="F159" i="6"/>
  <c r="F156" i="6"/>
  <c r="F153" i="6"/>
  <c r="F122" i="6"/>
  <c r="F111" i="6"/>
  <c r="F108" i="6"/>
  <c r="F105" i="6"/>
  <c r="F76" i="6"/>
  <c r="F60" i="6"/>
  <c r="F44" i="6"/>
  <c r="F28" i="6"/>
  <c r="F12" i="6"/>
  <c r="F5" i="6"/>
  <c r="F169" i="6"/>
  <c r="F127" i="6"/>
  <c r="F138" i="6"/>
  <c r="F124" i="6"/>
  <c r="F121" i="6"/>
  <c r="F90" i="6"/>
  <c r="F175" i="6"/>
  <c r="F186" i="6"/>
  <c r="F172" i="6"/>
  <c r="F3" i="6"/>
  <c r="AU168" i="5"/>
  <c r="AV165" i="5"/>
  <c r="AV180" i="5"/>
  <c r="AU81" i="5"/>
  <c r="AU150" i="5"/>
  <c r="AV67" i="5"/>
  <c r="F13" i="14"/>
  <c r="AY91" i="5"/>
  <c r="AX91" i="5"/>
  <c r="AZ91" i="5" s="1"/>
  <c r="M114" i="5"/>
  <c r="N114" i="5" s="1"/>
  <c r="AB111" i="5"/>
  <c r="AC111" i="5" s="1"/>
  <c r="M111" i="5"/>
  <c r="N111" i="5" s="1"/>
  <c r="BB133" i="5"/>
  <c r="BD133" i="5" s="1"/>
  <c r="BC133" i="5"/>
  <c r="AQ115" i="5"/>
  <c r="AP115" i="5"/>
  <c r="AR115" i="5" s="1"/>
  <c r="H108" i="11"/>
  <c r="J108" i="11" s="1"/>
  <c r="AQ101" i="5"/>
  <c r="AP101" i="5"/>
  <c r="AR101" i="5" s="1"/>
  <c r="AU105" i="5"/>
  <c r="AT105" i="5"/>
  <c r="AV105" i="5" s="1"/>
  <c r="AY178" i="5"/>
  <c r="AX178" i="5"/>
  <c r="AZ178" i="5" s="1"/>
  <c r="F52" i="1"/>
  <c r="E42" i="1"/>
  <c r="F42" i="1"/>
  <c r="D42" i="1"/>
  <c r="C42" i="1"/>
  <c r="G42" i="1"/>
  <c r="BC131" i="5"/>
  <c r="BB131" i="5"/>
  <c r="BD131" i="5" s="1"/>
  <c r="F77" i="1"/>
  <c r="D74" i="1"/>
  <c r="AP57" i="5"/>
  <c r="AR57" i="5" s="1"/>
  <c r="AQ57" i="5"/>
  <c r="G42" i="12"/>
  <c r="L42" i="5" s="1"/>
  <c r="F42" i="12"/>
  <c r="K43" i="11" s="1"/>
  <c r="M43" i="11" s="1"/>
  <c r="E42" i="12"/>
  <c r="P42" i="5" s="1"/>
  <c r="D42" i="12"/>
  <c r="E43" i="11" s="1"/>
  <c r="G43" i="11" s="1"/>
  <c r="AQ120" i="5"/>
  <c r="AP120" i="5"/>
  <c r="AR120" i="5" s="1"/>
  <c r="G76" i="1"/>
  <c r="E76" i="1"/>
  <c r="C76" i="1"/>
  <c r="D76" i="1"/>
  <c r="F76" i="1"/>
  <c r="O50" i="5"/>
  <c r="M50" i="5"/>
  <c r="M12" i="5"/>
  <c r="N12" i="5" s="1"/>
  <c r="AB12" i="5"/>
  <c r="AC12" i="5" s="1"/>
  <c r="M120" i="5"/>
  <c r="N120" i="5" s="1"/>
  <c r="G80" i="1"/>
  <c r="BC45" i="5"/>
  <c r="BB45" i="5"/>
  <c r="BD45" i="5" s="1"/>
  <c r="O106" i="5"/>
  <c r="P106" i="5" s="1"/>
  <c r="Q44" i="5"/>
  <c r="O44" i="5"/>
  <c r="P44" i="5" s="1"/>
  <c r="AQ32" i="5"/>
  <c r="AP32" i="5"/>
  <c r="AR32" i="5" s="1"/>
  <c r="C26" i="1"/>
  <c r="G26" i="1"/>
  <c r="D26" i="1"/>
  <c r="E26" i="1"/>
  <c r="F26" i="1"/>
  <c r="G48" i="12"/>
  <c r="F48" i="12"/>
  <c r="K49" i="11" s="1"/>
  <c r="M49" i="11" s="1"/>
  <c r="E48" i="12"/>
  <c r="H48" i="5" s="1"/>
  <c r="D48" i="12"/>
  <c r="E49" i="11" s="1"/>
  <c r="G49" i="11" s="1"/>
  <c r="F8" i="1"/>
  <c r="BC66" i="5"/>
  <c r="BB66" i="5"/>
  <c r="BD66" i="5" s="1"/>
  <c r="AU36" i="5"/>
  <c r="AT36" i="5"/>
  <c r="AV36" i="5" s="1"/>
  <c r="N192" i="9"/>
  <c r="G66" i="12"/>
  <c r="F66" i="12"/>
  <c r="K67" i="11" s="1"/>
  <c r="M67" i="11" s="1"/>
  <c r="D66" i="12"/>
  <c r="E67" i="11" s="1"/>
  <c r="G67" i="11" s="1"/>
  <c r="E66" i="12"/>
  <c r="H67" i="11" s="1"/>
  <c r="J67" i="11" s="1"/>
  <c r="M4" i="5"/>
  <c r="N4" i="5" s="1"/>
  <c r="O4" i="5"/>
  <c r="P4" i="5" s="1"/>
  <c r="Q168" i="9"/>
  <c r="D53" i="1"/>
  <c r="C53" i="1"/>
  <c r="G53" i="1"/>
  <c r="E53" i="1"/>
  <c r="F53" i="1"/>
  <c r="H58" i="11"/>
  <c r="J58" i="11" s="1"/>
  <c r="AY117" i="5"/>
  <c r="AX117" i="5"/>
  <c r="AZ117" i="5" s="1"/>
  <c r="BC19" i="5"/>
  <c r="BB19" i="5"/>
  <c r="BD19" i="5" s="1"/>
  <c r="W42" i="14"/>
  <c r="N135" i="9"/>
  <c r="G7" i="12"/>
  <c r="L7" i="5" s="1"/>
  <c r="F7" i="12"/>
  <c r="J7" i="5" s="1"/>
  <c r="BB7" i="5"/>
  <c r="BD7" i="5" s="1"/>
  <c r="BC7" i="5"/>
  <c r="AC7" i="14"/>
  <c r="H152" i="11"/>
  <c r="J152" i="11" s="1"/>
  <c r="C229" i="14"/>
  <c r="B229" i="14"/>
  <c r="E229" i="14"/>
  <c r="D229" i="14"/>
  <c r="H229" i="14"/>
  <c r="G229" i="14"/>
  <c r="F229" i="14"/>
  <c r="H138" i="14"/>
  <c r="E138" i="14"/>
  <c r="C138" i="14"/>
  <c r="B138" i="14"/>
  <c r="G138" i="14"/>
  <c r="F138" i="14"/>
  <c r="D138" i="14"/>
  <c r="G65" i="12"/>
  <c r="T65" i="5" s="1"/>
  <c r="H194" i="11"/>
  <c r="J194" i="11" s="1"/>
  <c r="B208" i="14"/>
  <c r="C208" i="14"/>
  <c r="F208" i="14"/>
  <c r="D208" i="14"/>
  <c r="G208" i="14"/>
  <c r="E208" i="14"/>
  <c r="H208" i="14"/>
  <c r="G234" i="14"/>
  <c r="F234" i="14"/>
  <c r="C234" i="14"/>
  <c r="B234" i="14"/>
  <c r="H234" i="14"/>
  <c r="E234" i="14"/>
  <c r="D234" i="14"/>
  <c r="F93" i="12"/>
  <c r="R93" i="5" s="1"/>
  <c r="C178" i="14"/>
  <c r="H178" i="14"/>
  <c r="D178" i="14"/>
  <c r="B178" i="14"/>
  <c r="E178" i="14"/>
  <c r="G178" i="14"/>
  <c r="F178" i="14"/>
  <c r="F118" i="12"/>
  <c r="J118" i="5" s="1"/>
  <c r="D102" i="12"/>
  <c r="E103" i="11" s="1"/>
  <c r="G103" i="11" s="1"/>
  <c r="C232" i="14"/>
  <c r="B232" i="14"/>
  <c r="H232" i="14"/>
  <c r="D232" i="14"/>
  <c r="E232" i="14"/>
  <c r="G232" i="14"/>
  <c r="F232" i="14"/>
  <c r="F199" i="14"/>
  <c r="B199" i="14"/>
  <c r="G199" i="14"/>
  <c r="E199" i="14"/>
  <c r="D199" i="14"/>
  <c r="C199" i="14"/>
  <c r="H199" i="14"/>
  <c r="H163" i="11"/>
  <c r="J163" i="11" s="1"/>
  <c r="D133" i="14"/>
  <c r="C133" i="14"/>
  <c r="B133" i="14"/>
  <c r="H133" i="14"/>
  <c r="G133" i="14"/>
  <c r="F133" i="14"/>
  <c r="E133" i="14"/>
  <c r="H193" i="14"/>
  <c r="D193" i="14"/>
  <c r="F193" i="14"/>
  <c r="G193" i="14"/>
  <c r="E193" i="14"/>
  <c r="C193" i="14"/>
  <c r="B193" i="14"/>
  <c r="F106" i="12"/>
  <c r="K107" i="11" s="1"/>
  <c r="M107" i="11" s="1"/>
  <c r="N60" i="11"/>
  <c r="P60" i="11" s="1"/>
  <c r="C223" i="14"/>
  <c r="B223" i="14"/>
  <c r="H223" i="14"/>
  <c r="G223" i="14"/>
  <c r="F223" i="14"/>
  <c r="E223" i="14"/>
  <c r="D223" i="14"/>
  <c r="P141" i="11"/>
  <c r="B140" i="14"/>
  <c r="H140" i="14"/>
  <c r="G140" i="14"/>
  <c r="C140" i="14"/>
  <c r="E140" i="14"/>
  <c r="D140" i="14"/>
  <c r="F140" i="14"/>
  <c r="M19" i="11"/>
  <c r="H73" i="14"/>
  <c r="G73" i="14"/>
  <c r="D73" i="14"/>
  <c r="C73" i="14"/>
  <c r="B73" i="14"/>
  <c r="E73" i="14"/>
  <c r="F73" i="14"/>
  <c r="K84" i="11"/>
  <c r="M84" i="11" s="1"/>
  <c r="D26" i="12"/>
  <c r="F26" i="5" s="1"/>
  <c r="G72" i="14"/>
  <c r="E72" i="14"/>
  <c r="D72" i="14"/>
  <c r="C72" i="14"/>
  <c r="B72" i="14"/>
  <c r="H72" i="14"/>
  <c r="F72" i="14"/>
  <c r="D134" i="12"/>
  <c r="E135" i="11" s="1"/>
  <c r="G135" i="11" s="1"/>
  <c r="N104" i="11"/>
  <c r="P104" i="11" s="1"/>
  <c r="AD199" i="14"/>
  <c r="G177" i="1"/>
  <c r="AD162" i="14"/>
  <c r="AD144" i="14"/>
  <c r="AD132" i="14"/>
  <c r="AC126" i="14"/>
  <c r="AB195" i="14"/>
  <c r="D193" i="1"/>
  <c r="E193" i="1"/>
  <c r="C193" i="1"/>
  <c r="G193" i="1"/>
  <c r="F193" i="1"/>
  <c r="E187" i="1"/>
  <c r="D187" i="1"/>
  <c r="C187" i="1"/>
  <c r="G187" i="1"/>
  <c r="F187" i="1"/>
  <c r="G175" i="1"/>
  <c r="E175" i="1"/>
  <c r="D175" i="1"/>
  <c r="C175" i="1"/>
  <c r="F175" i="1"/>
  <c r="AB151" i="5"/>
  <c r="AC151" i="5" s="1"/>
  <c r="M151" i="5"/>
  <c r="N151" i="5" s="1"/>
  <c r="AB196" i="14"/>
  <c r="M179" i="5"/>
  <c r="N179" i="5" s="1"/>
  <c r="AD183" i="14"/>
  <c r="E168" i="1"/>
  <c r="G168" i="1"/>
  <c r="F168" i="1"/>
  <c r="C168" i="1"/>
  <c r="D168" i="1"/>
  <c r="G190" i="1"/>
  <c r="AB160" i="14"/>
  <c r="O142" i="5"/>
  <c r="P142" i="5" s="1"/>
  <c r="Q142" i="5"/>
  <c r="R142" i="5" s="1"/>
  <c r="AD135" i="14"/>
  <c r="E192" i="1"/>
  <c r="AC182" i="14"/>
  <c r="D148" i="1"/>
  <c r="M121" i="5"/>
  <c r="N121" i="5" s="1"/>
  <c r="AB121" i="5"/>
  <c r="AC121" i="5" s="1"/>
  <c r="D178" i="1"/>
  <c r="C178" i="1"/>
  <c r="G178" i="1"/>
  <c r="F178" i="1"/>
  <c r="E178" i="1"/>
  <c r="AC176" i="14"/>
  <c r="E138" i="1"/>
  <c r="G138" i="1"/>
  <c r="F138" i="1"/>
  <c r="C138" i="1"/>
  <c r="D138" i="1"/>
  <c r="AQ136" i="5"/>
  <c r="AP136" i="5"/>
  <c r="AR136" i="5" s="1"/>
  <c r="AD136" i="14"/>
  <c r="O167" i="5"/>
  <c r="P167" i="5" s="1"/>
  <c r="AT172" i="5"/>
  <c r="AV172" i="5" s="1"/>
  <c r="AU172" i="5"/>
  <c r="F174" i="1"/>
  <c r="G129" i="1"/>
  <c r="F129" i="1"/>
  <c r="E129" i="1"/>
  <c r="D129" i="1"/>
  <c r="C129" i="1"/>
  <c r="F119" i="12"/>
  <c r="K120" i="11" s="1"/>
  <c r="M120" i="11" s="1"/>
  <c r="E119" i="12"/>
  <c r="H120" i="11" s="1"/>
  <c r="J120" i="11" s="1"/>
  <c r="D119" i="12"/>
  <c r="E120" i="11" s="1"/>
  <c r="G120" i="11" s="1"/>
  <c r="O104" i="5"/>
  <c r="P104" i="5" s="1"/>
  <c r="M104" i="5"/>
  <c r="N104" i="5" s="1"/>
  <c r="AD104" i="14"/>
  <c r="BC104" i="5"/>
  <c r="BB104" i="5"/>
  <c r="BD104" i="5" s="1"/>
  <c r="AB148" i="14"/>
  <c r="O115" i="5"/>
  <c r="Q115" i="5"/>
  <c r="M112" i="5"/>
  <c r="N112" i="5" s="1"/>
  <c r="AB112" i="5"/>
  <c r="AC112" i="5" s="1"/>
  <c r="AD112" i="14"/>
  <c r="O103" i="5"/>
  <c r="P103" i="5" s="1"/>
  <c r="M103" i="5"/>
  <c r="N103" i="5" s="1"/>
  <c r="AQ96" i="5"/>
  <c r="AP96" i="5"/>
  <c r="AR96" i="5" s="1"/>
  <c r="F35" i="12"/>
  <c r="R35" i="5" s="1"/>
  <c r="D35" i="12"/>
  <c r="F35" i="5" s="1"/>
  <c r="E35" i="12"/>
  <c r="P35" i="5" s="1"/>
  <c r="AD29" i="14"/>
  <c r="AC17" i="14"/>
  <c r="G125" i="1"/>
  <c r="D90" i="1"/>
  <c r="AB88" i="14"/>
  <c r="C163" i="1"/>
  <c r="G163" i="1"/>
  <c r="F163" i="1"/>
  <c r="E163" i="1"/>
  <c r="D163" i="1"/>
  <c r="AY110" i="5"/>
  <c r="AX110" i="5"/>
  <c r="AZ110" i="5" s="1"/>
  <c r="Q99" i="5"/>
  <c r="R99" i="5" s="1"/>
  <c r="AD92" i="14"/>
  <c r="O118" i="5"/>
  <c r="Q118" i="5"/>
  <c r="R118" i="5" s="1"/>
  <c r="BC98" i="5"/>
  <c r="BB98" i="5"/>
  <c r="BD98" i="5" s="1"/>
  <c r="D84" i="1"/>
  <c r="AB82" i="14"/>
  <c r="F155" i="1"/>
  <c r="G155" i="1"/>
  <c r="E155" i="1"/>
  <c r="D155" i="1"/>
  <c r="C155" i="1"/>
  <c r="AB153" i="14"/>
  <c r="D135" i="1"/>
  <c r="C135" i="1"/>
  <c r="G135" i="1"/>
  <c r="F135" i="1"/>
  <c r="E135" i="1"/>
  <c r="AD133" i="14"/>
  <c r="M108" i="11"/>
  <c r="AB97" i="5"/>
  <c r="AC97" i="5" s="1"/>
  <c r="M91" i="5"/>
  <c r="N91" i="5" s="1"/>
  <c r="AC83" i="14"/>
  <c r="AD61" i="14"/>
  <c r="AC43" i="14"/>
  <c r="AB114" i="14"/>
  <c r="AB103" i="14"/>
  <c r="D178" i="12"/>
  <c r="E179" i="11" s="1"/>
  <c r="G179" i="11" s="1"/>
  <c r="E178" i="12"/>
  <c r="H179" i="11" s="1"/>
  <c r="J179" i="11" s="1"/>
  <c r="BC178" i="5"/>
  <c r="BB178" i="5"/>
  <c r="BD178" i="5" s="1"/>
  <c r="F70" i="1"/>
  <c r="D52" i="1"/>
  <c r="AB102" i="5"/>
  <c r="AC102" i="5" s="1"/>
  <c r="M102" i="5"/>
  <c r="BC102" i="5"/>
  <c r="BB102" i="5"/>
  <c r="BD102" i="5" s="1"/>
  <c r="D86" i="1"/>
  <c r="G86" i="1"/>
  <c r="E86" i="1"/>
  <c r="F86" i="1"/>
  <c r="C86" i="1"/>
  <c r="AB84" i="14"/>
  <c r="F74" i="1"/>
  <c r="F59" i="1"/>
  <c r="D56" i="1"/>
  <c r="AD54" i="14"/>
  <c r="AQ39" i="5"/>
  <c r="AP39" i="5"/>
  <c r="AR39" i="5" s="1"/>
  <c r="AD39" i="14"/>
  <c r="AD34" i="14"/>
  <c r="AB20" i="5"/>
  <c r="AC20" i="5" s="1"/>
  <c r="M20" i="5"/>
  <c r="N20" i="5" s="1"/>
  <c r="G40" i="1"/>
  <c r="F40" i="1"/>
  <c r="E40" i="1"/>
  <c r="C40" i="1"/>
  <c r="D40" i="1"/>
  <c r="AQ137" i="5"/>
  <c r="AP137" i="5"/>
  <c r="AR137" i="5" s="1"/>
  <c r="AB120" i="14"/>
  <c r="AP80" i="5"/>
  <c r="AR80" i="5" s="1"/>
  <c r="AQ80" i="5"/>
  <c r="O74" i="5"/>
  <c r="P74" i="5" s="1"/>
  <c r="Q74" i="5"/>
  <c r="R74" i="5" s="1"/>
  <c r="AD74" i="14"/>
  <c r="G52" i="12"/>
  <c r="F52" i="12"/>
  <c r="K53" i="11" s="1"/>
  <c r="M53" i="11" s="1"/>
  <c r="E52" i="12"/>
  <c r="H53" i="11" s="1"/>
  <c r="J53" i="11" s="1"/>
  <c r="D52" i="12"/>
  <c r="E53" i="11" s="1"/>
  <c r="G53" i="11" s="1"/>
  <c r="F48" i="1"/>
  <c r="E48" i="1"/>
  <c r="C48" i="1"/>
  <c r="D48" i="1"/>
  <c r="G48" i="1"/>
  <c r="AC13" i="14"/>
  <c r="BC63" i="5"/>
  <c r="BB63" i="5"/>
  <c r="BD63" i="5" s="1"/>
  <c r="AB52" i="5"/>
  <c r="AC52" i="5" s="1"/>
  <c r="AD45" i="14"/>
  <c r="D32" i="12"/>
  <c r="E33" i="11" s="1"/>
  <c r="G33" i="11" s="1"/>
  <c r="G32" i="12"/>
  <c r="F32" i="12"/>
  <c r="K33" i="11" s="1"/>
  <c r="M33" i="11" s="1"/>
  <c r="E32" i="12"/>
  <c r="H33" i="11" s="1"/>
  <c r="J33" i="11" s="1"/>
  <c r="AD33" i="14"/>
  <c r="AQ134" i="5"/>
  <c r="AP134" i="5"/>
  <c r="AR134" i="5" s="1"/>
  <c r="M100" i="11"/>
  <c r="AD80" i="14"/>
  <c r="G64" i="1"/>
  <c r="AQ50" i="5"/>
  <c r="AP50" i="5"/>
  <c r="AR50" i="5" s="1"/>
  <c r="AC44" i="14"/>
  <c r="BC70" i="5"/>
  <c r="BB70" i="5"/>
  <c r="BD70" i="5" s="1"/>
  <c r="AD24" i="14"/>
  <c r="AB48" i="14"/>
  <c r="BC30" i="5"/>
  <c r="BB30" i="5"/>
  <c r="BD30" i="5" s="1"/>
  <c r="AD36" i="14"/>
  <c r="N144" i="9"/>
  <c r="AQ5" i="5"/>
  <c r="AP5" i="5"/>
  <c r="AR5" i="5" s="1"/>
  <c r="AC66" i="14"/>
  <c r="AQ51" i="5"/>
  <c r="AP51" i="5"/>
  <c r="AR51" i="5" s="1"/>
  <c r="AB51" i="14"/>
  <c r="AB9" i="5"/>
  <c r="AC9" i="5" s="1"/>
  <c r="N37" i="9"/>
  <c r="N194" i="9"/>
  <c r="BB2" i="5"/>
  <c r="BD2" i="5" s="1"/>
  <c r="BC2" i="5"/>
  <c r="N97" i="9"/>
  <c r="N45" i="9"/>
  <c r="AB7" i="14"/>
  <c r="Q129" i="9"/>
  <c r="N7" i="7"/>
  <c r="J199" i="6"/>
  <c r="J195" i="6"/>
  <c r="J191" i="6"/>
  <c r="J187" i="6"/>
  <c r="J183" i="6"/>
  <c r="J179" i="6"/>
  <c r="J175" i="6"/>
  <c r="J171" i="6"/>
  <c r="J167" i="6"/>
  <c r="J163" i="6"/>
  <c r="J159" i="6"/>
  <c r="J155" i="6"/>
  <c r="J151" i="6"/>
  <c r="J147" i="6"/>
  <c r="J143" i="6"/>
  <c r="J139" i="6"/>
  <c r="J135" i="6"/>
  <c r="J131" i="6"/>
  <c r="J127" i="6"/>
  <c r="J123" i="6"/>
  <c r="J119" i="6"/>
  <c r="J115" i="6"/>
  <c r="J111" i="6"/>
  <c r="J107" i="6"/>
  <c r="J103" i="6"/>
  <c r="J99" i="6"/>
  <c r="J95" i="6"/>
  <c r="J91" i="6"/>
  <c r="J87" i="6"/>
  <c r="J83" i="6"/>
  <c r="J79" i="6"/>
  <c r="J75" i="6"/>
  <c r="J71" i="6"/>
  <c r="J67" i="6"/>
  <c r="J63" i="6"/>
  <c r="J59" i="6"/>
  <c r="J55" i="6"/>
  <c r="J51" i="6"/>
  <c r="J47" i="6"/>
  <c r="J43" i="6"/>
  <c r="J39" i="6"/>
  <c r="J35" i="6"/>
  <c r="J31" i="6"/>
  <c r="J27" i="6"/>
  <c r="J23" i="6"/>
  <c r="J19" i="6"/>
  <c r="J15" i="6"/>
  <c r="J11" i="6"/>
  <c r="J7" i="6"/>
  <c r="J6" i="6"/>
  <c r="J5" i="6"/>
  <c r="J4" i="6"/>
  <c r="J3" i="6"/>
  <c r="J2" i="6"/>
  <c r="J196" i="6"/>
  <c r="J182" i="6"/>
  <c r="J165" i="6"/>
  <c r="J148" i="6"/>
  <c r="J134" i="6"/>
  <c r="J117" i="6"/>
  <c r="J100" i="6"/>
  <c r="J86" i="6"/>
  <c r="J80" i="6"/>
  <c r="J64" i="6"/>
  <c r="J48" i="6"/>
  <c r="J32" i="6"/>
  <c r="J16" i="6"/>
  <c r="J185" i="6"/>
  <c r="J168" i="6"/>
  <c r="J154" i="6"/>
  <c r="J137" i="6"/>
  <c r="J120" i="6"/>
  <c r="J106" i="6"/>
  <c r="J89" i="6"/>
  <c r="J77" i="6"/>
  <c r="J74" i="6"/>
  <c r="J61" i="6"/>
  <c r="J58" i="6"/>
  <c r="J45" i="6"/>
  <c r="J42" i="6"/>
  <c r="J29" i="6"/>
  <c r="J26" i="6"/>
  <c r="J13" i="6"/>
  <c r="J10" i="6"/>
  <c r="J188" i="6"/>
  <c r="J174" i="6"/>
  <c r="J157" i="6"/>
  <c r="J140" i="6"/>
  <c r="J126" i="6"/>
  <c r="J109" i="6"/>
  <c r="J92" i="6"/>
  <c r="J194" i="6"/>
  <c r="J177" i="6"/>
  <c r="J160" i="6"/>
  <c r="J146" i="6"/>
  <c r="J129" i="6"/>
  <c r="J112" i="6"/>
  <c r="J98" i="6"/>
  <c r="J68" i="6"/>
  <c r="J52" i="6"/>
  <c r="J36" i="6"/>
  <c r="J20" i="6"/>
  <c r="J197" i="6"/>
  <c r="J180" i="6"/>
  <c r="J166" i="6"/>
  <c r="J149" i="6"/>
  <c r="J132" i="6"/>
  <c r="J118" i="6"/>
  <c r="J101" i="6"/>
  <c r="J84" i="6"/>
  <c r="J81" i="6"/>
  <c r="J78" i="6"/>
  <c r="J65" i="6"/>
  <c r="J62" i="6"/>
  <c r="J49" i="6"/>
  <c r="J46" i="6"/>
  <c r="J33" i="6"/>
  <c r="J30" i="6"/>
  <c r="J17" i="6"/>
  <c r="J14" i="6"/>
  <c r="J200" i="6"/>
  <c r="J186" i="6"/>
  <c r="J169" i="6"/>
  <c r="J152" i="6"/>
  <c r="J138" i="6"/>
  <c r="J121" i="6"/>
  <c r="J104" i="6"/>
  <c r="J90" i="6"/>
  <c r="J189" i="6"/>
  <c r="J172" i="6"/>
  <c r="J158" i="6"/>
  <c r="J141" i="6"/>
  <c r="J124" i="6"/>
  <c r="J110" i="6"/>
  <c r="J93" i="6"/>
  <c r="J72" i="6"/>
  <c r="J56" i="6"/>
  <c r="J40" i="6"/>
  <c r="J24" i="6"/>
  <c r="J8" i="6"/>
  <c r="J198" i="6"/>
  <c r="J181" i="6"/>
  <c r="J164" i="6"/>
  <c r="J150" i="6"/>
  <c r="J133" i="6"/>
  <c r="J116" i="6"/>
  <c r="J102" i="6"/>
  <c r="J85" i="6"/>
  <c r="J184" i="6"/>
  <c r="J170" i="6"/>
  <c r="J153" i="6"/>
  <c r="J136" i="6"/>
  <c r="J122" i="6"/>
  <c r="J105" i="6"/>
  <c r="J88" i="6"/>
  <c r="J76" i="6"/>
  <c r="J60" i="6"/>
  <c r="J44" i="6"/>
  <c r="J28" i="6"/>
  <c r="J12" i="6"/>
  <c r="J190" i="6"/>
  <c r="J173" i="6"/>
  <c r="J156" i="6"/>
  <c r="J142" i="6"/>
  <c r="J125" i="6"/>
  <c r="J108" i="6"/>
  <c r="J94" i="6"/>
  <c r="J73" i="6"/>
  <c r="J70" i="6"/>
  <c r="J57" i="6"/>
  <c r="J54" i="6"/>
  <c r="J41" i="6"/>
  <c r="J38" i="6"/>
  <c r="J25" i="6"/>
  <c r="J22" i="6"/>
  <c r="J9" i="6"/>
  <c r="J193" i="6"/>
  <c r="J176" i="6"/>
  <c r="J162" i="6"/>
  <c r="J145" i="6"/>
  <c r="J128" i="6"/>
  <c r="J114" i="6"/>
  <c r="J97" i="6"/>
  <c r="J161" i="6"/>
  <c r="J144" i="6"/>
  <c r="J130" i="6"/>
  <c r="J37" i="6"/>
  <c r="J113" i="6"/>
  <c r="J96" i="6"/>
  <c r="J82" i="6"/>
  <c r="J34" i="6"/>
  <c r="J50" i="6"/>
  <c r="J53" i="6"/>
  <c r="J192" i="6"/>
  <c r="J178" i="6"/>
  <c r="J69" i="6"/>
  <c r="J21" i="6"/>
  <c r="J66" i="6"/>
  <c r="J18" i="6"/>
  <c r="L259" i="14"/>
  <c r="L263" i="14" s="1"/>
  <c r="K259" i="14"/>
  <c r="AU190" i="5"/>
  <c r="AV199" i="5"/>
  <c r="AV195" i="5"/>
  <c r="AU199" i="5"/>
  <c r="AU195" i="5"/>
  <c r="AV190" i="5"/>
  <c r="AV166" i="5"/>
  <c r="AV160" i="5"/>
  <c r="AU160" i="5"/>
  <c r="AU166" i="5"/>
  <c r="AV77" i="5"/>
  <c r="AU67" i="5"/>
  <c r="F12" i="14"/>
  <c r="AU189" i="5"/>
  <c r="AU53" i="5"/>
  <c r="C226" i="14"/>
  <c r="B226" i="14"/>
  <c r="H226" i="14"/>
  <c r="D226" i="14"/>
  <c r="E226" i="14"/>
  <c r="G226" i="14"/>
  <c r="F226" i="14"/>
  <c r="C190" i="14"/>
  <c r="E190" i="14"/>
  <c r="D190" i="14"/>
  <c r="B190" i="14"/>
  <c r="H190" i="14"/>
  <c r="G190" i="14"/>
  <c r="F190" i="14"/>
  <c r="K102" i="11"/>
  <c r="M102" i="11" s="1"/>
  <c r="F126" i="12"/>
  <c r="J126" i="5" s="1"/>
  <c r="E118" i="12"/>
  <c r="H119" i="11" s="1"/>
  <c r="J119" i="11" s="1"/>
  <c r="N93" i="11"/>
  <c r="P93" i="11" s="1"/>
  <c r="K149" i="11"/>
  <c r="M149" i="11" s="1"/>
  <c r="C125" i="14"/>
  <c r="B125" i="14"/>
  <c r="E125" i="14"/>
  <c r="D125" i="14"/>
  <c r="H125" i="14"/>
  <c r="G125" i="14"/>
  <c r="F125" i="14"/>
  <c r="M148" i="11"/>
  <c r="N151" i="11"/>
  <c r="P151" i="11" s="1"/>
  <c r="C174" i="14"/>
  <c r="H174" i="14"/>
  <c r="G174" i="14"/>
  <c r="E174" i="14"/>
  <c r="F174" i="14"/>
  <c r="D174" i="14"/>
  <c r="B174" i="14"/>
  <c r="E99" i="11"/>
  <c r="G99" i="11" s="1"/>
  <c r="N72" i="11"/>
  <c r="P72" i="11" s="1"/>
  <c r="K193" i="11"/>
  <c r="M193" i="11" s="1"/>
  <c r="N76" i="11"/>
  <c r="P76" i="11" s="1"/>
  <c r="K14" i="11"/>
  <c r="M14" i="11" s="1"/>
  <c r="F219" i="14"/>
  <c r="D219" i="14"/>
  <c r="E219" i="14"/>
  <c r="C219" i="14"/>
  <c r="B219" i="14"/>
  <c r="H219" i="14"/>
  <c r="G219" i="14"/>
  <c r="G80" i="14"/>
  <c r="E80" i="14"/>
  <c r="D80" i="14"/>
  <c r="C80" i="14"/>
  <c r="B80" i="14"/>
  <c r="H80" i="14"/>
  <c r="F80" i="14"/>
  <c r="H12" i="11"/>
  <c r="J12" i="11" s="1"/>
  <c r="H170" i="11"/>
  <c r="J170" i="11" s="1"/>
  <c r="E21" i="12"/>
  <c r="H22" i="11" s="1"/>
  <c r="J22" i="11" s="1"/>
  <c r="N30" i="11"/>
  <c r="P30" i="11" s="1"/>
  <c r="G76" i="14"/>
  <c r="E76" i="14"/>
  <c r="D76" i="14"/>
  <c r="H76" i="14"/>
  <c r="F76" i="14"/>
  <c r="C76" i="14"/>
  <c r="B76" i="14"/>
  <c r="K122" i="11"/>
  <c r="M122" i="11" s="1"/>
  <c r="F179" i="1"/>
  <c r="D171" i="1"/>
  <c r="Q165" i="5"/>
  <c r="R165" i="5" s="1"/>
  <c r="O165" i="5"/>
  <c r="P165" i="5" s="1"/>
  <c r="AU185" i="5"/>
  <c r="AT185" i="5"/>
  <c r="AV185" i="5" s="1"/>
  <c r="O149" i="5"/>
  <c r="P149" i="5" s="1"/>
  <c r="M149" i="5"/>
  <c r="N149" i="5" s="1"/>
  <c r="E123" i="1"/>
  <c r="E186" i="1"/>
  <c r="F186" i="1"/>
  <c r="G186" i="1"/>
  <c r="C186" i="1"/>
  <c r="D186" i="1"/>
  <c r="AQ130" i="5"/>
  <c r="AP130" i="5"/>
  <c r="AR130" i="5" s="1"/>
  <c r="G176" i="12"/>
  <c r="L176" i="5" s="1"/>
  <c r="D176" i="12"/>
  <c r="E177" i="11" s="1"/>
  <c r="G177" i="11" s="1"/>
  <c r="AU200" i="5"/>
  <c r="AT200" i="5"/>
  <c r="AV200" i="5" s="1"/>
  <c r="AQ141" i="5"/>
  <c r="AP141" i="5"/>
  <c r="AR141" i="5" s="1"/>
  <c r="AY170" i="5"/>
  <c r="AX170" i="5"/>
  <c r="AZ170" i="5" s="1"/>
  <c r="F143" i="1"/>
  <c r="E150" i="1"/>
  <c r="G150" i="1"/>
  <c r="D150" i="1"/>
  <c r="C150" i="1"/>
  <c r="F150" i="1"/>
  <c r="M113" i="5"/>
  <c r="N113" i="5" s="1"/>
  <c r="AB113" i="5"/>
  <c r="AC113" i="5" s="1"/>
  <c r="F47" i="12"/>
  <c r="J47" i="5" s="1"/>
  <c r="E47" i="12"/>
  <c r="P47" i="5" s="1"/>
  <c r="D47" i="12"/>
  <c r="F47" i="5" s="1"/>
  <c r="AQ154" i="5"/>
  <c r="AP154" i="5"/>
  <c r="AR154" i="5" s="1"/>
  <c r="AY108" i="5"/>
  <c r="AX108" i="5"/>
  <c r="AZ108" i="5" s="1"/>
  <c r="BC107" i="5"/>
  <c r="BB107" i="5"/>
  <c r="BD107" i="5" s="1"/>
  <c r="BC100" i="5"/>
  <c r="BB100" i="5"/>
  <c r="BD100" i="5" s="1"/>
  <c r="N136" i="11"/>
  <c r="P136" i="11" s="1"/>
  <c r="N110" i="11"/>
  <c r="P110" i="11" s="1"/>
  <c r="AY147" i="5"/>
  <c r="AX147" i="5"/>
  <c r="AZ147" i="5" s="1"/>
  <c r="F251" i="14"/>
  <c r="D251" i="14"/>
  <c r="H251" i="14"/>
  <c r="G251" i="14"/>
  <c r="B251" i="14"/>
  <c r="E251" i="14"/>
  <c r="C251" i="14"/>
  <c r="D159" i="12"/>
  <c r="E160" i="11" s="1"/>
  <c r="G160" i="11" s="1"/>
  <c r="H184" i="11"/>
  <c r="J184" i="11" s="1"/>
  <c r="H166" i="11"/>
  <c r="J166" i="11" s="1"/>
  <c r="E159" i="12"/>
  <c r="H159" i="5" s="1"/>
  <c r="H155" i="14"/>
  <c r="G155" i="14"/>
  <c r="F155" i="14"/>
  <c r="D155" i="14"/>
  <c r="B155" i="14"/>
  <c r="E155" i="14"/>
  <c r="C155" i="14"/>
  <c r="H137" i="11"/>
  <c r="J137" i="11" s="1"/>
  <c r="G240" i="14"/>
  <c r="F240" i="14"/>
  <c r="B240" i="14"/>
  <c r="H240" i="14"/>
  <c r="E240" i="14"/>
  <c r="D240" i="14"/>
  <c r="C240" i="14"/>
  <c r="H143" i="11"/>
  <c r="J143" i="11" s="1"/>
  <c r="G143" i="14"/>
  <c r="E143" i="14"/>
  <c r="F143" i="14"/>
  <c r="D143" i="14"/>
  <c r="C143" i="14"/>
  <c r="H143" i="14"/>
  <c r="B143" i="14"/>
  <c r="G237" i="14"/>
  <c r="F237" i="14"/>
  <c r="H237" i="14"/>
  <c r="E237" i="14"/>
  <c r="D237" i="14"/>
  <c r="C237" i="14"/>
  <c r="B237" i="14"/>
  <c r="D230" i="14"/>
  <c r="C230" i="14"/>
  <c r="B230" i="14"/>
  <c r="H230" i="14"/>
  <c r="G230" i="14"/>
  <c r="F230" i="14"/>
  <c r="E230" i="14"/>
  <c r="H166" i="14"/>
  <c r="G166" i="14"/>
  <c r="F166" i="14"/>
  <c r="C166" i="14"/>
  <c r="B166" i="14"/>
  <c r="D166" i="14"/>
  <c r="E166" i="14"/>
  <c r="G43" i="12"/>
  <c r="T43" i="5" s="1"/>
  <c r="M81" i="11"/>
  <c r="H127" i="14"/>
  <c r="G127" i="14"/>
  <c r="C127" i="14"/>
  <c r="F127" i="14"/>
  <c r="E127" i="14"/>
  <c r="D127" i="14"/>
  <c r="B127" i="14"/>
  <c r="D63" i="14"/>
  <c r="B63" i="14"/>
  <c r="G63" i="14"/>
  <c r="F63" i="14"/>
  <c r="E63" i="14"/>
  <c r="C63" i="14"/>
  <c r="H63" i="14"/>
  <c r="D96" i="12"/>
  <c r="E97" i="11" s="1"/>
  <c r="G97" i="11" s="1"/>
  <c r="AB181" i="14"/>
  <c r="AB174" i="14"/>
  <c r="D147" i="1"/>
  <c r="D181" i="1"/>
  <c r="G181" i="1"/>
  <c r="F181" i="1"/>
  <c r="E181" i="1"/>
  <c r="C181" i="1"/>
  <c r="F147" i="14"/>
  <c r="H147" i="14"/>
  <c r="E147" i="14"/>
  <c r="B147" i="14"/>
  <c r="G147" i="14"/>
  <c r="D147" i="14"/>
  <c r="C147" i="14"/>
  <c r="E161" i="14"/>
  <c r="H161" i="14"/>
  <c r="G161" i="14"/>
  <c r="F161" i="14"/>
  <c r="D161" i="14"/>
  <c r="C161" i="14"/>
  <c r="B161" i="14"/>
  <c r="G209" i="14"/>
  <c r="F209" i="14"/>
  <c r="D209" i="14"/>
  <c r="E209" i="14"/>
  <c r="C209" i="14"/>
  <c r="B209" i="14"/>
  <c r="H209" i="14"/>
  <c r="E193" i="11"/>
  <c r="G193" i="11" s="1"/>
  <c r="G87" i="12"/>
  <c r="T87" i="5" s="1"/>
  <c r="G154" i="11"/>
  <c r="P98" i="11"/>
  <c r="G164" i="14"/>
  <c r="B164" i="14"/>
  <c r="F164" i="14"/>
  <c r="E164" i="14"/>
  <c r="H164" i="14"/>
  <c r="D164" i="14"/>
  <c r="C164" i="14"/>
  <c r="G21" i="12"/>
  <c r="L21" i="5" s="1"/>
  <c r="E54" i="14"/>
  <c r="C54" i="14"/>
  <c r="H54" i="14"/>
  <c r="F54" i="14"/>
  <c r="D54" i="14"/>
  <c r="B54" i="14"/>
  <c r="G54" i="14"/>
  <c r="H105" i="11"/>
  <c r="J105" i="11" s="1"/>
  <c r="N84" i="11"/>
  <c r="P84" i="11" s="1"/>
  <c r="J11" i="11"/>
  <c r="N24" i="11"/>
  <c r="P24" i="11" s="1"/>
  <c r="H24" i="11"/>
  <c r="J24" i="11" s="1"/>
  <c r="E173" i="14"/>
  <c r="G173" i="14"/>
  <c r="C173" i="14"/>
  <c r="B173" i="14"/>
  <c r="H173" i="14"/>
  <c r="F173" i="14"/>
  <c r="D173" i="14"/>
  <c r="H16" i="11"/>
  <c r="J16" i="11" s="1"/>
  <c r="N78" i="11"/>
  <c r="P78" i="11" s="1"/>
  <c r="C186" i="14"/>
  <c r="D186" i="14"/>
  <c r="H186" i="14"/>
  <c r="B186" i="14"/>
  <c r="E186" i="14"/>
  <c r="G186" i="14"/>
  <c r="F186" i="14"/>
  <c r="D193" i="12"/>
  <c r="E194" i="11" s="1"/>
  <c r="G194" i="11" s="1"/>
  <c r="G193" i="12"/>
  <c r="F193" i="12"/>
  <c r="K194" i="11" s="1"/>
  <c r="M194" i="11" s="1"/>
  <c r="AC193" i="14"/>
  <c r="AD181" i="14"/>
  <c r="AQ173" i="5"/>
  <c r="AP173" i="5"/>
  <c r="AR173" i="5" s="1"/>
  <c r="AC169" i="14"/>
  <c r="AD192" i="14"/>
  <c r="D177" i="1"/>
  <c r="F167" i="1"/>
  <c r="AC138" i="14"/>
  <c r="AD195" i="14"/>
  <c r="BC163" i="5"/>
  <c r="BB163" i="5"/>
  <c r="BD163" i="5" s="1"/>
  <c r="AC191" i="14"/>
  <c r="AC196" i="14"/>
  <c r="BB173" i="5"/>
  <c r="BD173" i="5" s="1"/>
  <c r="BC173" i="5"/>
  <c r="AC189" i="14"/>
  <c r="AB183" i="14"/>
  <c r="M184" i="5"/>
  <c r="N184" i="5" s="1"/>
  <c r="AC149" i="14"/>
  <c r="AD160" i="14"/>
  <c r="E184" i="1"/>
  <c r="G148" i="1"/>
  <c r="O130" i="5"/>
  <c r="P130" i="5" s="1"/>
  <c r="Q130" i="5"/>
  <c r="R130" i="5" s="1"/>
  <c r="BB121" i="5"/>
  <c r="BD121" i="5" s="1"/>
  <c r="BC121" i="5"/>
  <c r="AC155" i="14"/>
  <c r="AB176" i="14"/>
  <c r="BC136" i="5"/>
  <c r="BB136" i="5"/>
  <c r="BD136" i="5" s="1"/>
  <c r="BC170" i="5"/>
  <c r="BB170" i="5"/>
  <c r="BD170" i="5" s="1"/>
  <c r="P147" i="11"/>
  <c r="D145" i="1"/>
  <c r="G145" i="1"/>
  <c r="F145" i="1"/>
  <c r="E145" i="1"/>
  <c r="C145" i="1"/>
  <c r="AB104" i="14"/>
  <c r="AB93" i="14"/>
  <c r="AP148" i="5"/>
  <c r="AR148" i="5" s="1"/>
  <c r="AQ148" i="5"/>
  <c r="AC148" i="14"/>
  <c r="D127" i="1"/>
  <c r="G127" i="1"/>
  <c r="E127" i="1"/>
  <c r="F127" i="1"/>
  <c r="C127" i="1"/>
  <c r="AB112" i="14"/>
  <c r="AC71" i="14"/>
  <c r="AD23" i="14"/>
  <c r="AD17" i="14"/>
  <c r="AC154" i="14"/>
  <c r="M140" i="5"/>
  <c r="N140" i="5" s="1"/>
  <c r="AB140" i="5"/>
  <c r="AC140" i="5" s="1"/>
  <c r="D125" i="1"/>
  <c r="AY107" i="5"/>
  <c r="AX107" i="5"/>
  <c r="AZ107" i="5" s="1"/>
  <c r="G90" i="1"/>
  <c r="AY161" i="5"/>
  <c r="AX161" i="5"/>
  <c r="AZ161" i="5" s="1"/>
  <c r="AU85" i="5"/>
  <c r="AT85" i="5"/>
  <c r="AV85" i="5" s="1"/>
  <c r="Q147" i="5"/>
  <c r="R147" i="5" s="1"/>
  <c r="AD147" i="14"/>
  <c r="D116" i="1"/>
  <c r="AB110" i="14"/>
  <c r="E98" i="1"/>
  <c r="AB129" i="5"/>
  <c r="AC129" i="5" s="1"/>
  <c r="AB108" i="5"/>
  <c r="AC108" i="5" s="1"/>
  <c r="G84" i="1"/>
  <c r="AC153" i="14"/>
  <c r="G114" i="1"/>
  <c r="N108" i="11"/>
  <c r="P108" i="11" s="1"/>
  <c r="D103" i="1"/>
  <c r="AB97" i="14"/>
  <c r="AB79" i="14"/>
  <c r="AQ65" i="5"/>
  <c r="AP65" i="5"/>
  <c r="AR65" i="5" s="1"/>
  <c r="AB61" i="14"/>
  <c r="AQ47" i="5"/>
  <c r="AP47" i="5"/>
  <c r="AR47" i="5" s="1"/>
  <c r="AD43" i="14"/>
  <c r="AQ29" i="5"/>
  <c r="AP29" i="5"/>
  <c r="AR29" i="5" s="1"/>
  <c r="AC25" i="14"/>
  <c r="AB115" i="14"/>
  <c r="AD105" i="14"/>
  <c r="AC103" i="14"/>
  <c r="C180" i="1"/>
  <c r="G180" i="1"/>
  <c r="F180" i="1"/>
  <c r="E180" i="1"/>
  <c r="D180" i="1"/>
  <c r="AB90" i="5"/>
  <c r="AC90" i="5" s="1"/>
  <c r="M90" i="5"/>
  <c r="N90" i="5" s="1"/>
  <c r="J65" i="11"/>
  <c r="E60" i="1"/>
  <c r="D60" i="1"/>
  <c r="C60" i="1"/>
  <c r="G60" i="1"/>
  <c r="F60" i="1"/>
  <c r="AC58" i="14"/>
  <c r="G52" i="1"/>
  <c r="P47" i="11"/>
  <c r="AC40" i="14"/>
  <c r="AQ131" i="5"/>
  <c r="AP131" i="5"/>
  <c r="AR131" i="5" s="1"/>
  <c r="M131" i="5"/>
  <c r="N131" i="5" s="1"/>
  <c r="G88" i="1"/>
  <c r="E88" i="1"/>
  <c r="D88" i="1"/>
  <c r="C88" i="1"/>
  <c r="F88" i="1"/>
  <c r="E70" i="1"/>
  <c r="G56" i="1"/>
  <c r="M70" i="5"/>
  <c r="N70" i="5" s="1"/>
  <c r="AB27" i="14"/>
  <c r="F139" i="1"/>
  <c r="E139" i="1"/>
  <c r="D139" i="1"/>
  <c r="C139" i="1"/>
  <c r="G139" i="1"/>
  <c r="G122" i="1"/>
  <c r="F122" i="1"/>
  <c r="D122" i="1"/>
  <c r="C122" i="1"/>
  <c r="E122" i="1"/>
  <c r="AC120" i="14"/>
  <c r="O46" i="5"/>
  <c r="P46" i="5" s="1"/>
  <c r="M46" i="5"/>
  <c r="N46" i="5" s="1"/>
  <c r="AB46" i="14"/>
  <c r="K12" i="11"/>
  <c r="M12" i="11" s="1"/>
  <c r="E80" i="1"/>
  <c r="AC63" i="14"/>
  <c r="AB42" i="14"/>
  <c r="E24" i="1"/>
  <c r="C24" i="1"/>
  <c r="G24" i="1"/>
  <c r="D24" i="1"/>
  <c r="F24" i="1"/>
  <c r="M134" i="5"/>
  <c r="AQ33" i="5"/>
  <c r="AP33" i="5"/>
  <c r="AR33" i="5" s="1"/>
  <c r="AB33" i="14"/>
  <c r="F46" i="1"/>
  <c r="G40" i="12"/>
  <c r="L40" i="5" s="1"/>
  <c r="E40" i="12"/>
  <c r="H41" i="11" s="1"/>
  <c r="J41" i="11" s="1"/>
  <c r="D40" i="12"/>
  <c r="E41" i="11" s="1"/>
  <c r="G41" i="11" s="1"/>
  <c r="F40" i="12"/>
  <c r="J40" i="5" s="1"/>
  <c r="G22" i="1"/>
  <c r="E22" i="1"/>
  <c r="F22" i="1"/>
  <c r="D22" i="1"/>
  <c r="C22" i="1"/>
  <c r="O33" i="5"/>
  <c r="P33" i="5" s="1"/>
  <c r="M33" i="5"/>
  <c r="N33" i="5" s="1"/>
  <c r="AU24" i="5"/>
  <c r="AT24" i="5"/>
  <c r="AV24" i="5" s="1"/>
  <c r="AC24" i="14"/>
  <c r="AU48" i="5"/>
  <c r="AT48" i="5"/>
  <c r="AV48" i="5" s="1"/>
  <c r="AB6" i="14"/>
  <c r="N195" i="9"/>
  <c r="AB36" i="14"/>
  <c r="Q172" i="9"/>
  <c r="N172" i="9"/>
  <c r="Q5" i="5"/>
  <c r="R5" i="5" s="1"/>
  <c r="O5" i="5"/>
  <c r="P5" i="5" s="1"/>
  <c r="M66" i="5"/>
  <c r="N66" i="5" s="1"/>
  <c r="Q166" i="9"/>
  <c r="N128" i="9"/>
  <c r="J37" i="11"/>
  <c r="AB8" i="14"/>
  <c r="J112" i="11"/>
  <c r="Q117" i="5"/>
  <c r="R117" i="5" s="1"/>
  <c r="O19" i="5"/>
  <c r="P19" i="5" s="1"/>
  <c r="M19" i="5"/>
  <c r="N19" i="5" s="1"/>
  <c r="AD19" i="14"/>
  <c r="AC2" i="14"/>
  <c r="N152" i="9"/>
  <c r="E9" i="1"/>
  <c r="N43" i="9"/>
  <c r="F23" i="1"/>
  <c r="D23" i="1"/>
  <c r="C23" i="1"/>
  <c r="G23" i="1"/>
  <c r="E23" i="1"/>
  <c r="AU41" i="5"/>
  <c r="AU77" i="5"/>
  <c r="AV62" i="5"/>
  <c r="AU5" i="5"/>
  <c r="H196" i="11"/>
  <c r="J196" i="11" s="1"/>
  <c r="E235" i="14"/>
  <c r="C235" i="14"/>
  <c r="B235" i="14"/>
  <c r="H235" i="14"/>
  <c r="D235" i="14"/>
  <c r="G235" i="14"/>
  <c r="F235" i="14"/>
  <c r="F143" i="12"/>
  <c r="K144" i="11" s="1"/>
  <c r="M144" i="11" s="1"/>
  <c r="F159" i="12"/>
  <c r="K160" i="11" s="1"/>
  <c r="M160" i="11" s="1"/>
  <c r="F151" i="12"/>
  <c r="J151" i="5" s="1"/>
  <c r="D125" i="12"/>
  <c r="E126" i="11" s="1"/>
  <c r="G126" i="11" s="1"/>
  <c r="E177" i="14"/>
  <c r="H177" i="14"/>
  <c r="G177" i="14"/>
  <c r="D177" i="14"/>
  <c r="C177" i="14"/>
  <c r="B177" i="14"/>
  <c r="F177" i="14"/>
  <c r="E169" i="14"/>
  <c r="C169" i="14"/>
  <c r="B169" i="14"/>
  <c r="H169" i="14"/>
  <c r="G169" i="14"/>
  <c r="F169" i="14"/>
  <c r="D169" i="14"/>
  <c r="E153" i="14"/>
  <c r="F153" i="14"/>
  <c r="D153" i="14"/>
  <c r="C153" i="14"/>
  <c r="B153" i="14"/>
  <c r="G153" i="14"/>
  <c r="H153" i="14"/>
  <c r="E145" i="14"/>
  <c r="H145" i="14"/>
  <c r="F145" i="14"/>
  <c r="G145" i="14"/>
  <c r="D145" i="14"/>
  <c r="C145" i="14"/>
  <c r="B145" i="14"/>
  <c r="K163" i="11"/>
  <c r="M163" i="11" s="1"/>
  <c r="D175" i="12"/>
  <c r="E176" i="11" s="1"/>
  <c r="G176" i="11" s="1"/>
  <c r="D163" i="12"/>
  <c r="E164" i="11" s="1"/>
  <c r="G164" i="11" s="1"/>
  <c r="P140" i="11"/>
  <c r="B85" i="14"/>
  <c r="D85" i="14"/>
  <c r="C85" i="14"/>
  <c r="G85" i="14"/>
  <c r="F85" i="14"/>
  <c r="E85" i="14"/>
  <c r="H85" i="14"/>
  <c r="K199" i="11"/>
  <c r="M199" i="11" s="1"/>
  <c r="G156" i="11"/>
  <c r="E86" i="12"/>
  <c r="H87" i="11" s="1"/>
  <c r="J87" i="11" s="1"/>
  <c r="N125" i="11"/>
  <c r="P125" i="11" s="1"/>
  <c r="C170" i="14"/>
  <c r="H170" i="14"/>
  <c r="G170" i="14"/>
  <c r="F170" i="14"/>
  <c r="E170" i="14"/>
  <c r="D170" i="14"/>
  <c r="B170" i="14"/>
  <c r="E102" i="12"/>
  <c r="H103" i="11" s="1"/>
  <c r="J103" i="11" s="1"/>
  <c r="K159" i="11"/>
  <c r="M159" i="11" s="1"/>
  <c r="J149" i="11"/>
  <c r="E125" i="11"/>
  <c r="G125" i="11" s="1"/>
  <c r="E101" i="11"/>
  <c r="G101" i="11" s="1"/>
  <c r="G93" i="11"/>
  <c r="N163" i="11"/>
  <c r="P163" i="11" s="1"/>
  <c r="B202" i="14"/>
  <c r="F202" i="14"/>
  <c r="H202" i="14"/>
  <c r="D202" i="14"/>
  <c r="C202" i="14"/>
  <c r="G202" i="14"/>
  <c r="E202" i="14"/>
  <c r="N143" i="11"/>
  <c r="P143" i="11" s="1"/>
  <c r="D132" i="12"/>
  <c r="F132" i="5" s="1"/>
  <c r="H158" i="14"/>
  <c r="G158" i="14"/>
  <c r="F158" i="14"/>
  <c r="E158" i="14"/>
  <c r="D158" i="14"/>
  <c r="C158" i="14"/>
  <c r="B158" i="14"/>
  <c r="K99" i="11"/>
  <c r="M99" i="11" s="1"/>
  <c r="G37" i="12"/>
  <c r="T37" i="5" s="1"/>
  <c r="F76" i="12"/>
  <c r="R76" i="5" s="1"/>
  <c r="H206" i="14"/>
  <c r="G206" i="14"/>
  <c r="C206" i="14"/>
  <c r="F206" i="14"/>
  <c r="B206" i="14"/>
  <c r="E206" i="14"/>
  <c r="D206" i="14"/>
  <c r="E181" i="14"/>
  <c r="D181" i="14"/>
  <c r="C181" i="14"/>
  <c r="B181" i="14"/>
  <c r="G181" i="14"/>
  <c r="H181" i="14"/>
  <c r="F181" i="14"/>
  <c r="F132" i="14"/>
  <c r="D132" i="14"/>
  <c r="H132" i="14"/>
  <c r="E132" i="14"/>
  <c r="C132" i="14"/>
  <c r="B132" i="14"/>
  <c r="G132" i="14"/>
  <c r="E196" i="14"/>
  <c r="G196" i="14"/>
  <c r="F196" i="14"/>
  <c r="D196" i="14"/>
  <c r="H196" i="14"/>
  <c r="B196" i="14"/>
  <c r="C196" i="14"/>
  <c r="G60" i="14"/>
  <c r="E60" i="14"/>
  <c r="D60" i="14"/>
  <c r="F60" i="14"/>
  <c r="C60" i="14"/>
  <c r="H60" i="14"/>
  <c r="B60" i="14"/>
  <c r="G26" i="12"/>
  <c r="G62" i="14"/>
  <c r="F62" i="14"/>
  <c r="H62" i="14"/>
  <c r="E62" i="14"/>
  <c r="D62" i="14"/>
  <c r="C62" i="14"/>
  <c r="B62" i="14"/>
  <c r="E114" i="11"/>
  <c r="G114" i="11" s="1"/>
  <c r="AD197" i="14"/>
  <c r="G199" i="12"/>
  <c r="F199" i="12"/>
  <c r="D199" i="12"/>
  <c r="AD169" i="14"/>
  <c r="N193" i="11"/>
  <c r="P193" i="11" s="1"/>
  <c r="AC180" i="14"/>
  <c r="AC174" i="14"/>
  <c r="AC195" i="14"/>
  <c r="Q189" i="5"/>
  <c r="O189" i="5"/>
  <c r="P189" i="5" s="1"/>
  <c r="Q183" i="5"/>
  <c r="R183" i="5" s="1"/>
  <c r="O183" i="5"/>
  <c r="P183" i="5" s="1"/>
  <c r="Q177" i="5"/>
  <c r="R177" i="5" s="1"/>
  <c r="O177" i="5"/>
  <c r="P177" i="5" s="1"/>
  <c r="Q171" i="5"/>
  <c r="R171" i="5" s="1"/>
  <c r="O171" i="5"/>
  <c r="P171" i="5" s="1"/>
  <c r="AB163" i="5"/>
  <c r="AC163" i="5" s="1"/>
  <c r="M163" i="5"/>
  <c r="AD191" i="14"/>
  <c r="M173" i="5"/>
  <c r="N173" i="5" s="1"/>
  <c r="G189" i="12"/>
  <c r="T189" i="5" s="1"/>
  <c r="F189" i="12"/>
  <c r="K190" i="11" s="1"/>
  <c r="M190" i="11" s="1"/>
  <c r="D189" i="12"/>
  <c r="F189" i="5" s="1"/>
  <c r="D165" i="12"/>
  <c r="N165" i="5" s="1"/>
  <c r="G165" i="12"/>
  <c r="T165" i="5" s="1"/>
  <c r="AT194" i="5"/>
  <c r="AV194" i="5" s="1"/>
  <c r="AU194" i="5"/>
  <c r="AD149" i="14"/>
  <c r="F137" i="1"/>
  <c r="AD182" i="14"/>
  <c r="F132" i="1"/>
  <c r="G132" i="1"/>
  <c r="D132" i="1"/>
  <c r="C132" i="1"/>
  <c r="E132" i="1"/>
  <c r="AD121" i="14"/>
  <c r="AQ155" i="5"/>
  <c r="AP155" i="5"/>
  <c r="AR155" i="5" s="1"/>
  <c r="AD155" i="14"/>
  <c r="AD176" i="14"/>
  <c r="AP170" i="5"/>
  <c r="AR170" i="5" s="1"/>
  <c r="AQ170" i="5"/>
  <c r="AC167" i="14"/>
  <c r="H147" i="11"/>
  <c r="J147" i="11" s="1"/>
  <c r="O143" i="5"/>
  <c r="P143" i="5" s="1"/>
  <c r="M143" i="5"/>
  <c r="N143" i="5" s="1"/>
  <c r="O122" i="5"/>
  <c r="P122" i="5" s="1"/>
  <c r="Q122" i="5"/>
  <c r="R122" i="5" s="1"/>
  <c r="AC93" i="14"/>
  <c r="AB87" i="14"/>
  <c r="AB81" i="14"/>
  <c r="AD148" i="14"/>
  <c r="AC122" i="14"/>
  <c r="AB119" i="14"/>
  <c r="E161" i="11"/>
  <c r="G161" i="11" s="1"/>
  <c r="O125" i="5"/>
  <c r="P125" i="5" s="1"/>
  <c r="M125" i="5"/>
  <c r="AC125" i="14"/>
  <c r="AD77" i="14"/>
  <c r="AD65" i="14"/>
  <c r="G156" i="1"/>
  <c r="E156" i="1"/>
  <c r="D156" i="1"/>
  <c r="C156" i="1"/>
  <c r="F156" i="1"/>
  <c r="O152" i="5"/>
  <c r="AC140" i="14"/>
  <c r="G123" i="12"/>
  <c r="F123" i="12"/>
  <c r="K124" i="11" s="1"/>
  <c r="M124" i="11" s="1"/>
  <c r="D123" i="12"/>
  <c r="N123" i="5" s="1"/>
  <c r="E123" i="12"/>
  <c r="H124" i="11" s="1"/>
  <c r="J124" i="11" s="1"/>
  <c r="E116" i="1"/>
  <c r="AB152" i="5"/>
  <c r="AC152" i="5" s="1"/>
  <c r="E149" i="1"/>
  <c r="AC96" i="14"/>
  <c r="BC129" i="5"/>
  <c r="BB129" i="5"/>
  <c r="BD129" i="5" s="1"/>
  <c r="AB129" i="14"/>
  <c r="AC118" i="14"/>
  <c r="AB153" i="5"/>
  <c r="AC153" i="5" s="1"/>
  <c r="AD153" i="14"/>
  <c r="AB101" i="14"/>
  <c r="AC97" i="14"/>
  <c r="AD79" i="14"/>
  <c r="AD73" i="14"/>
  <c r="AC61" i="14"/>
  <c r="AC55" i="14"/>
  <c r="AB43" i="14"/>
  <c r="AD37" i="14"/>
  <c r="AD25" i="14"/>
  <c r="AC115" i="14"/>
  <c r="Q114" i="5"/>
  <c r="R114" i="5" s="1"/>
  <c r="AC114" i="14"/>
  <c r="AB105" i="14"/>
  <c r="BC103" i="5"/>
  <c r="BB103" i="5"/>
  <c r="BD103" i="5" s="1"/>
  <c r="BC89" i="5"/>
  <c r="BB89" i="5"/>
  <c r="BD89" i="5" s="1"/>
  <c r="AD85" i="14"/>
  <c r="AB178" i="5"/>
  <c r="AC178" i="5" s="1"/>
  <c r="AD178" i="14"/>
  <c r="AC90" i="14"/>
  <c r="D70" i="1"/>
  <c r="O58" i="5"/>
  <c r="P58" i="5" s="1"/>
  <c r="M58" i="5"/>
  <c r="N58" i="5" s="1"/>
  <c r="AD40" i="14"/>
  <c r="AB32" i="14"/>
  <c r="AC84" i="14"/>
  <c r="AU75" i="5"/>
  <c r="AT75" i="5"/>
  <c r="AV75" i="5" s="1"/>
  <c r="E74" i="1"/>
  <c r="F56" i="1"/>
  <c r="F41" i="1"/>
  <c r="F17" i="1"/>
  <c r="O57" i="5"/>
  <c r="P57" i="5" s="1"/>
  <c r="Q57" i="5"/>
  <c r="R57" i="5" s="1"/>
  <c r="AC27" i="14"/>
  <c r="O137" i="5"/>
  <c r="P137" i="5" s="1"/>
  <c r="M137" i="5"/>
  <c r="N137" i="5" s="1"/>
  <c r="AB137" i="14"/>
  <c r="O128" i="5"/>
  <c r="P128" i="5" s="1"/>
  <c r="AD120" i="14"/>
  <c r="AB74" i="14"/>
  <c r="AD46" i="14"/>
  <c r="N12" i="11"/>
  <c r="P12" i="11" s="1"/>
  <c r="AQ70" i="5"/>
  <c r="AP70" i="5"/>
  <c r="AR70" i="5" s="1"/>
  <c r="AC45" i="14"/>
  <c r="AB42" i="5"/>
  <c r="AC42" i="5" s="1"/>
  <c r="M42" i="5"/>
  <c r="O22" i="5"/>
  <c r="P22" i="5" s="1"/>
  <c r="M22" i="5"/>
  <c r="N22" i="5" s="1"/>
  <c r="AB22" i="14"/>
  <c r="H104" i="11"/>
  <c r="J104" i="11" s="1"/>
  <c r="AY134" i="5"/>
  <c r="AX134" i="5"/>
  <c r="AZ134" i="5" s="1"/>
  <c r="E108" i="1"/>
  <c r="D108" i="1"/>
  <c r="C108" i="1"/>
  <c r="G108" i="1"/>
  <c r="F108" i="1"/>
  <c r="C72" i="1"/>
  <c r="F72" i="1"/>
  <c r="E72" i="1"/>
  <c r="D72" i="1"/>
  <c r="G72" i="1"/>
  <c r="AD70" i="14"/>
  <c r="G50" i="1"/>
  <c r="D50" i="1"/>
  <c r="C50" i="1"/>
  <c r="F50" i="1"/>
  <c r="E50" i="1"/>
  <c r="BB48" i="5"/>
  <c r="BD48" i="5" s="1"/>
  <c r="BC48" i="5"/>
  <c r="AD48" i="14"/>
  <c r="F30" i="12"/>
  <c r="K31" i="11" s="1"/>
  <c r="M31" i="11" s="1"/>
  <c r="E30" i="12"/>
  <c r="H31" i="11" s="1"/>
  <c r="J31" i="11" s="1"/>
  <c r="D30" i="12"/>
  <c r="E31" i="11" s="1"/>
  <c r="G31" i="11" s="1"/>
  <c r="G30" i="12"/>
  <c r="AC6" i="14"/>
  <c r="N168" i="9"/>
  <c r="AB36" i="5"/>
  <c r="AC36" i="5" s="1"/>
  <c r="O66" i="5"/>
  <c r="P66" i="5" s="1"/>
  <c r="AB5" i="14"/>
  <c r="C68" i="1"/>
  <c r="G68" i="1"/>
  <c r="D68" i="1"/>
  <c r="F68" i="1"/>
  <c r="E68" i="1"/>
  <c r="AD66" i="14"/>
  <c r="Q72" i="9"/>
  <c r="AB16" i="14"/>
  <c r="AU8" i="5"/>
  <c r="AT8" i="5"/>
  <c r="AV8" i="5" s="1"/>
  <c r="Q148" i="9"/>
  <c r="AD14" i="14"/>
  <c r="Q69" i="5"/>
  <c r="F69" i="12"/>
  <c r="K70" i="11" s="1"/>
  <c r="M70" i="11" s="1"/>
  <c r="E69" i="12"/>
  <c r="H70" i="11" s="1"/>
  <c r="J70" i="11" s="1"/>
  <c r="D69" i="12"/>
  <c r="E70" i="11" s="1"/>
  <c r="G70" i="11" s="1"/>
  <c r="AU69" i="5"/>
  <c r="AT69" i="5"/>
  <c r="AV69" i="5" s="1"/>
  <c r="M112" i="11"/>
  <c r="N81" i="9"/>
  <c r="AB117" i="5"/>
  <c r="AC117" i="5" s="1"/>
  <c r="AC19" i="14"/>
  <c r="N7" i="9"/>
  <c r="T25" i="14"/>
  <c r="N8" i="9"/>
  <c r="N123" i="9"/>
  <c r="N103" i="9"/>
  <c r="N93" i="9"/>
  <c r="N57" i="9"/>
  <c r="G9" i="1"/>
  <c r="Q21" i="5"/>
  <c r="R21" i="5" s="1"/>
  <c r="AU156" i="5"/>
  <c r="AV14" i="5"/>
  <c r="AU171" i="5"/>
  <c r="AV73" i="5"/>
  <c r="AU86" i="5"/>
  <c r="AU62" i="5"/>
  <c r="AU146" i="5"/>
  <c r="AU177" i="5"/>
  <c r="AV43" i="5"/>
  <c r="N100" i="5" l="1"/>
  <c r="AX48" i="5"/>
  <c r="AZ48" i="5" s="1"/>
  <c r="J78" i="5"/>
  <c r="AC88" i="5"/>
  <c r="AQ88" i="5"/>
  <c r="L186" i="5"/>
  <c r="H24" i="5"/>
  <c r="P179" i="5"/>
  <c r="P50" i="5"/>
  <c r="BC13" i="5"/>
  <c r="BB13" i="5"/>
  <c r="BD13" i="5" s="1"/>
  <c r="AY169" i="5"/>
  <c r="AX169" i="5"/>
  <c r="AZ169" i="5" s="1"/>
  <c r="M259" i="14"/>
  <c r="O259" i="14" s="1"/>
  <c r="BC156" i="5"/>
  <c r="H106" i="5"/>
  <c r="BC58" i="5"/>
  <c r="BB58" i="5"/>
  <c r="BD58" i="5" s="1"/>
  <c r="T105" i="5"/>
  <c r="L163" i="5"/>
  <c r="F7" i="5"/>
  <c r="H154" i="5"/>
  <c r="P77" i="5"/>
  <c r="AC144" i="5"/>
  <c r="AP144" i="5"/>
  <c r="AR144" i="5" s="1"/>
  <c r="AQ144" i="5"/>
  <c r="AX63" i="5"/>
  <c r="AZ63" i="5" s="1"/>
  <c r="AY63" i="5"/>
  <c r="R69" i="5"/>
  <c r="BB137" i="5"/>
  <c r="BD137" i="5" s="1"/>
  <c r="H162" i="5"/>
  <c r="H131" i="5"/>
  <c r="H169" i="5"/>
  <c r="N162" i="5"/>
  <c r="N42" i="5"/>
  <c r="P118" i="5"/>
  <c r="R154" i="5"/>
  <c r="R175" i="5"/>
  <c r="R145" i="5"/>
  <c r="J90" i="5"/>
  <c r="BB148" i="5"/>
  <c r="BD148" i="5" s="1"/>
  <c r="BC148" i="5"/>
  <c r="AC100" i="5"/>
  <c r="AP100" i="5"/>
  <c r="AR100" i="5" s="1"/>
  <c r="AQ100" i="5"/>
  <c r="AY175" i="5"/>
  <c r="AX175" i="5"/>
  <c r="AZ175" i="5" s="1"/>
  <c r="N125" i="5"/>
  <c r="R189" i="5"/>
  <c r="N134" i="5"/>
  <c r="AQ75" i="5"/>
  <c r="N21" i="5"/>
  <c r="H178" i="11"/>
  <c r="J178" i="11" s="1"/>
  <c r="R187" i="5"/>
  <c r="N80" i="5"/>
  <c r="L92" i="5"/>
  <c r="AX29" i="5"/>
  <c r="AZ29" i="5" s="1"/>
  <c r="AY29" i="5"/>
  <c r="R60" i="5"/>
  <c r="J43" i="5"/>
  <c r="H132" i="5"/>
  <c r="N27" i="5"/>
  <c r="AC177" i="5"/>
  <c r="AP177" i="5"/>
  <c r="AR177" i="5" s="1"/>
  <c r="AQ177" i="5"/>
  <c r="BC200" i="5"/>
  <c r="J10" i="5"/>
  <c r="P134" i="5"/>
  <c r="P176" i="5"/>
  <c r="N73" i="5"/>
  <c r="AP132" i="5"/>
  <c r="AR132" i="5" s="1"/>
  <c r="AY192" i="5"/>
  <c r="AX192" i="5"/>
  <c r="AZ192" i="5" s="1"/>
  <c r="R148" i="5"/>
  <c r="BB200" i="5"/>
  <c r="BD200" i="5" s="1"/>
  <c r="H10" i="5"/>
  <c r="L93" i="5"/>
  <c r="AC132" i="5"/>
  <c r="AX97" i="5"/>
  <c r="AZ97" i="5" s="1"/>
  <c r="AY97" i="5"/>
  <c r="L150" i="5"/>
  <c r="N102" i="5"/>
  <c r="P28" i="5"/>
  <c r="N60" i="5"/>
  <c r="P96" i="5"/>
  <c r="F9" i="5"/>
  <c r="J85" i="5"/>
  <c r="AX55" i="5"/>
  <c r="AZ55" i="5" s="1"/>
  <c r="AY55" i="5"/>
  <c r="J167" i="5"/>
  <c r="T78" i="5"/>
  <c r="P21" i="5"/>
  <c r="P76" i="5"/>
  <c r="J154" i="5"/>
  <c r="N79" i="11"/>
  <c r="P79" i="11" s="1"/>
  <c r="AC94" i="5"/>
  <c r="AQ94" i="5"/>
  <c r="AP94" i="5"/>
  <c r="AR94" i="5" s="1"/>
  <c r="AC103" i="5"/>
  <c r="AQ103" i="5"/>
  <c r="AP103" i="5"/>
  <c r="AR103" i="5" s="1"/>
  <c r="R90" i="5"/>
  <c r="H13" i="5"/>
  <c r="H134" i="5"/>
  <c r="F92" i="5"/>
  <c r="BC81" i="5"/>
  <c r="BB81" i="5"/>
  <c r="BD81" i="5" s="1"/>
  <c r="N141" i="5"/>
  <c r="AY182" i="5"/>
  <c r="AX182" i="5"/>
  <c r="AZ182" i="5" s="1"/>
  <c r="AY195" i="5"/>
  <c r="AX195" i="5"/>
  <c r="AZ195" i="5" s="1"/>
  <c r="P69" i="5"/>
  <c r="P8" i="5"/>
  <c r="R169" i="5"/>
  <c r="R10" i="5"/>
  <c r="J169" i="5"/>
  <c r="H179" i="5"/>
  <c r="BB55" i="5"/>
  <c r="BD55" i="5" s="1"/>
  <c r="BC55" i="5"/>
  <c r="AC67" i="5"/>
  <c r="AP67" i="5"/>
  <c r="AR67" i="5" s="1"/>
  <c r="AQ67" i="5"/>
  <c r="BC182" i="5"/>
  <c r="BB182" i="5"/>
  <c r="BD182" i="5" s="1"/>
  <c r="N59" i="11"/>
  <c r="P59" i="11" s="1"/>
  <c r="T58" i="5"/>
  <c r="N189" i="11"/>
  <c r="P189" i="11" s="1"/>
  <c r="T188" i="5"/>
  <c r="P123" i="5"/>
  <c r="AC17" i="5"/>
  <c r="AP17" i="5"/>
  <c r="AR17" i="5" s="1"/>
  <c r="AQ17" i="5"/>
  <c r="H55" i="5"/>
  <c r="N168" i="5"/>
  <c r="AT168" i="5"/>
  <c r="AV168" i="5" s="1"/>
  <c r="R152" i="5"/>
  <c r="N43" i="5"/>
  <c r="R73" i="5"/>
  <c r="P124" i="5"/>
  <c r="AX124" i="5"/>
  <c r="AZ124" i="5" s="1"/>
  <c r="AY124" i="5"/>
  <c r="BC17" i="5"/>
  <c r="R17" i="5"/>
  <c r="BB17" i="5"/>
  <c r="BD17" i="5" s="1"/>
  <c r="F134" i="5"/>
  <c r="H49" i="5"/>
  <c r="P156" i="5"/>
  <c r="AX156" i="5"/>
  <c r="AZ156" i="5" s="1"/>
  <c r="AY156" i="5"/>
  <c r="N188" i="5"/>
  <c r="AT188" i="5"/>
  <c r="AV188" i="5" s="1"/>
  <c r="R28" i="5"/>
  <c r="N185" i="5"/>
  <c r="P81" i="5"/>
  <c r="AX81" i="5"/>
  <c r="AZ81" i="5" s="1"/>
  <c r="AY81" i="5"/>
  <c r="F119" i="5"/>
  <c r="BC25" i="5"/>
  <c r="R25" i="5"/>
  <c r="BB25" i="5"/>
  <c r="BD25" i="5" s="1"/>
  <c r="J58" i="5"/>
  <c r="J183" i="5"/>
  <c r="H102" i="5"/>
  <c r="R40" i="5"/>
  <c r="BB40" i="5"/>
  <c r="BD40" i="5" s="1"/>
  <c r="BC40" i="5"/>
  <c r="P70" i="5"/>
  <c r="R50" i="5"/>
  <c r="P129" i="5"/>
  <c r="AT49" i="5"/>
  <c r="AV49" i="5" s="1"/>
  <c r="N49" i="5"/>
  <c r="J71" i="5"/>
  <c r="R156" i="5"/>
  <c r="P144" i="5"/>
  <c r="AX144" i="5"/>
  <c r="AZ144" i="5" s="1"/>
  <c r="AY144" i="5"/>
  <c r="R47" i="5"/>
  <c r="L197" i="5"/>
  <c r="J44" i="5"/>
  <c r="H42" i="5"/>
  <c r="N124" i="11"/>
  <c r="P124" i="11" s="1"/>
  <c r="T123" i="5"/>
  <c r="N194" i="11"/>
  <c r="P194" i="11" s="1"/>
  <c r="T193" i="5"/>
  <c r="T81" i="5"/>
  <c r="L81" i="5"/>
  <c r="N68" i="5"/>
  <c r="R32" i="5"/>
  <c r="N176" i="5"/>
  <c r="F55" i="5"/>
  <c r="P168" i="5"/>
  <c r="AX168" i="5"/>
  <c r="AZ168" i="5" s="1"/>
  <c r="AY168" i="5"/>
  <c r="P114" i="5"/>
  <c r="P60" i="5"/>
  <c r="AX60" i="5"/>
  <c r="AZ60" i="5" s="1"/>
  <c r="AY60" i="5"/>
  <c r="H30" i="5"/>
  <c r="F40" i="5"/>
  <c r="N86" i="5"/>
  <c r="AT86" i="5"/>
  <c r="AV86" i="5" s="1"/>
  <c r="N95" i="5"/>
  <c r="F45" i="5"/>
  <c r="J181" i="5"/>
  <c r="R49" i="5"/>
  <c r="BB49" i="5"/>
  <c r="BD49" i="5" s="1"/>
  <c r="BC49" i="5"/>
  <c r="J132" i="5"/>
  <c r="P30" i="5"/>
  <c r="P102" i="5"/>
  <c r="N152" i="5"/>
  <c r="H119" i="5"/>
  <c r="N47" i="5"/>
  <c r="R48" i="5"/>
  <c r="L58" i="5"/>
  <c r="F123" i="5"/>
  <c r="AC76" i="5"/>
  <c r="AP76" i="5"/>
  <c r="AR76" i="5" s="1"/>
  <c r="AQ76" i="5"/>
  <c r="N2" i="5"/>
  <c r="R134" i="5"/>
  <c r="R143" i="5"/>
  <c r="N17" i="5"/>
  <c r="AT17" i="5"/>
  <c r="AV17" i="5" s="1"/>
  <c r="R144" i="5"/>
  <c r="J144" i="5"/>
  <c r="L96" i="5"/>
  <c r="P126" i="5"/>
  <c r="P48" i="5"/>
  <c r="N144" i="5"/>
  <c r="AT144" i="5"/>
  <c r="AV144" i="5" s="1"/>
  <c r="J68" i="5"/>
  <c r="J182" i="5"/>
  <c r="N49" i="11"/>
  <c r="P49" i="11" s="1"/>
  <c r="T48" i="5"/>
  <c r="N158" i="11"/>
  <c r="P158" i="11" s="1"/>
  <c r="T157" i="5"/>
  <c r="N31" i="11"/>
  <c r="P31" i="11" s="1"/>
  <c r="T30" i="5"/>
  <c r="F199" i="5"/>
  <c r="N199" i="5"/>
  <c r="R115" i="5"/>
  <c r="R8" i="5"/>
  <c r="N193" i="5"/>
  <c r="N126" i="11"/>
  <c r="P126" i="11" s="1"/>
  <c r="T125" i="5"/>
  <c r="R119" i="5"/>
  <c r="P68" i="5"/>
  <c r="F60" i="5"/>
  <c r="N138" i="5"/>
  <c r="AT138" i="5"/>
  <c r="AV138" i="5" s="1"/>
  <c r="F30" i="5"/>
  <c r="H66" i="5"/>
  <c r="H40" i="5"/>
  <c r="J9" i="5"/>
  <c r="F181" i="5"/>
  <c r="N174" i="5"/>
  <c r="F48" i="5"/>
  <c r="N183" i="5"/>
  <c r="AT183" i="5"/>
  <c r="AV183" i="5" s="1"/>
  <c r="J170" i="5"/>
  <c r="F176" i="5"/>
  <c r="J2" i="5"/>
  <c r="F58" i="5"/>
  <c r="P17" i="5"/>
  <c r="H123" i="5"/>
  <c r="F118" i="5"/>
  <c r="J102" i="5"/>
  <c r="F194" i="5"/>
  <c r="P3" i="5"/>
  <c r="P117" i="5"/>
  <c r="R45" i="5"/>
  <c r="N153" i="5"/>
  <c r="F200" i="5"/>
  <c r="J179" i="5"/>
  <c r="H143" i="5"/>
  <c r="F71" i="5"/>
  <c r="R67" i="5"/>
  <c r="F153" i="5"/>
  <c r="F96" i="5"/>
  <c r="R192" i="5"/>
  <c r="H50" i="5"/>
  <c r="L156" i="5"/>
  <c r="F157" i="5"/>
  <c r="N27" i="11"/>
  <c r="P27" i="11" s="1"/>
  <c r="T26" i="5"/>
  <c r="J199" i="5"/>
  <c r="R199" i="5"/>
  <c r="P115" i="5"/>
  <c r="N67" i="11"/>
  <c r="P67" i="11" s="1"/>
  <c r="T66" i="5"/>
  <c r="N51" i="11"/>
  <c r="P51" i="11" s="1"/>
  <c r="T50" i="5"/>
  <c r="N191" i="11"/>
  <c r="P191" i="11" s="1"/>
  <c r="T190" i="5"/>
  <c r="N9" i="11"/>
  <c r="P9" i="11" s="1"/>
  <c r="T8" i="5"/>
  <c r="N182" i="11"/>
  <c r="P182" i="11" s="1"/>
  <c r="T181" i="5"/>
  <c r="P26" i="5"/>
  <c r="N32" i="5"/>
  <c r="N37" i="5"/>
  <c r="AT37" i="5"/>
  <c r="AV37" i="5" s="1"/>
  <c r="L30" i="5"/>
  <c r="F66" i="5"/>
  <c r="J45" i="5"/>
  <c r="P45" i="5"/>
  <c r="AX45" i="5"/>
  <c r="AZ45" i="5" s="1"/>
  <c r="AY45" i="5"/>
  <c r="R126" i="5"/>
  <c r="BB126" i="5"/>
  <c r="BD126" i="5" s="1"/>
  <c r="BC126" i="5"/>
  <c r="N200" i="5"/>
  <c r="H35" i="5"/>
  <c r="AC183" i="5"/>
  <c r="AP183" i="5"/>
  <c r="AR183" i="5" s="1"/>
  <c r="AQ183" i="5"/>
  <c r="J70" i="5"/>
  <c r="F170" i="5"/>
  <c r="H58" i="5"/>
  <c r="J123" i="5"/>
  <c r="H118" i="5"/>
  <c r="L183" i="5"/>
  <c r="N159" i="5"/>
  <c r="J194" i="5"/>
  <c r="J69" i="5"/>
  <c r="J152" i="5"/>
  <c r="H71" i="5"/>
  <c r="H153" i="5"/>
  <c r="N26" i="5"/>
  <c r="AC119" i="5"/>
  <c r="AP119" i="5"/>
  <c r="AR119" i="5" s="1"/>
  <c r="AQ119" i="5"/>
  <c r="J50" i="5"/>
  <c r="T199" i="5"/>
  <c r="L199" i="5"/>
  <c r="E259" i="14"/>
  <c r="F259" i="14" s="1"/>
  <c r="N3" i="5"/>
  <c r="AU138" i="5"/>
  <c r="R62" i="5"/>
  <c r="N144" i="11"/>
  <c r="P144" i="11" s="1"/>
  <c r="T143" i="5"/>
  <c r="N192" i="11"/>
  <c r="P192" i="11" s="1"/>
  <c r="T191" i="5"/>
  <c r="AU37" i="5"/>
  <c r="P32" i="5"/>
  <c r="J60" i="5"/>
  <c r="H95" i="5"/>
  <c r="R193" i="5"/>
  <c r="N41" i="5"/>
  <c r="J30" i="5"/>
  <c r="F193" i="5"/>
  <c r="L66" i="5"/>
  <c r="T17" i="5"/>
  <c r="L17" i="5"/>
  <c r="N23" i="5"/>
  <c r="AT23" i="5"/>
  <c r="AV23" i="5" s="1"/>
  <c r="R87" i="5"/>
  <c r="BB87" i="5"/>
  <c r="BD87" i="5" s="1"/>
  <c r="BC87" i="5"/>
  <c r="L181" i="5"/>
  <c r="R37" i="5"/>
  <c r="BB37" i="5"/>
  <c r="BD37" i="5" s="1"/>
  <c r="BC37" i="5"/>
  <c r="J53" i="5"/>
  <c r="L48" i="5"/>
  <c r="N115" i="5"/>
  <c r="N61" i="5"/>
  <c r="AT61" i="5"/>
  <c r="AV61" i="5" s="1"/>
  <c r="R42" i="5"/>
  <c r="J35" i="5"/>
  <c r="R180" i="5"/>
  <c r="BB180" i="5"/>
  <c r="BD180" i="5" s="1"/>
  <c r="BC180" i="5"/>
  <c r="D15" i="14"/>
  <c r="E11" i="14"/>
  <c r="F2" i="5"/>
  <c r="L123" i="5"/>
  <c r="R191" i="5"/>
  <c r="P53" i="5"/>
  <c r="AX53" i="5"/>
  <c r="AZ53" i="5" s="1"/>
  <c r="AY53" i="5"/>
  <c r="H152" i="5"/>
  <c r="F184" i="5"/>
  <c r="F185" i="5"/>
  <c r="F143" i="5"/>
  <c r="R102" i="5"/>
  <c r="F50" i="5"/>
  <c r="AC99" i="5"/>
  <c r="AP99" i="5"/>
  <c r="AR99" i="5" s="1"/>
  <c r="AQ99" i="5"/>
  <c r="F21" i="5"/>
  <c r="F151" i="5"/>
  <c r="L189" i="5"/>
  <c r="N61" i="11"/>
  <c r="P61" i="11" s="1"/>
  <c r="T60" i="5"/>
  <c r="N118" i="11"/>
  <c r="P118" i="11" s="1"/>
  <c r="T117" i="5"/>
  <c r="P62" i="5"/>
  <c r="H175" i="5"/>
  <c r="P175" i="5"/>
  <c r="N109" i="11"/>
  <c r="P109" i="11" s="1"/>
  <c r="T108" i="5"/>
  <c r="N119" i="5"/>
  <c r="N4" i="11"/>
  <c r="P4" i="11" s="1"/>
  <c r="T3" i="5"/>
  <c r="R77" i="5"/>
  <c r="BB77" i="5"/>
  <c r="BD77" i="5" s="1"/>
  <c r="BC77" i="5"/>
  <c r="P193" i="5"/>
  <c r="AY193" i="5"/>
  <c r="AX193" i="5"/>
  <c r="AZ193" i="5" s="1"/>
  <c r="H32" i="5"/>
  <c r="J193" i="5"/>
  <c r="J66" i="5"/>
  <c r="R63" i="5"/>
  <c r="P87" i="5"/>
  <c r="AX87" i="5"/>
  <c r="AZ87" i="5" s="1"/>
  <c r="AY87" i="5"/>
  <c r="N31" i="5"/>
  <c r="AT31" i="5"/>
  <c r="AV31" i="5" s="1"/>
  <c r="J48" i="5"/>
  <c r="N155" i="11"/>
  <c r="P155" i="11" s="1"/>
  <c r="T154" i="5"/>
  <c r="AC61" i="5"/>
  <c r="AP61" i="5"/>
  <c r="AR61" i="5" s="1"/>
  <c r="AQ61" i="5"/>
  <c r="P59" i="5"/>
  <c r="AX59" i="5"/>
  <c r="AZ59" i="5" s="1"/>
  <c r="AY59" i="5"/>
  <c r="F51" i="5"/>
  <c r="P180" i="5"/>
  <c r="AX180" i="5"/>
  <c r="AZ180" i="5" s="1"/>
  <c r="AY180" i="5"/>
  <c r="F70" i="5"/>
  <c r="N118" i="5"/>
  <c r="R179" i="5"/>
  <c r="H2" i="5"/>
  <c r="H108" i="5"/>
  <c r="F19" i="5"/>
  <c r="N53" i="5"/>
  <c r="AT53" i="5"/>
  <c r="AV53" i="5" s="1"/>
  <c r="BB186" i="5"/>
  <c r="BD186" i="5" s="1"/>
  <c r="R186" i="5"/>
  <c r="BC186" i="5"/>
  <c r="F69" i="5"/>
  <c r="F152" i="5"/>
  <c r="J184" i="5"/>
  <c r="J143" i="5"/>
  <c r="H187" i="5"/>
  <c r="L50" i="5"/>
  <c r="H61" i="5"/>
  <c r="H68" i="5"/>
  <c r="N10" i="11"/>
  <c r="P10" i="11" s="1"/>
  <c r="T9" i="5"/>
  <c r="N33" i="11"/>
  <c r="P33" i="11" s="1"/>
  <c r="T32" i="5"/>
  <c r="N177" i="11"/>
  <c r="P177" i="11" s="1"/>
  <c r="T176" i="5"/>
  <c r="N50" i="5"/>
  <c r="N43" i="11"/>
  <c r="P43" i="11" s="1"/>
  <c r="T42" i="5"/>
  <c r="N40" i="5"/>
  <c r="P41" i="5"/>
  <c r="H41" i="5"/>
  <c r="N20" i="11"/>
  <c r="P20" i="11" s="1"/>
  <c r="T19" i="5"/>
  <c r="P63" i="5"/>
  <c r="H63" i="5"/>
  <c r="P119" i="5"/>
  <c r="N45" i="11"/>
  <c r="P45" i="11" s="1"/>
  <c r="T44" i="5"/>
  <c r="P86" i="5"/>
  <c r="AC171" i="5"/>
  <c r="AP171" i="5"/>
  <c r="AR171" i="5" s="1"/>
  <c r="AQ171" i="5"/>
  <c r="F95" i="5"/>
  <c r="R7" i="5"/>
  <c r="H47" i="5"/>
  <c r="F32" i="5"/>
  <c r="L193" i="5"/>
  <c r="R70" i="5"/>
  <c r="F76" i="5"/>
  <c r="L117" i="5"/>
  <c r="H37" i="5"/>
  <c r="N93" i="5"/>
  <c r="AT93" i="5"/>
  <c r="AV93" i="5" s="1"/>
  <c r="P31" i="5"/>
  <c r="AX31" i="5"/>
  <c r="AZ31" i="5" s="1"/>
  <c r="AY31" i="5"/>
  <c r="R138" i="5"/>
  <c r="P153" i="5"/>
  <c r="J31" i="5"/>
  <c r="R59" i="5"/>
  <c r="BB59" i="5"/>
  <c r="BD59" i="5" s="1"/>
  <c r="BC59" i="5"/>
  <c r="J51" i="5"/>
  <c r="F115" i="5"/>
  <c r="N48" i="5"/>
  <c r="H67" i="5"/>
  <c r="H70" i="5"/>
  <c r="L65" i="5"/>
  <c r="F159" i="5"/>
  <c r="H19" i="5"/>
  <c r="H129" i="5"/>
  <c r="P138" i="5"/>
  <c r="AX138" i="5"/>
  <c r="AZ138" i="5" s="1"/>
  <c r="AY138" i="5"/>
  <c r="P186" i="5"/>
  <c r="AX186" i="5"/>
  <c r="AZ186" i="5" s="1"/>
  <c r="AY186" i="5"/>
  <c r="H69" i="5"/>
  <c r="H8" i="5"/>
  <c r="N132" i="5"/>
  <c r="AT132" i="5"/>
  <c r="AV132" i="5" s="1"/>
  <c r="L141" i="5"/>
  <c r="F85" i="5"/>
  <c r="L25" i="5"/>
  <c r="H182" i="5"/>
  <c r="H92" i="5"/>
  <c r="N22" i="11"/>
  <c r="P22" i="11" s="1"/>
  <c r="T21" i="5"/>
  <c r="P40" i="5"/>
  <c r="P73" i="5"/>
  <c r="H73" i="5"/>
  <c r="N195" i="11"/>
  <c r="P195" i="11" s="1"/>
  <c r="T194" i="5"/>
  <c r="P159" i="5"/>
  <c r="J95" i="5"/>
  <c r="N148" i="5"/>
  <c r="AT148" i="5"/>
  <c r="AV148" i="5" s="1"/>
  <c r="J32" i="5"/>
  <c r="P93" i="5"/>
  <c r="AX93" i="5"/>
  <c r="AZ93" i="5" s="1"/>
  <c r="AY93" i="5"/>
  <c r="AC189" i="5"/>
  <c r="AP189" i="5"/>
  <c r="AR189" i="5" s="1"/>
  <c r="AQ189" i="5"/>
  <c r="J28" i="5"/>
  <c r="H51" i="5"/>
  <c r="J115" i="5"/>
  <c r="F52" i="5"/>
  <c r="R151" i="5"/>
  <c r="R185" i="5"/>
  <c r="J108" i="5"/>
  <c r="J65" i="5"/>
  <c r="J159" i="5"/>
  <c r="L19" i="5"/>
  <c r="R85" i="5"/>
  <c r="N52" i="5"/>
  <c r="J185" i="5"/>
  <c r="L8" i="5"/>
  <c r="F42" i="5"/>
  <c r="F114" i="5"/>
  <c r="N53" i="11"/>
  <c r="P53" i="11" s="1"/>
  <c r="T52" i="5"/>
  <c r="N8" i="11"/>
  <c r="P8" i="11" s="1"/>
  <c r="T7" i="5"/>
  <c r="N86" i="11"/>
  <c r="P86" i="11" s="1"/>
  <c r="T85" i="5"/>
  <c r="N69" i="11"/>
  <c r="P69" i="11" s="1"/>
  <c r="T68" i="5"/>
  <c r="N157" i="5"/>
  <c r="N76" i="5"/>
  <c r="N175" i="5"/>
  <c r="T177" i="5"/>
  <c r="L177" i="5"/>
  <c r="R108" i="5"/>
  <c r="N71" i="11"/>
  <c r="P71" i="11" s="1"/>
  <c r="T70" i="5"/>
  <c r="R159" i="5"/>
  <c r="N126" i="5"/>
  <c r="AT126" i="5"/>
  <c r="AV126" i="5" s="1"/>
  <c r="AX190" i="5"/>
  <c r="AZ190" i="5" s="1"/>
  <c r="P190" i="5"/>
  <c r="AY190" i="5"/>
  <c r="L165" i="5"/>
  <c r="P148" i="5"/>
  <c r="AY148" i="5"/>
  <c r="AX148" i="5"/>
  <c r="AZ148" i="5" s="1"/>
  <c r="L32" i="5"/>
  <c r="J76" i="5"/>
  <c r="H43" i="5"/>
  <c r="H117" i="5"/>
  <c r="L37" i="5"/>
  <c r="H28" i="5"/>
  <c r="J52" i="5"/>
  <c r="N197" i="5"/>
  <c r="AU197" i="5"/>
  <c r="AT197" i="5"/>
  <c r="AV197" i="5" s="1"/>
  <c r="P108" i="5"/>
  <c r="N194" i="5"/>
  <c r="J62" i="5"/>
  <c r="N85" i="5"/>
  <c r="F173" i="5"/>
  <c r="J8" i="5"/>
  <c r="N154" i="11"/>
  <c r="P154" i="11" s="1"/>
  <c r="T153" i="5"/>
  <c r="F145" i="5"/>
  <c r="H174" i="5"/>
  <c r="R52" i="5"/>
  <c r="F178" i="5"/>
  <c r="F147" i="5"/>
  <c r="L85" i="5"/>
  <c r="J114" i="5"/>
  <c r="H114" i="5"/>
  <c r="F63" i="5"/>
  <c r="N41" i="11"/>
  <c r="P41" i="11" s="1"/>
  <c r="T40" i="5"/>
  <c r="T73" i="5"/>
  <c r="L73" i="5"/>
  <c r="AC25" i="5"/>
  <c r="AP25" i="5"/>
  <c r="AR25" i="5" s="1"/>
  <c r="AQ25" i="5"/>
  <c r="R190" i="5"/>
  <c r="BB190" i="5"/>
  <c r="BD190" i="5" s="1"/>
  <c r="BC190" i="5"/>
  <c r="N81" i="11"/>
  <c r="P81" i="11" s="1"/>
  <c r="T80" i="5"/>
  <c r="R68" i="5"/>
  <c r="F87" i="5"/>
  <c r="F165" i="5"/>
  <c r="F3" i="5"/>
  <c r="N178" i="5"/>
  <c r="R106" i="5"/>
  <c r="H76" i="5"/>
  <c r="AC37" i="5"/>
  <c r="AP37" i="5"/>
  <c r="AR37" i="5" s="1"/>
  <c r="AQ37" i="5"/>
  <c r="J93" i="5"/>
  <c r="F167" i="5"/>
  <c r="H115" i="5"/>
  <c r="H52" i="5"/>
  <c r="R41" i="5"/>
  <c r="R95" i="5"/>
  <c r="H26" i="5"/>
  <c r="F62" i="5"/>
  <c r="N51" i="5"/>
  <c r="F125" i="5"/>
  <c r="F140" i="5"/>
  <c r="L191" i="5"/>
  <c r="J171" i="5"/>
  <c r="P52" i="5"/>
  <c r="H178" i="5"/>
  <c r="J147" i="5"/>
  <c r="J177" i="5"/>
  <c r="J163" i="5"/>
  <c r="L188" i="5"/>
  <c r="F44" i="5"/>
  <c r="L157" i="5"/>
  <c r="R44" i="5"/>
  <c r="N116" i="11"/>
  <c r="P116" i="11" s="1"/>
  <c r="T115" i="5"/>
  <c r="N136" i="5"/>
  <c r="N63" i="11"/>
  <c r="P63" i="11" s="1"/>
  <c r="T62" i="5"/>
  <c r="N153" i="11"/>
  <c r="P153" i="11" s="1"/>
  <c r="T152" i="5"/>
  <c r="N170" i="5"/>
  <c r="N181" i="5"/>
  <c r="AP159" i="5"/>
  <c r="AR159" i="5" s="1"/>
  <c r="N30" i="5"/>
  <c r="N96" i="5"/>
  <c r="N137" i="11"/>
  <c r="P137" i="11" s="1"/>
  <c r="T136" i="5"/>
  <c r="R61" i="5"/>
  <c r="J61" i="5"/>
  <c r="J55" i="5"/>
  <c r="N130" i="11"/>
  <c r="P130" i="11" s="1"/>
  <c r="T129" i="5"/>
  <c r="N35" i="5"/>
  <c r="AT35" i="5"/>
  <c r="AV35" i="5" s="1"/>
  <c r="J106" i="5"/>
  <c r="L154" i="5"/>
  <c r="L43" i="5"/>
  <c r="N69" i="5"/>
  <c r="N146" i="5"/>
  <c r="AT146" i="5"/>
  <c r="AV146" i="5" s="1"/>
  <c r="H167" i="5"/>
  <c r="L138" i="5"/>
  <c r="J119" i="5"/>
  <c r="L52" i="5"/>
  <c r="N171" i="5"/>
  <c r="AT171" i="5"/>
  <c r="AV171" i="5" s="1"/>
  <c r="R194" i="5"/>
  <c r="L62" i="5"/>
  <c r="N192" i="5"/>
  <c r="R30" i="5"/>
  <c r="H125" i="5"/>
  <c r="R79" i="5"/>
  <c r="BB79" i="5"/>
  <c r="BD79" i="5" s="1"/>
  <c r="BC79" i="5"/>
  <c r="F191" i="5"/>
  <c r="R51" i="5"/>
  <c r="N79" i="5"/>
  <c r="AT79" i="5"/>
  <c r="AV79" i="5" s="1"/>
  <c r="R29" i="5"/>
  <c r="N65" i="5"/>
  <c r="AT65" i="5"/>
  <c r="AV65" i="5" s="1"/>
  <c r="L171" i="5"/>
  <c r="L174" i="5"/>
  <c r="R150" i="5"/>
  <c r="J150" i="5"/>
  <c r="L29" i="5"/>
  <c r="AC56" i="5"/>
  <c r="AP56" i="5"/>
  <c r="AR56" i="5" s="1"/>
  <c r="AQ56" i="5"/>
  <c r="N189" i="5"/>
  <c r="N38" i="5"/>
  <c r="AT38" i="5"/>
  <c r="AV38" i="5" s="1"/>
  <c r="J189" i="5"/>
  <c r="J42" i="5"/>
  <c r="L44" i="5"/>
  <c r="F68" i="5"/>
  <c r="F163" i="5"/>
  <c r="F67" i="5"/>
  <c r="N67" i="5"/>
  <c r="F186" i="5"/>
  <c r="N186" i="5"/>
  <c r="N174" i="11"/>
  <c r="P174" i="11" s="1"/>
  <c r="T173" i="5"/>
  <c r="P152" i="5"/>
  <c r="N163" i="5"/>
  <c r="N183" i="11"/>
  <c r="P183" i="11" s="1"/>
  <c r="T182" i="5"/>
  <c r="R123" i="5"/>
  <c r="N185" i="11"/>
  <c r="P185" i="11" s="1"/>
  <c r="T184" i="5"/>
  <c r="L87" i="5"/>
  <c r="N124" i="5"/>
  <c r="AT124" i="5"/>
  <c r="AV124" i="5" s="1"/>
  <c r="L3" i="5"/>
  <c r="AC49" i="5"/>
  <c r="AP49" i="5"/>
  <c r="AR49" i="5" s="1"/>
  <c r="AQ49" i="5"/>
  <c r="R2" i="5"/>
  <c r="J134" i="5"/>
  <c r="N156" i="5"/>
  <c r="AT156" i="5"/>
  <c r="AV156" i="5" s="1"/>
  <c r="AC146" i="5"/>
  <c r="AP146" i="5"/>
  <c r="AR146" i="5" s="1"/>
  <c r="AQ146" i="5"/>
  <c r="R170" i="5"/>
  <c r="N81" i="5"/>
  <c r="AT81" i="5"/>
  <c r="AV81" i="5" s="1"/>
  <c r="H86" i="5"/>
  <c r="P25" i="5"/>
  <c r="AX25" i="5"/>
  <c r="AZ25" i="5" s="1"/>
  <c r="AY25" i="5"/>
  <c r="L26" i="5"/>
  <c r="L79" i="5"/>
  <c r="F102" i="5"/>
  <c r="L125" i="5"/>
  <c r="R66" i="5"/>
  <c r="J191" i="5"/>
  <c r="P178" i="5"/>
  <c r="P79" i="5"/>
  <c r="AX79" i="5"/>
  <c r="AZ79" i="5" s="1"/>
  <c r="AY79" i="5"/>
  <c r="P65" i="5"/>
  <c r="AX65" i="5"/>
  <c r="AZ65" i="5" s="1"/>
  <c r="AY65" i="5"/>
  <c r="R197" i="5"/>
  <c r="BC197" i="5"/>
  <c r="BB197" i="5"/>
  <c r="BD197" i="5" s="1"/>
  <c r="J174" i="5"/>
  <c r="N138" i="11"/>
  <c r="P138" i="11" s="1"/>
  <c r="T137" i="5"/>
  <c r="AC38" i="5"/>
  <c r="AP38" i="5"/>
  <c r="AR38" i="5" s="1"/>
  <c r="AQ38" i="5"/>
  <c r="F59" i="5"/>
  <c r="H21" i="5"/>
  <c r="J63" i="5"/>
  <c r="F175" i="5"/>
  <c r="B276" i="14"/>
  <c r="B275" i="14"/>
  <c r="B270" i="14"/>
  <c r="I7" i="9"/>
  <c r="O125" i="9"/>
  <c r="O185" i="9"/>
  <c r="O143" i="9"/>
  <c r="I8" i="9"/>
  <c r="R172" i="9"/>
  <c r="O95" i="9"/>
  <c r="O77" i="9"/>
  <c r="O59" i="9"/>
  <c r="O141" i="9"/>
  <c r="O139" i="9"/>
  <c r="O119" i="9"/>
  <c r="O114" i="9"/>
  <c r="O137" i="9"/>
  <c r="O113" i="9"/>
  <c r="R107" i="9"/>
  <c r="O173" i="9"/>
  <c r="O107" i="9"/>
  <c r="O149" i="9"/>
  <c r="O101" i="9"/>
  <c r="O89" i="9"/>
  <c r="R83" i="9"/>
  <c r="R59" i="9"/>
  <c r="R6" i="9"/>
  <c r="O197" i="9"/>
  <c r="O191" i="9"/>
  <c r="R163" i="9"/>
  <c r="P125" i="9"/>
  <c r="O83" i="9"/>
  <c r="O71" i="9"/>
  <c r="O163" i="9"/>
  <c r="O65" i="9"/>
  <c r="R184" i="9"/>
  <c r="O140" i="9"/>
  <c r="O46" i="9"/>
  <c r="O167" i="9"/>
  <c r="O74" i="9"/>
  <c r="I6" i="9"/>
  <c r="B7" i="13" s="1"/>
  <c r="O56" i="9"/>
  <c r="O115" i="9"/>
  <c r="R45" i="9"/>
  <c r="O64" i="9"/>
  <c r="O23" i="9"/>
  <c r="O94" i="9"/>
  <c r="O47" i="9"/>
  <c r="I5" i="9"/>
  <c r="O53" i="9"/>
  <c r="O58" i="9"/>
  <c r="O44" i="9"/>
  <c r="P17" i="9"/>
  <c r="R42" i="9"/>
  <c r="O17" i="9"/>
  <c r="O82" i="9"/>
  <c r="O76" i="9"/>
  <c r="R112" i="9"/>
  <c r="R148" i="9"/>
  <c r="R110" i="9"/>
  <c r="O193" i="9"/>
  <c r="O38" i="9"/>
  <c r="P27" i="9"/>
  <c r="R109" i="9"/>
  <c r="P156" i="9"/>
  <c r="R36" i="9"/>
  <c r="R120" i="9"/>
  <c r="R95" i="9"/>
  <c r="R39" i="9"/>
  <c r="O165" i="9"/>
  <c r="P73" i="9"/>
  <c r="P18" i="9"/>
  <c r="P77" i="9"/>
  <c r="R92" i="9"/>
  <c r="R48" i="9"/>
  <c r="R152" i="9"/>
  <c r="P137" i="9"/>
  <c r="O181" i="9"/>
  <c r="O186" i="9"/>
  <c r="R81" i="9"/>
  <c r="R173" i="9"/>
  <c r="R185" i="9"/>
  <c r="O37" i="9"/>
  <c r="O27" i="9"/>
  <c r="O156" i="9"/>
  <c r="O133" i="9"/>
  <c r="P143" i="9"/>
  <c r="R178" i="9"/>
  <c r="R53" i="9"/>
  <c r="O73" i="9"/>
  <c r="O9" i="9"/>
  <c r="R80" i="9"/>
  <c r="R52" i="9"/>
  <c r="P131" i="9"/>
  <c r="R57" i="9"/>
  <c r="R161" i="9"/>
  <c r="O25" i="9"/>
  <c r="O161" i="9"/>
  <c r="R155" i="9"/>
  <c r="O6" i="9"/>
  <c r="R86" i="9"/>
  <c r="O138" i="9"/>
  <c r="R41" i="9"/>
  <c r="R126" i="9"/>
  <c r="O85" i="9"/>
  <c r="R157" i="9"/>
  <c r="R21" i="9"/>
  <c r="R20" i="9"/>
  <c r="P101" i="9"/>
  <c r="R151" i="9"/>
  <c r="R11" i="9"/>
  <c r="O169" i="9"/>
  <c r="P173" i="9"/>
  <c r="R119" i="9"/>
  <c r="R149" i="9"/>
  <c r="O198" i="9"/>
  <c r="O42" i="9"/>
  <c r="P14" i="9"/>
  <c r="P44" i="9"/>
  <c r="O145" i="9"/>
  <c r="R197" i="9"/>
  <c r="R17" i="9"/>
  <c r="R47" i="9"/>
  <c r="O33" i="9"/>
  <c r="O69" i="9"/>
  <c r="O116" i="9"/>
  <c r="O105" i="9"/>
  <c r="R88" i="9"/>
  <c r="O153" i="9"/>
  <c r="R15" i="9"/>
  <c r="O39" i="9"/>
  <c r="R54" i="9"/>
  <c r="R106" i="9"/>
  <c r="R136" i="9"/>
  <c r="R94" i="9"/>
  <c r="O63" i="9"/>
  <c r="R171" i="9"/>
  <c r="R99" i="9"/>
  <c r="O117" i="9"/>
  <c r="O84" i="9"/>
  <c r="P20" i="9"/>
  <c r="R8" i="9"/>
  <c r="R87" i="9"/>
  <c r="O80" i="9"/>
  <c r="R34" i="9"/>
  <c r="O109" i="9"/>
  <c r="R28" i="9"/>
  <c r="R134" i="9"/>
  <c r="R65" i="9"/>
  <c r="R137" i="9"/>
  <c r="O15" i="9"/>
  <c r="R108" i="9"/>
  <c r="O52" i="9"/>
  <c r="R44" i="9"/>
  <c r="R132" i="9"/>
  <c r="R179" i="9"/>
  <c r="O131" i="9"/>
  <c r="R96" i="9"/>
  <c r="O192" i="9"/>
  <c r="O177" i="9"/>
  <c r="R55" i="9"/>
  <c r="O20" i="9"/>
  <c r="P35" i="9"/>
  <c r="R4" i="9"/>
  <c r="R72" i="9"/>
  <c r="O2" i="9"/>
  <c r="P59" i="9"/>
  <c r="R74" i="9"/>
  <c r="R91" i="9"/>
  <c r="R123" i="9"/>
  <c r="R200" i="9"/>
  <c r="R124" i="9"/>
  <c r="R70" i="9"/>
  <c r="R190" i="9"/>
  <c r="R18" i="9"/>
  <c r="O62" i="9"/>
  <c r="R100" i="9"/>
  <c r="R181" i="9"/>
  <c r="P99" i="9"/>
  <c r="R196" i="9"/>
  <c r="R50" i="9"/>
  <c r="R104" i="9"/>
  <c r="O144" i="9"/>
  <c r="P50" i="9"/>
  <c r="P74" i="9"/>
  <c r="O148" i="9"/>
  <c r="O5" i="9"/>
  <c r="R27" i="9"/>
  <c r="O3" i="9"/>
  <c r="R12" i="9"/>
  <c r="R30" i="9"/>
  <c r="O86" i="9"/>
  <c r="O41" i="9"/>
  <c r="R62" i="9"/>
  <c r="O50" i="9"/>
  <c r="R40" i="9"/>
  <c r="R13" i="9"/>
  <c r="R127" i="9"/>
  <c r="R147" i="9"/>
  <c r="P11" i="9"/>
  <c r="O88" i="9"/>
  <c r="O106" i="9"/>
  <c r="O136" i="9"/>
  <c r="R76" i="9"/>
  <c r="O118" i="9"/>
  <c r="R125" i="9"/>
  <c r="P26" i="9"/>
  <c r="R183" i="9"/>
  <c r="P162" i="9"/>
  <c r="O178" i="9"/>
  <c r="O110" i="9"/>
  <c r="P134" i="9"/>
  <c r="O100" i="9"/>
  <c r="R98" i="9"/>
  <c r="O26" i="9"/>
  <c r="R75" i="9"/>
  <c r="R14" i="9"/>
  <c r="P83" i="9"/>
  <c r="R67" i="9"/>
  <c r="P91" i="9"/>
  <c r="R103" i="9"/>
  <c r="R121" i="9"/>
  <c r="O24" i="9"/>
  <c r="R31" i="9"/>
  <c r="O70" i="9"/>
  <c r="P88" i="9"/>
  <c r="O68" i="9"/>
  <c r="P106" i="9"/>
  <c r="P136" i="9"/>
  <c r="O150" i="9"/>
  <c r="O171" i="9"/>
  <c r="R186" i="9"/>
  <c r="R60" i="9"/>
  <c r="P119" i="9"/>
  <c r="O121" i="9"/>
  <c r="R177" i="9"/>
  <c r="R117" i="9"/>
  <c r="R131" i="9"/>
  <c r="R118" i="9"/>
  <c r="O162" i="9"/>
  <c r="R89" i="9"/>
  <c r="R84" i="9"/>
  <c r="O34" i="9"/>
  <c r="R56" i="9"/>
  <c r="R24" i="9"/>
  <c r="R90" i="9"/>
  <c r="R5" i="9"/>
  <c r="O155" i="9"/>
  <c r="R101" i="9"/>
  <c r="R111" i="9"/>
  <c r="R193" i="9"/>
  <c r="P32" i="9"/>
  <c r="P56" i="9"/>
  <c r="R153" i="9"/>
  <c r="O51" i="9"/>
  <c r="O179" i="9"/>
  <c r="O66" i="9"/>
  <c r="O102" i="9"/>
  <c r="R143" i="9"/>
  <c r="R191" i="9"/>
  <c r="R9" i="9"/>
  <c r="O104" i="9"/>
  <c r="P155" i="9"/>
  <c r="O11" i="9"/>
  <c r="R102" i="9"/>
  <c r="P53" i="9"/>
  <c r="O151" i="9"/>
  <c r="R167" i="9"/>
  <c r="O40" i="9"/>
  <c r="P107" i="9"/>
  <c r="R77" i="9"/>
  <c r="O132" i="9"/>
  <c r="R38" i="9"/>
  <c r="R68" i="9"/>
  <c r="O187" i="9"/>
  <c r="P21" i="9"/>
  <c r="R26" i="9"/>
  <c r="P47" i="9"/>
  <c r="O98" i="9"/>
  <c r="O79" i="9"/>
  <c r="O29" i="9"/>
  <c r="O14" i="9"/>
  <c r="O32" i="9"/>
  <c r="R175" i="9"/>
  <c r="R32" i="9"/>
  <c r="R35" i="9"/>
  <c r="O92" i="9"/>
  <c r="R71" i="9"/>
  <c r="R23" i="9"/>
  <c r="R85" i="9"/>
  <c r="P149" i="9"/>
  <c r="R66" i="9"/>
  <c r="O75" i="9"/>
  <c r="O199" i="9"/>
  <c r="O18" i="9"/>
  <c r="R25" i="9"/>
  <c r="O57" i="9"/>
  <c r="O93" i="9"/>
  <c r="O111" i="9"/>
  <c r="O21" i="9"/>
  <c r="O35" i="9"/>
  <c r="O176" i="9"/>
  <c r="P5" i="9"/>
  <c r="R29" i="9"/>
  <c r="O190" i="9"/>
  <c r="O81" i="9"/>
  <c r="R133" i="9"/>
  <c r="P186" i="9"/>
  <c r="P196" i="9"/>
  <c r="R78" i="9"/>
  <c r="P38" i="9"/>
  <c r="P121" i="9"/>
  <c r="P140" i="9"/>
  <c r="O157" i="9"/>
  <c r="P114" i="9"/>
  <c r="P15" i="9"/>
  <c r="P60" i="9"/>
  <c r="P105" i="9"/>
  <c r="R160" i="9"/>
  <c r="O182" i="9"/>
  <c r="O123" i="9"/>
  <c r="R138" i="9"/>
  <c r="O154" i="9"/>
  <c r="O129" i="9"/>
  <c r="R129" i="9"/>
  <c r="R180" i="9"/>
  <c r="P72" i="9"/>
  <c r="O28" i="9"/>
  <c r="O45" i="9"/>
  <c r="P142" i="9"/>
  <c r="R19" i="9"/>
  <c r="R141" i="9"/>
  <c r="P54" i="9"/>
  <c r="P68" i="9"/>
  <c r="P82" i="9"/>
  <c r="P151" i="9"/>
  <c r="P120" i="9"/>
  <c r="P178" i="9"/>
  <c r="P174" i="9"/>
  <c r="P9" i="9"/>
  <c r="P191" i="9"/>
  <c r="O103" i="9"/>
  <c r="O124" i="9"/>
  <c r="R82" i="9"/>
  <c r="P98" i="9"/>
  <c r="P104" i="9"/>
  <c r="P92" i="9"/>
  <c r="P161" i="9"/>
  <c r="P71" i="9"/>
  <c r="P122" i="9"/>
  <c r="O194" i="9"/>
  <c r="R169" i="9"/>
  <c r="R69" i="9"/>
  <c r="P76" i="9"/>
  <c r="R3" i="9"/>
  <c r="P58" i="9"/>
  <c r="P34" i="9"/>
  <c r="O67" i="9"/>
  <c r="P102" i="9"/>
  <c r="R162" i="9"/>
  <c r="O183" i="9"/>
  <c r="O128" i="9"/>
  <c r="P179" i="9"/>
  <c r="R116" i="9"/>
  <c r="O172" i="9"/>
  <c r="R187" i="9"/>
  <c r="R189" i="9"/>
  <c r="P190" i="9"/>
  <c r="R37" i="9"/>
  <c r="R43" i="9"/>
  <c r="P39" i="9"/>
  <c r="R115" i="9"/>
  <c r="P87" i="9"/>
  <c r="P63" i="9"/>
  <c r="R7" i="9"/>
  <c r="P79" i="9"/>
  <c r="R2" i="9"/>
  <c r="R73" i="9"/>
  <c r="O142" i="9"/>
  <c r="O184" i="9"/>
  <c r="O127" i="9"/>
  <c r="R174" i="9"/>
  <c r="R192" i="9"/>
  <c r="O168" i="9"/>
  <c r="O49" i="9"/>
  <c r="R135" i="9"/>
  <c r="P13" i="9"/>
  <c r="P40" i="9"/>
  <c r="P116" i="9"/>
  <c r="P160" i="9"/>
  <c r="O108" i="9"/>
  <c r="P184" i="9"/>
  <c r="P132" i="9"/>
  <c r="P22" i="9"/>
  <c r="P23" i="9"/>
  <c r="R158" i="9"/>
  <c r="O126" i="9"/>
  <c r="P46" i="9"/>
  <c r="R146" i="9"/>
  <c r="R130" i="9"/>
  <c r="P175" i="9"/>
  <c r="O135" i="9"/>
  <c r="P197" i="9"/>
  <c r="P146" i="9"/>
  <c r="P66" i="9"/>
  <c r="O195" i="9"/>
  <c r="O97" i="9"/>
  <c r="O130" i="9"/>
  <c r="O31" i="9"/>
  <c r="O146" i="9"/>
  <c r="R198" i="9"/>
  <c r="P62" i="9"/>
  <c r="P52" i="9"/>
  <c r="P33" i="9"/>
  <c r="O19" i="9"/>
  <c r="P69" i="9"/>
  <c r="O72" i="9"/>
  <c r="R63" i="9"/>
  <c r="P64" i="9"/>
  <c r="P10" i="9"/>
  <c r="P167" i="9"/>
  <c r="P28" i="9"/>
  <c r="O164" i="9"/>
  <c r="O60" i="9"/>
  <c r="O122" i="9"/>
  <c r="R122" i="9"/>
  <c r="P113" i="9"/>
  <c r="O175" i="9"/>
  <c r="P19" i="9"/>
  <c r="P180" i="9"/>
  <c r="P4" i="9"/>
  <c r="O30" i="9"/>
  <c r="P75" i="9"/>
  <c r="O36" i="9"/>
  <c r="O152" i="9"/>
  <c r="P100" i="9"/>
  <c r="P153" i="9"/>
  <c r="R170" i="9"/>
  <c r="P141" i="9"/>
  <c r="O8" i="9"/>
  <c r="O196" i="9"/>
  <c r="R166" i="9"/>
  <c r="R159" i="9"/>
  <c r="P171" i="9"/>
  <c r="R182" i="9"/>
  <c r="R16" i="9"/>
  <c r="P185" i="9"/>
  <c r="R114" i="9"/>
  <c r="P181" i="9"/>
  <c r="O13" i="9"/>
  <c r="R142" i="9"/>
  <c r="O55" i="9"/>
  <c r="R61" i="9"/>
  <c r="P85" i="9"/>
  <c r="P187" i="9"/>
  <c r="O158" i="9"/>
  <c r="P200" i="9"/>
  <c r="R64" i="9"/>
  <c r="P31" i="9"/>
  <c r="P198" i="9"/>
  <c r="P193" i="9"/>
  <c r="O16" i="9"/>
  <c r="R150" i="9"/>
  <c r="O159" i="9"/>
  <c r="P163" i="9"/>
  <c r="O87" i="9"/>
  <c r="R176" i="9"/>
  <c r="R145" i="9"/>
  <c r="O147" i="9"/>
  <c r="P133" i="9"/>
  <c r="O200" i="9"/>
  <c r="P139" i="9"/>
  <c r="O134" i="9"/>
  <c r="R113" i="9"/>
  <c r="R46" i="9"/>
  <c r="P157" i="9"/>
  <c r="R97" i="9"/>
  <c r="O180" i="9"/>
  <c r="P166" i="9"/>
  <c r="P89" i="9"/>
  <c r="P112" i="9"/>
  <c r="R79" i="9"/>
  <c r="P145" i="9"/>
  <c r="R165" i="9"/>
  <c r="R144" i="9"/>
  <c r="O78" i="9"/>
  <c r="P80" i="9"/>
  <c r="R195" i="9"/>
  <c r="R49" i="9"/>
  <c r="P42" i="9"/>
  <c r="O48" i="9"/>
  <c r="P6" i="9"/>
  <c r="O166" i="9"/>
  <c r="R10" i="9"/>
  <c r="O61" i="9"/>
  <c r="R154" i="9"/>
  <c r="P51" i="9"/>
  <c r="R199" i="9"/>
  <c r="O10" i="9"/>
  <c r="O91" i="9"/>
  <c r="P126" i="9"/>
  <c r="P36" i="9"/>
  <c r="P94" i="9"/>
  <c r="O160" i="9"/>
  <c r="R22" i="9"/>
  <c r="P177" i="9"/>
  <c r="P147" i="9"/>
  <c r="R140" i="9"/>
  <c r="P86" i="9"/>
  <c r="P29" i="9"/>
  <c r="R51" i="9"/>
  <c r="O7" i="9"/>
  <c r="O112" i="9"/>
  <c r="P111" i="9"/>
  <c r="P176" i="9"/>
  <c r="P109" i="9"/>
  <c r="R156" i="9"/>
  <c r="O12" i="9"/>
  <c r="O189" i="9"/>
  <c r="O43" i="9"/>
  <c r="R139" i="9"/>
  <c r="O120" i="9"/>
  <c r="R58" i="9"/>
  <c r="R164" i="9"/>
  <c r="O22" i="9"/>
  <c r="P148" i="9"/>
  <c r="O90" i="9"/>
  <c r="O99" i="9"/>
  <c r="R105" i="9"/>
  <c r="R168" i="9"/>
  <c r="O174" i="9"/>
  <c r="P48" i="9"/>
  <c r="R194" i="9"/>
  <c r="P165" i="9"/>
  <c r="R33" i="9"/>
  <c r="P16" i="9"/>
  <c r="O170" i="9"/>
  <c r="O96" i="9"/>
  <c r="P70" i="9"/>
  <c r="P95" i="9"/>
  <c r="R188" i="9"/>
  <c r="O4" i="9"/>
  <c r="P84" i="9"/>
  <c r="O54" i="9"/>
  <c r="P118" i="9"/>
  <c r="R128" i="9"/>
  <c r="R93" i="9"/>
  <c r="P41" i="9"/>
  <c r="P65" i="9"/>
  <c r="O188" i="9"/>
  <c r="P110" i="9"/>
  <c r="AQ52" i="5"/>
  <c r="AP52" i="5"/>
  <c r="AR52" i="5" s="1"/>
  <c r="AQ178" i="5"/>
  <c r="AP178" i="5"/>
  <c r="AR178" i="5" s="1"/>
  <c r="AQ163" i="5"/>
  <c r="AP163" i="5"/>
  <c r="AR163" i="5" s="1"/>
  <c r="AY33" i="5"/>
  <c r="AX33" i="5"/>
  <c r="AZ33" i="5" s="1"/>
  <c r="AU90" i="5"/>
  <c r="AT90" i="5"/>
  <c r="AV90" i="5" s="1"/>
  <c r="AQ129" i="5"/>
  <c r="AP129" i="5"/>
  <c r="AR129" i="5" s="1"/>
  <c r="BC130" i="5"/>
  <c r="BB130" i="5"/>
  <c r="BD130" i="5" s="1"/>
  <c r="E48" i="11"/>
  <c r="G48" i="11" s="1"/>
  <c r="K127" i="11"/>
  <c r="M127" i="11" s="1"/>
  <c r="AP9" i="5"/>
  <c r="AR9" i="5" s="1"/>
  <c r="AQ9" i="5"/>
  <c r="BC115" i="5"/>
  <c r="BB115" i="5"/>
  <c r="BD115" i="5" s="1"/>
  <c r="AY44" i="5"/>
  <c r="AX44" i="5"/>
  <c r="AZ44" i="5" s="1"/>
  <c r="AU120" i="5"/>
  <c r="AT120" i="5"/>
  <c r="AV120" i="5" s="1"/>
  <c r="K32" i="11"/>
  <c r="M32" i="11" s="1"/>
  <c r="BC101" i="5"/>
  <c r="BB101" i="5"/>
  <c r="BD101" i="5" s="1"/>
  <c r="AQ196" i="5"/>
  <c r="AP196" i="5"/>
  <c r="AR196" i="5" s="1"/>
  <c r="AY24" i="5"/>
  <c r="AX24" i="5"/>
  <c r="AZ24" i="5" s="1"/>
  <c r="BC139" i="5"/>
  <c r="BB139" i="5"/>
  <c r="BD139" i="5" s="1"/>
  <c r="P61" i="9"/>
  <c r="AU117" i="5"/>
  <c r="AT117" i="5"/>
  <c r="AV117" i="5" s="1"/>
  <c r="P129" i="9"/>
  <c r="AY27" i="5"/>
  <c r="AX27" i="5"/>
  <c r="AZ27" i="5" s="1"/>
  <c r="P164" i="9"/>
  <c r="E56" i="11"/>
  <c r="G56" i="11" s="1"/>
  <c r="E66" i="11"/>
  <c r="G66" i="11" s="1"/>
  <c r="AY69" i="5"/>
  <c r="AX69" i="5"/>
  <c r="AZ69" i="5" s="1"/>
  <c r="BC8" i="5"/>
  <c r="BB8" i="5"/>
  <c r="BD8" i="5" s="1"/>
  <c r="AY62" i="5"/>
  <c r="AX62" i="5"/>
  <c r="AZ62" i="5" s="1"/>
  <c r="BC54" i="5"/>
  <c r="BB54" i="5"/>
  <c r="BD54" i="5" s="1"/>
  <c r="AU127" i="5"/>
  <c r="AT127" i="5"/>
  <c r="AV127" i="5" s="1"/>
  <c r="AQ175" i="5"/>
  <c r="AP175" i="5"/>
  <c r="AR175" i="5" s="1"/>
  <c r="AY36" i="5"/>
  <c r="AX36" i="5"/>
  <c r="AZ36" i="5" s="1"/>
  <c r="AQ105" i="5"/>
  <c r="AP105" i="5"/>
  <c r="AR105" i="5" s="1"/>
  <c r="AU147" i="5"/>
  <c r="AT147" i="5"/>
  <c r="AV147" i="5" s="1"/>
  <c r="H88" i="11"/>
  <c r="J88" i="11" s="1"/>
  <c r="K188" i="11"/>
  <c r="M188" i="11" s="1"/>
  <c r="P25" i="9"/>
  <c r="P169" i="9"/>
  <c r="AY26" i="5"/>
  <c r="AX26" i="5"/>
  <c r="AZ26" i="5" s="1"/>
  <c r="H45" i="11"/>
  <c r="J45" i="11" s="1"/>
  <c r="K164" i="11"/>
  <c r="M164" i="11" s="1"/>
  <c r="N26" i="11"/>
  <c r="P26" i="11" s="1"/>
  <c r="AQ117" i="5"/>
  <c r="AP117" i="5"/>
  <c r="AR117" i="5" s="1"/>
  <c r="AU163" i="5"/>
  <c r="AT163" i="5"/>
  <c r="AV163" i="5" s="1"/>
  <c r="P37" i="9"/>
  <c r="AU112" i="5"/>
  <c r="AT112" i="5"/>
  <c r="AV112" i="5" s="1"/>
  <c r="AY142" i="5"/>
  <c r="AX142" i="5"/>
  <c r="AZ142" i="5" s="1"/>
  <c r="P117" i="9"/>
  <c r="BB24" i="5"/>
  <c r="BD24" i="5" s="1"/>
  <c r="BC24" i="5"/>
  <c r="AY139" i="5"/>
  <c r="AX139" i="5"/>
  <c r="AZ139" i="5" s="1"/>
  <c r="BB27" i="5"/>
  <c r="BD27" i="5" s="1"/>
  <c r="BC27" i="5"/>
  <c r="K157" i="11"/>
  <c r="M157" i="11" s="1"/>
  <c r="H175" i="11"/>
  <c r="J175" i="11" s="1"/>
  <c r="BB84" i="5"/>
  <c r="BD84" i="5" s="1"/>
  <c r="BC84" i="5"/>
  <c r="H56" i="11"/>
  <c r="J56" i="11" s="1"/>
  <c r="H66" i="11"/>
  <c r="J66" i="11" s="1"/>
  <c r="BC160" i="5"/>
  <c r="BB160" i="5"/>
  <c r="BD160" i="5" s="1"/>
  <c r="AY54" i="5"/>
  <c r="AX54" i="5"/>
  <c r="AZ54" i="5" s="1"/>
  <c r="BB161" i="5"/>
  <c r="BD161" i="5" s="1"/>
  <c r="BC161" i="5"/>
  <c r="AY194" i="5"/>
  <c r="AX194" i="5"/>
  <c r="AZ194" i="5" s="1"/>
  <c r="AU181" i="5"/>
  <c r="AT181" i="5"/>
  <c r="AV181" i="5" s="1"/>
  <c r="P124" i="9"/>
  <c r="AX16" i="5"/>
  <c r="AZ16" i="5" s="1"/>
  <c r="AY16" i="5"/>
  <c r="BC172" i="5"/>
  <c r="BB172" i="5"/>
  <c r="BD172" i="5" s="1"/>
  <c r="E18" i="11"/>
  <c r="G18" i="11" s="1"/>
  <c r="BC26" i="5"/>
  <c r="BB26" i="5"/>
  <c r="BD26" i="5" s="1"/>
  <c r="E137" i="11"/>
  <c r="G137" i="11" s="1"/>
  <c r="K185" i="11"/>
  <c r="M185" i="11" s="1"/>
  <c r="H44" i="11"/>
  <c r="J44" i="11" s="1"/>
  <c r="K175" i="11"/>
  <c r="M175" i="11" s="1"/>
  <c r="D19" i="15"/>
  <c r="C19" i="15" s="1"/>
  <c r="H36" i="11"/>
  <c r="J36" i="11" s="1"/>
  <c r="AU179" i="5"/>
  <c r="AT179" i="5"/>
  <c r="AV179" i="5" s="1"/>
  <c r="H49" i="11"/>
  <c r="J49" i="11" s="1"/>
  <c r="BB44" i="5"/>
  <c r="BD44" i="5" s="1"/>
  <c r="BC44" i="5"/>
  <c r="AQ12" i="5"/>
  <c r="AP12" i="5"/>
  <c r="AR12" i="5" s="1"/>
  <c r="AU13" i="5"/>
  <c r="AT13" i="5"/>
  <c r="AV13" i="5" s="1"/>
  <c r="K50" i="11"/>
  <c r="M50" i="11" s="1"/>
  <c r="AY101" i="5"/>
  <c r="AX101" i="5"/>
  <c r="AZ101" i="5" s="1"/>
  <c r="AU88" i="5"/>
  <c r="AT88" i="5"/>
  <c r="AV88" i="5" s="1"/>
  <c r="K42" i="11"/>
  <c r="M42" i="11" s="1"/>
  <c r="BC57" i="5"/>
  <c r="BB57" i="5"/>
  <c r="BD57" i="5" s="1"/>
  <c r="BC171" i="5"/>
  <c r="BB171" i="5"/>
  <c r="BD171" i="5" s="1"/>
  <c r="W53" i="14"/>
  <c r="P195" i="9"/>
  <c r="K48" i="11"/>
  <c r="M48" i="11" s="1"/>
  <c r="BC74" i="5"/>
  <c r="BB74" i="5"/>
  <c r="BD74" i="5" s="1"/>
  <c r="E36" i="11"/>
  <c r="G36" i="11" s="1"/>
  <c r="AQ121" i="5"/>
  <c r="AP121" i="5"/>
  <c r="AR121" i="5" s="1"/>
  <c r="E27" i="11"/>
  <c r="G27" i="11" s="1"/>
  <c r="K8" i="11"/>
  <c r="M8" i="11" s="1"/>
  <c r="AU12" i="5"/>
  <c r="AT12" i="5"/>
  <c r="AV12" i="5" s="1"/>
  <c r="K10" i="11"/>
  <c r="M10" i="11" s="1"/>
  <c r="AY13" i="5"/>
  <c r="AX13" i="5"/>
  <c r="AZ13" i="5" s="1"/>
  <c r="H50" i="11"/>
  <c r="J50" i="11" s="1"/>
  <c r="AY88" i="5"/>
  <c r="AX88" i="5"/>
  <c r="AZ88" i="5" s="1"/>
  <c r="E42" i="11"/>
  <c r="G42" i="11" s="1"/>
  <c r="BC39" i="5"/>
  <c r="BB39" i="5"/>
  <c r="BD39" i="5" s="1"/>
  <c r="P78" i="9"/>
  <c r="E157" i="11"/>
  <c r="G157" i="11" s="1"/>
  <c r="H26" i="11"/>
  <c r="J26" i="11" s="1"/>
  <c r="P67" i="9"/>
  <c r="BC4" i="5"/>
  <c r="BB4" i="5"/>
  <c r="BD4" i="5" s="1"/>
  <c r="AU18" i="5"/>
  <c r="AT18" i="5"/>
  <c r="AV18" i="5" s="1"/>
  <c r="AY84" i="5"/>
  <c r="AX84" i="5"/>
  <c r="AZ84" i="5" s="1"/>
  <c r="K56" i="11"/>
  <c r="M56" i="11" s="1"/>
  <c r="K66" i="11"/>
  <c r="M66" i="11" s="1"/>
  <c r="AY160" i="5"/>
  <c r="AX160" i="5"/>
  <c r="AZ160" i="5" s="1"/>
  <c r="AU157" i="5"/>
  <c r="AT157" i="5"/>
  <c r="AV157" i="5" s="1"/>
  <c r="BC33" i="5"/>
  <c r="BB33" i="5"/>
  <c r="BD33" i="5" s="1"/>
  <c r="AQ167" i="5"/>
  <c r="AP167" i="5"/>
  <c r="AR167" i="5" s="1"/>
  <c r="AQ181" i="5"/>
  <c r="AP181" i="5"/>
  <c r="AR181" i="5" s="1"/>
  <c r="E87" i="11"/>
  <c r="G87" i="11" s="1"/>
  <c r="E127" i="11"/>
  <c r="G127" i="11" s="1"/>
  <c r="AY172" i="5"/>
  <c r="AX172" i="5"/>
  <c r="AZ172" i="5" s="1"/>
  <c r="P154" i="9"/>
  <c r="AY6" i="5"/>
  <c r="AX6" i="5"/>
  <c r="AZ6" i="5" s="1"/>
  <c r="E44" i="11"/>
  <c r="G44" i="11" s="1"/>
  <c r="AU98" i="5"/>
  <c r="AT98" i="5"/>
  <c r="AV98" i="5" s="1"/>
  <c r="E175" i="11"/>
  <c r="G175" i="11" s="1"/>
  <c r="P128" i="9"/>
  <c r="K94" i="11"/>
  <c r="M94" i="11" s="1"/>
  <c r="BC21" i="5"/>
  <c r="BB21" i="5"/>
  <c r="BD21" i="5" s="1"/>
  <c r="P7" i="9"/>
  <c r="P168" i="9"/>
  <c r="BC69" i="5"/>
  <c r="BB69" i="5"/>
  <c r="BD69" i="5" s="1"/>
  <c r="AY171" i="5"/>
  <c r="AX171" i="5"/>
  <c r="AZ171" i="5" s="1"/>
  <c r="P152" i="9"/>
  <c r="AQ90" i="5"/>
  <c r="AP90" i="5"/>
  <c r="AR90" i="5" s="1"/>
  <c r="AY130" i="5"/>
  <c r="AX130" i="5"/>
  <c r="AZ130" i="5" s="1"/>
  <c r="H48" i="11"/>
  <c r="J48" i="11" s="1"/>
  <c r="AY115" i="5"/>
  <c r="AX115" i="5"/>
  <c r="AZ115" i="5" s="1"/>
  <c r="P57" i="9"/>
  <c r="AY57" i="5"/>
  <c r="AX57" i="5"/>
  <c r="AZ57" i="5" s="1"/>
  <c r="AY177" i="5"/>
  <c r="AX177" i="5"/>
  <c r="AZ177" i="5" s="1"/>
  <c r="E200" i="11"/>
  <c r="G200" i="11" s="1"/>
  <c r="AY74" i="5"/>
  <c r="AX74" i="5"/>
  <c r="AZ74" i="5" s="1"/>
  <c r="K36" i="11"/>
  <c r="M36" i="11" s="1"/>
  <c r="AU121" i="5"/>
  <c r="AT121" i="5"/>
  <c r="AV121" i="5" s="1"/>
  <c r="AU151" i="5"/>
  <c r="AT151" i="5"/>
  <c r="AV151" i="5" s="1"/>
  <c r="K119" i="11"/>
  <c r="M119" i="11" s="1"/>
  <c r="AQ28" i="5"/>
  <c r="AP28" i="5"/>
  <c r="AR28" i="5" s="1"/>
  <c r="E50" i="11"/>
  <c r="G50" i="11" s="1"/>
  <c r="H42" i="11"/>
  <c r="J42" i="11" s="1"/>
  <c r="H183" i="11"/>
  <c r="J183" i="11" s="1"/>
  <c r="E187" i="11"/>
  <c r="G187" i="11" s="1"/>
  <c r="AU15" i="5"/>
  <c r="AT15" i="5"/>
  <c r="AV15" i="5" s="1"/>
  <c r="BC56" i="5"/>
  <c r="BB56" i="5"/>
  <c r="BD56" i="5" s="1"/>
  <c r="AY39" i="5"/>
  <c r="AX39" i="5"/>
  <c r="AZ39" i="5" s="1"/>
  <c r="BB146" i="5"/>
  <c r="BD146" i="5" s="1"/>
  <c r="BC146" i="5"/>
  <c r="BC20" i="5"/>
  <c r="BB20" i="5"/>
  <c r="BD20" i="5" s="1"/>
  <c r="H157" i="11"/>
  <c r="J157" i="11" s="1"/>
  <c r="AQ18" i="5"/>
  <c r="AP18" i="5"/>
  <c r="AR18" i="5" s="1"/>
  <c r="H74" i="11"/>
  <c r="J74" i="11" s="1"/>
  <c r="AY111" i="5"/>
  <c r="AX111" i="5"/>
  <c r="AZ111" i="5" s="1"/>
  <c r="AQ157" i="5"/>
  <c r="AP157" i="5"/>
  <c r="AR157" i="5" s="1"/>
  <c r="P150" i="9"/>
  <c r="BC123" i="5"/>
  <c r="BB123" i="5"/>
  <c r="BD123" i="5" s="1"/>
  <c r="AU170" i="5"/>
  <c r="AT170" i="5"/>
  <c r="AV170" i="5" s="1"/>
  <c r="AU187" i="5"/>
  <c r="AT187" i="5"/>
  <c r="AV187" i="5" s="1"/>
  <c r="N178" i="11"/>
  <c r="P178" i="11" s="1"/>
  <c r="BC6" i="5"/>
  <c r="BB6" i="5"/>
  <c r="BD6" i="5" s="1"/>
  <c r="AQ200" i="5"/>
  <c r="AP200" i="5"/>
  <c r="AR200" i="5" s="1"/>
  <c r="W54" i="14"/>
  <c r="P108" i="9"/>
  <c r="BC80" i="5"/>
  <c r="BB80" i="5"/>
  <c r="BD80" i="5" s="1"/>
  <c r="AQ45" i="5"/>
  <c r="AP45" i="5"/>
  <c r="AR45" i="5" s="1"/>
  <c r="AU68" i="5"/>
  <c r="AT68" i="5"/>
  <c r="AV68" i="5" s="1"/>
  <c r="K44" i="11"/>
  <c r="M44" i="11" s="1"/>
  <c r="AY98" i="5"/>
  <c r="AX98" i="5"/>
  <c r="AZ98" i="5" s="1"/>
  <c r="AY159" i="5"/>
  <c r="AX159" i="5"/>
  <c r="AZ159" i="5" s="1"/>
  <c r="N175" i="11"/>
  <c r="P175" i="11" s="1"/>
  <c r="E124" i="11"/>
  <c r="G124" i="11" s="1"/>
  <c r="N166" i="11"/>
  <c r="P166" i="11" s="1"/>
  <c r="BC177" i="5"/>
  <c r="BB177" i="5"/>
  <c r="BD177" i="5" s="1"/>
  <c r="K200" i="11"/>
  <c r="M200" i="11" s="1"/>
  <c r="E133" i="11"/>
  <c r="G133" i="11" s="1"/>
  <c r="AU66" i="5"/>
  <c r="AT66" i="5"/>
  <c r="AV66" i="5" s="1"/>
  <c r="AU134" i="5"/>
  <c r="AT134" i="5"/>
  <c r="AV134" i="5" s="1"/>
  <c r="H160" i="11"/>
  <c r="J160" i="11" s="1"/>
  <c r="AY165" i="5"/>
  <c r="AX165" i="5"/>
  <c r="AZ165" i="5" s="1"/>
  <c r="P45" i="9"/>
  <c r="P144" i="9"/>
  <c r="AU20" i="5"/>
  <c r="AT20" i="5"/>
  <c r="AV20" i="5" s="1"/>
  <c r="AU102" i="5"/>
  <c r="AT102" i="5"/>
  <c r="AV102" i="5" s="1"/>
  <c r="AQ151" i="5"/>
  <c r="AP151" i="5"/>
  <c r="AR151" i="5" s="1"/>
  <c r="N66" i="11"/>
  <c r="P66" i="11" s="1"/>
  <c r="AU111" i="5"/>
  <c r="AT111" i="5"/>
  <c r="AV111" i="5" s="1"/>
  <c r="AY21" i="5"/>
  <c r="AX21" i="5"/>
  <c r="AZ21" i="5" s="1"/>
  <c r="P189" i="9"/>
  <c r="H68" i="11"/>
  <c r="J68" i="11" s="1"/>
  <c r="BC153" i="5"/>
  <c r="BB153" i="5"/>
  <c r="BD153" i="5" s="1"/>
  <c r="AU109" i="5"/>
  <c r="AT109" i="5"/>
  <c r="AV109" i="5" s="1"/>
  <c r="K183" i="11"/>
  <c r="M183" i="11" s="1"/>
  <c r="H187" i="11"/>
  <c r="J187" i="11" s="1"/>
  <c r="K59" i="11"/>
  <c r="M59" i="11" s="1"/>
  <c r="AX15" i="5"/>
  <c r="AZ15" i="5" s="1"/>
  <c r="AY15" i="5"/>
  <c r="AY56" i="5"/>
  <c r="AX56" i="5"/>
  <c r="AZ56" i="5" s="1"/>
  <c r="AU34" i="5"/>
  <c r="AT34" i="5"/>
  <c r="AV34" i="5" s="1"/>
  <c r="AY146" i="5"/>
  <c r="AX146" i="5"/>
  <c r="AZ146" i="5" s="1"/>
  <c r="P199" i="9"/>
  <c r="AY20" i="5"/>
  <c r="AX20" i="5"/>
  <c r="AZ20" i="5" s="1"/>
  <c r="AU99" i="5"/>
  <c r="AT99" i="5"/>
  <c r="AV99" i="5" s="1"/>
  <c r="K60" i="11"/>
  <c r="M60" i="11" s="1"/>
  <c r="N157" i="11"/>
  <c r="P157" i="11" s="1"/>
  <c r="K74" i="11"/>
  <c r="M74" i="11" s="1"/>
  <c r="E189" i="11"/>
  <c r="G189" i="11" s="1"/>
  <c r="B12" i="15"/>
  <c r="B29" i="14"/>
  <c r="AY123" i="5"/>
  <c r="AX123" i="5"/>
  <c r="AZ123" i="5" s="1"/>
  <c r="AQ187" i="5"/>
  <c r="AP187" i="5"/>
  <c r="AR187" i="5" s="1"/>
  <c r="BC127" i="5"/>
  <c r="BB127" i="5"/>
  <c r="BD127" i="5" s="1"/>
  <c r="E260" i="14"/>
  <c r="AY2" i="5"/>
  <c r="AX2" i="5"/>
  <c r="AZ2" i="5" s="1"/>
  <c r="AU30" i="5"/>
  <c r="AT30" i="5"/>
  <c r="AV30" i="5" s="1"/>
  <c r="AU128" i="5"/>
  <c r="AT128" i="5"/>
  <c r="AV128" i="5" s="1"/>
  <c r="AU96" i="5"/>
  <c r="AT96" i="5"/>
  <c r="AV96" i="5" s="1"/>
  <c r="E82" i="11"/>
  <c r="G82" i="11" s="1"/>
  <c r="D204" i="1"/>
  <c r="P24" i="9"/>
  <c r="AY80" i="5"/>
  <c r="AX80" i="5"/>
  <c r="AZ80" i="5" s="1"/>
  <c r="AY68" i="5"/>
  <c r="AX68" i="5"/>
  <c r="AZ68" i="5" s="1"/>
  <c r="K62" i="11"/>
  <c r="M62" i="11" s="1"/>
  <c r="AQ107" i="5"/>
  <c r="AP107" i="5"/>
  <c r="AR107" i="5" s="1"/>
  <c r="BC159" i="5"/>
  <c r="BB159" i="5"/>
  <c r="BD159" i="5" s="1"/>
  <c r="AU176" i="5"/>
  <c r="AT176" i="5"/>
  <c r="AV176" i="5" s="1"/>
  <c r="E166" i="11"/>
  <c r="G166" i="11" s="1"/>
  <c r="AU19" i="5"/>
  <c r="AT19" i="5"/>
  <c r="AV19" i="5" s="1"/>
  <c r="AU46" i="5"/>
  <c r="AT46" i="5"/>
  <c r="AV46" i="5" s="1"/>
  <c r="AU131" i="5"/>
  <c r="AT131" i="5"/>
  <c r="AV131" i="5" s="1"/>
  <c r="N44" i="11"/>
  <c r="P44" i="11" s="1"/>
  <c r="BC165" i="5"/>
  <c r="BB165" i="5"/>
  <c r="BD165" i="5" s="1"/>
  <c r="P97" i="9"/>
  <c r="AQ20" i="5"/>
  <c r="AP20" i="5"/>
  <c r="AR20" i="5" s="1"/>
  <c r="AQ102" i="5"/>
  <c r="AP102" i="5"/>
  <c r="AR102" i="5" s="1"/>
  <c r="AQ111" i="5"/>
  <c r="AP111" i="5"/>
  <c r="AR111" i="5" s="1"/>
  <c r="E68" i="11"/>
  <c r="G68" i="11" s="1"/>
  <c r="AU82" i="5"/>
  <c r="AT82" i="5"/>
  <c r="AV82" i="5" s="1"/>
  <c r="AP109" i="5"/>
  <c r="AR109" i="5" s="1"/>
  <c r="AQ109" i="5"/>
  <c r="BC22" i="5"/>
  <c r="BB22" i="5"/>
  <c r="BD22" i="5" s="1"/>
  <c r="AY34" i="5"/>
  <c r="AX34" i="5"/>
  <c r="AZ34" i="5" s="1"/>
  <c r="AU136" i="5"/>
  <c r="AT136" i="5"/>
  <c r="AV136" i="5" s="1"/>
  <c r="AY99" i="5"/>
  <c r="AX99" i="5"/>
  <c r="AZ99" i="5" s="1"/>
  <c r="E60" i="11"/>
  <c r="G60" i="11" s="1"/>
  <c r="AQ172" i="5"/>
  <c r="AP172" i="5"/>
  <c r="AR172" i="5" s="1"/>
  <c r="BB75" i="5"/>
  <c r="BD75" i="5" s="1"/>
  <c r="BC75" i="5"/>
  <c r="N74" i="11"/>
  <c r="P74" i="11" s="1"/>
  <c r="P90" i="9"/>
  <c r="AQ16" i="5"/>
  <c r="AP16" i="5"/>
  <c r="AR16" i="5" s="1"/>
  <c r="H52" i="11"/>
  <c r="J52" i="11" s="1"/>
  <c r="E46" i="11"/>
  <c r="G46" i="11" s="1"/>
  <c r="AU76" i="5"/>
  <c r="AT76" i="5"/>
  <c r="AV76" i="5" s="1"/>
  <c r="AU94" i="5"/>
  <c r="AT94" i="5"/>
  <c r="AV94" i="5" s="1"/>
  <c r="BC116" i="5"/>
  <c r="BB116" i="5"/>
  <c r="BD116" i="5" s="1"/>
  <c r="AQ184" i="5"/>
  <c r="AP184" i="5"/>
  <c r="AR184" i="5" s="1"/>
  <c r="AU193" i="5"/>
  <c r="AT193" i="5"/>
  <c r="AV193" i="5" s="1"/>
  <c r="H188" i="11"/>
  <c r="J188" i="11" s="1"/>
  <c r="AY127" i="5"/>
  <c r="AX127" i="5"/>
  <c r="AZ127" i="5" s="1"/>
  <c r="AQ30" i="5"/>
  <c r="AP30" i="5"/>
  <c r="AR30" i="5" s="1"/>
  <c r="N82" i="11"/>
  <c r="P82" i="11" s="1"/>
  <c r="AQ145" i="5"/>
  <c r="AP145" i="5"/>
  <c r="AR145" i="5" s="1"/>
  <c r="E191" i="11"/>
  <c r="G191" i="11" s="1"/>
  <c r="F204" i="1"/>
  <c r="P170" i="9"/>
  <c r="AU32" i="5"/>
  <c r="AT32" i="5"/>
  <c r="AV32" i="5" s="1"/>
  <c r="BC32" i="5"/>
  <c r="BB32" i="5"/>
  <c r="BD32" i="5" s="1"/>
  <c r="E62" i="11"/>
  <c r="G62" i="11" s="1"/>
  <c r="H94" i="11"/>
  <c r="J94" i="11" s="1"/>
  <c r="D17" i="15"/>
  <c r="C17" i="15" s="1"/>
  <c r="N38" i="11"/>
  <c r="P38" i="11" s="1"/>
  <c r="AY106" i="5"/>
  <c r="AX106" i="5"/>
  <c r="AZ106" i="5" s="1"/>
  <c r="H60" i="11"/>
  <c r="J60" i="11" s="1"/>
  <c r="P182" i="9"/>
  <c r="AY75" i="5"/>
  <c r="AX75" i="5"/>
  <c r="AZ75" i="5" s="1"/>
  <c r="AU78" i="5"/>
  <c r="AT78" i="5"/>
  <c r="AV78" i="5" s="1"/>
  <c r="H46" i="11"/>
  <c r="J46" i="11" s="1"/>
  <c r="AY76" i="5"/>
  <c r="AX76" i="5"/>
  <c r="AZ76" i="5" s="1"/>
  <c r="AY94" i="5"/>
  <c r="AX94" i="5"/>
  <c r="AZ94" i="5" s="1"/>
  <c r="AY116" i="5"/>
  <c r="AX116" i="5"/>
  <c r="AZ116" i="5" s="1"/>
  <c r="AQ193" i="5"/>
  <c r="AP193" i="5"/>
  <c r="AR193" i="5" s="1"/>
  <c r="H18" i="11"/>
  <c r="J18" i="11" s="1"/>
  <c r="P159" i="9"/>
  <c r="P188" i="9"/>
  <c r="AU64" i="5"/>
  <c r="AT64" i="5"/>
  <c r="AV64" i="5" s="1"/>
  <c r="AY131" i="5"/>
  <c r="AX131" i="5"/>
  <c r="AZ131" i="5" s="1"/>
  <c r="BC112" i="5"/>
  <c r="BB112" i="5"/>
  <c r="BD112" i="5" s="1"/>
  <c r="BB167" i="5"/>
  <c r="BD167" i="5" s="1"/>
  <c r="BC167" i="5"/>
  <c r="H133" i="11"/>
  <c r="J133" i="11" s="1"/>
  <c r="H4" i="11"/>
  <c r="J4" i="11" s="1"/>
  <c r="BC86" i="5"/>
  <c r="BB86" i="5"/>
  <c r="BD86" i="5" s="1"/>
  <c r="AY85" i="5"/>
  <c r="AX85" i="5"/>
  <c r="AZ85" i="5" s="1"/>
  <c r="BC119" i="5"/>
  <c r="BB119" i="5"/>
  <c r="BD119" i="5" s="1"/>
  <c r="AP176" i="5"/>
  <c r="AR176" i="5" s="1"/>
  <c r="AQ176" i="5"/>
  <c r="AU145" i="5"/>
  <c r="AT145" i="5"/>
  <c r="AV145" i="5" s="1"/>
  <c r="C204" i="1"/>
  <c r="AY32" i="5"/>
  <c r="AX32" i="5"/>
  <c r="AZ32" i="5" s="1"/>
  <c r="H62" i="11"/>
  <c r="J62" i="11" s="1"/>
  <c r="N94" i="11"/>
  <c r="P94" i="11" s="1"/>
  <c r="D18" i="15"/>
  <c r="C18" i="15" s="1"/>
  <c r="AU149" i="5"/>
  <c r="AT149" i="5"/>
  <c r="AV149" i="5" s="1"/>
  <c r="BC118" i="5"/>
  <c r="BB118" i="5"/>
  <c r="BD118" i="5" s="1"/>
  <c r="P135" i="9"/>
  <c r="K68" i="11"/>
  <c r="M68" i="11" s="1"/>
  <c r="AY82" i="5"/>
  <c r="AX82" i="5"/>
  <c r="AZ82" i="5" s="1"/>
  <c r="AU54" i="5"/>
  <c r="AT54" i="5"/>
  <c r="AV54" i="5" s="1"/>
  <c r="AY136" i="5"/>
  <c r="AX136" i="5"/>
  <c r="AZ136" i="5" s="1"/>
  <c r="AY66" i="5"/>
  <c r="AX66" i="5"/>
  <c r="AZ66" i="5" s="1"/>
  <c r="AU137" i="5"/>
  <c r="AT137" i="5"/>
  <c r="AV137" i="5" s="1"/>
  <c r="AY58" i="5"/>
  <c r="AX58" i="5"/>
  <c r="AZ58" i="5" s="1"/>
  <c r="AY189" i="5"/>
  <c r="AX189" i="5"/>
  <c r="AZ189" i="5" s="1"/>
  <c r="P43" i="9"/>
  <c r="BC117" i="5"/>
  <c r="BB117" i="5"/>
  <c r="BD117" i="5" s="1"/>
  <c r="BB5" i="5"/>
  <c r="BD5" i="5" s="1"/>
  <c r="BC5" i="5"/>
  <c r="AU70" i="5"/>
  <c r="AT70" i="5"/>
  <c r="AV70" i="5" s="1"/>
  <c r="BB147" i="5"/>
  <c r="BD147" i="5" s="1"/>
  <c r="BC147" i="5"/>
  <c r="AP113" i="5"/>
  <c r="AR113" i="5" s="1"/>
  <c r="AQ113" i="5"/>
  <c r="AY149" i="5"/>
  <c r="AX149" i="5"/>
  <c r="AZ149" i="5" s="1"/>
  <c r="AY118" i="5"/>
  <c r="AX118" i="5"/>
  <c r="AZ118" i="5" s="1"/>
  <c r="AU103" i="5"/>
  <c r="AT103" i="5"/>
  <c r="AV103" i="5" s="1"/>
  <c r="AU104" i="5"/>
  <c r="AT104" i="5"/>
  <c r="AV104" i="5" s="1"/>
  <c r="AU50" i="5"/>
  <c r="AT50" i="5"/>
  <c r="AV50" i="5" s="1"/>
  <c r="AQ95" i="5"/>
  <c r="AP95" i="5"/>
  <c r="AR95" i="5" s="1"/>
  <c r="BC109" i="5"/>
  <c r="BB109" i="5"/>
  <c r="BD109" i="5" s="1"/>
  <c r="BC135" i="5"/>
  <c r="BB135" i="5"/>
  <c r="BD135" i="5" s="1"/>
  <c r="AP3" i="5"/>
  <c r="AR3" i="5" s="1"/>
  <c r="AQ3" i="5"/>
  <c r="AQ54" i="5"/>
  <c r="AP54" i="5"/>
  <c r="AR54" i="5" s="1"/>
  <c r="AY10" i="5"/>
  <c r="AX10" i="5"/>
  <c r="AZ10" i="5" s="1"/>
  <c r="AU106" i="5"/>
  <c r="AT106" i="5"/>
  <c r="AV106" i="5" s="1"/>
  <c r="E63" i="11"/>
  <c r="G63" i="11" s="1"/>
  <c r="H61" i="11"/>
  <c r="J61" i="11" s="1"/>
  <c r="AU191" i="5"/>
  <c r="AT191" i="5"/>
  <c r="AV191" i="5" s="1"/>
  <c r="H127" i="11"/>
  <c r="J127" i="11" s="1"/>
  <c r="B11" i="15"/>
  <c r="H11" i="15"/>
  <c r="P3" i="9"/>
  <c r="AU72" i="5"/>
  <c r="AT72" i="5"/>
  <c r="AV72" i="5" s="1"/>
  <c r="BC141" i="5"/>
  <c r="BB141" i="5"/>
  <c r="BD141" i="5" s="1"/>
  <c r="AQ78" i="5"/>
  <c r="AP78" i="5"/>
  <c r="AR78" i="5" s="1"/>
  <c r="AT198" i="5"/>
  <c r="AV198" i="5" s="1"/>
  <c r="AU198" i="5"/>
  <c r="E80" i="11"/>
  <c r="G80" i="11" s="1"/>
  <c r="AY64" i="5"/>
  <c r="AX64" i="5"/>
  <c r="AZ64" i="5" s="1"/>
  <c r="AY112" i="5"/>
  <c r="AX112" i="5"/>
  <c r="AZ112" i="5" s="1"/>
  <c r="AU158" i="5"/>
  <c r="AT158" i="5"/>
  <c r="AV158" i="5" s="1"/>
  <c r="K182" i="11"/>
  <c r="M182" i="11" s="1"/>
  <c r="B6" i="15"/>
  <c r="F16" i="3"/>
  <c r="AY86" i="5"/>
  <c r="AX86" i="5"/>
  <c r="AZ86" i="5" s="1"/>
  <c r="AY105" i="5"/>
  <c r="AX105" i="5"/>
  <c r="AZ105" i="5" s="1"/>
  <c r="AU161" i="5"/>
  <c r="AT161" i="5"/>
  <c r="AV161" i="5" s="1"/>
  <c r="AQ116" i="5"/>
  <c r="AP116" i="5"/>
  <c r="AR116" i="5" s="1"/>
  <c r="H142" i="11"/>
  <c r="J142" i="11" s="1"/>
  <c r="E204" i="1"/>
  <c r="AQ6" i="5"/>
  <c r="AP6" i="5"/>
  <c r="AR6" i="5" s="1"/>
  <c r="H139" i="11"/>
  <c r="J139" i="11" s="1"/>
  <c r="N200" i="11"/>
  <c r="P200" i="11" s="1"/>
  <c r="P93" i="9"/>
  <c r="AU58" i="5"/>
  <c r="AT58" i="5"/>
  <c r="AV58" i="5" s="1"/>
  <c r="BC183" i="5"/>
  <c r="BB183" i="5"/>
  <c r="BD183" i="5" s="1"/>
  <c r="P103" i="9"/>
  <c r="AU91" i="5"/>
  <c r="AT91" i="5"/>
  <c r="AV91" i="5" s="1"/>
  <c r="AY103" i="5"/>
  <c r="AX103" i="5"/>
  <c r="AZ103" i="5" s="1"/>
  <c r="AY104" i="5"/>
  <c r="AX104" i="5"/>
  <c r="AZ104" i="5" s="1"/>
  <c r="AY50" i="5"/>
  <c r="AX50" i="5"/>
  <c r="AZ50" i="5" s="1"/>
  <c r="P115" i="9"/>
  <c r="AU83" i="5"/>
  <c r="AT83" i="5"/>
  <c r="AV83" i="5" s="1"/>
  <c r="AU92" i="5"/>
  <c r="AT92" i="5"/>
  <c r="AV92" i="5" s="1"/>
  <c r="AY109" i="5"/>
  <c r="AX109" i="5"/>
  <c r="AZ109" i="5" s="1"/>
  <c r="AY135" i="5"/>
  <c r="AX135" i="5"/>
  <c r="AZ135" i="5" s="1"/>
  <c r="AU3" i="5"/>
  <c r="AT3" i="5"/>
  <c r="AV3" i="5" s="1"/>
  <c r="AU84" i="5"/>
  <c r="AT84" i="5"/>
  <c r="AV84" i="5" s="1"/>
  <c r="AY95" i="5"/>
  <c r="AX95" i="5"/>
  <c r="AZ95" i="5" s="1"/>
  <c r="AU10" i="5"/>
  <c r="AT10" i="5"/>
  <c r="AV10" i="5" s="1"/>
  <c r="AQ106" i="5"/>
  <c r="AP106" i="5"/>
  <c r="AR106" i="5" s="1"/>
  <c r="H63" i="11"/>
  <c r="J63" i="11" s="1"/>
  <c r="AU167" i="5"/>
  <c r="AT167" i="5"/>
  <c r="AV167" i="5" s="1"/>
  <c r="P12" i="9"/>
  <c r="P130" i="9"/>
  <c r="AP72" i="5"/>
  <c r="AR72" i="5" s="1"/>
  <c r="AQ72" i="5"/>
  <c r="AY141" i="5"/>
  <c r="AX141" i="5"/>
  <c r="AZ141" i="5" s="1"/>
  <c r="BC38" i="5"/>
  <c r="BB38" i="5"/>
  <c r="BD38" i="5" s="1"/>
  <c r="AY198" i="5"/>
  <c r="AX198" i="5"/>
  <c r="AZ198" i="5" s="1"/>
  <c r="K133" i="11"/>
  <c r="M133" i="11" s="1"/>
  <c r="AY28" i="5"/>
  <c r="AX28" i="5"/>
  <c r="AZ28" i="5" s="1"/>
  <c r="BC128" i="5"/>
  <c r="BB128" i="5"/>
  <c r="BD128" i="5" s="1"/>
  <c r="H64" i="11"/>
  <c r="J64" i="11" s="1"/>
  <c r="AU119" i="5"/>
  <c r="AT119" i="5"/>
  <c r="AV119" i="5" s="1"/>
  <c r="AP158" i="5"/>
  <c r="AR158" i="5" s="1"/>
  <c r="AQ158" i="5"/>
  <c r="AU21" i="5"/>
  <c r="AT21" i="5"/>
  <c r="AV21" i="5" s="1"/>
  <c r="P158" i="9"/>
  <c r="AQ63" i="5"/>
  <c r="AP63" i="5"/>
  <c r="AR63" i="5" s="1"/>
  <c r="E142" i="11"/>
  <c r="G142" i="11" s="1"/>
  <c r="N198" i="11"/>
  <c r="P198" i="11" s="1"/>
  <c r="E169" i="11"/>
  <c r="G169" i="11" s="1"/>
  <c r="G204" i="1"/>
  <c r="AU6" i="5"/>
  <c r="AT6" i="5"/>
  <c r="AV6" i="5" s="1"/>
  <c r="E139" i="11"/>
  <c r="G139" i="11" s="1"/>
  <c r="AY128" i="5"/>
  <c r="AX128" i="5"/>
  <c r="AZ128" i="5" s="1"/>
  <c r="AY183" i="5"/>
  <c r="AX183" i="5"/>
  <c r="AZ183" i="5" s="1"/>
  <c r="K77" i="11"/>
  <c r="M77" i="11" s="1"/>
  <c r="E190" i="11"/>
  <c r="G190" i="11" s="1"/>
  <c r="AU22" i="5"/>
  <c r="AT22" i="5"/>
  <c r="AV22" i="5" s="1"/>
  <c r="AY137" i="5"/>
  <c r="AX137" i="5"/>
  <c r="AZ137" i="5" s="1"/>
  <c r="AY152" i="5"/>
  <c r="AX152" i="5"/>
  <c r="AZ152" i="5" s="1"/>
  <c r="BC122" i="5"/>
  <c r="BB122" i="5"/>
  <c r="BD122" i="5" s="1"/>
  <c r="N190" i="11"/>
  <c r="P190" i="11" s="1"/>
  <c r="BC189" i="5"/>
  <c r="BB189" i="5"/>
  <c r="BD189" i="5" s="1"/>
  <c r="P172" i="9"/>
  <c r="AT184" i="5"/>
  <c r="AV184" i="5" s="1"/>
  <c r="AU184" i="5"/>
  <c r="AU113" i="5"/>
  <c r="AT113" i="5"/>
  <c r="AV113" i="5" s="1"/>
  <c r="P123" i="9"/>
  <c r="AY22" i="5"/>
  <c r="AX22" i="5"/>
  <c r="AZ22" i="5" s="1"/>
  <c r="AU125" i="5"/>
  <c r="AT125" i="5"/>
  <c r="AV125" i="5" s="1"/>
  <c r="AY122" i="5"/>
  <c r="AX122" i="5"/>
  <c r="AZ122" i="5" s="1"/>
  <c r="AU173" i="5"/>
  <c r="AT173" i="5"/>
  <c r="AV173" i="5" s="1"/>
  <c r="K152" i="11"/>
  <c r="M152" i="11" s="1"/>
  <c r="AQ140" i="5"/>
  <c r="AP140" i="5"/>
  <c r="AR140" i="5" s="1"/>
  <c r="E261" i="14"/>
  <c r="AQ97" i="5"/>
  <c r="AP97" i="5"/>
  <c r="AR97" i="5" s="1"/>
  <c r="BC99" i="5"/>
  <c r="BB99" i="5"/>
  <c r="BD99" i="5" s="1"/>
  <c r="AY4" i="5"/>
  <c r="AX4" i="5"/>
  <c r="AZ4" i="5" s="1"/>
  <c r="P192" i="9"/>
  <c r="AU40" i="5"/>
  <c r="AT40" i="5"/>
  <c r="AV40" i="5" s="1"/>
  <c r="AY83" i="5"/>
  <c r="AX83" i="5"/>
  <c r="AZ83" i="5" s="1"/>
  <c r="AY92" i="5"/>
  <c r="AX92" i="5"/>
  <c r="AZ92" i="5" s="1"/>
  <c r="AQ185" i="5"/>
  <c r="AP185" i="5"/>
  <c r="AR185" i="5" s="1"/>
  <c r="N80" i="11"/>
  <c r="P80" i="11" s="1"/>
  <c r="AQ84" i="5"/>
  <c r="AP84" i="5"/>
  <c r="AR84" i="5" s="1"/>
  <c r="AU89" i="5"/>
  <c r="AT89" i="5"/>
  <c r="AV89" i="5" s="1"/>
  <c r="K54" i="11"/>
  <c r="M54" i="11" s="1"/>
  <c r="BC164" i="5"/>
  <c r="BB164" i="5"/>
  <c r="BD164" i="5" s="1"/>
  <c r="B273" i="14"/>
  <c r="P2" i="9"/>
  <c r="E258" i="14"/>
  <c r="P30" i="9"/>
  <c r="AU9" i="5"/>
  <c r="AT9" i="5"/>
  <c r="AV9" i="5" s="1"/>
  <c r="E38" i="11"/>
  <c r="G38" i="11" s="1"/>
  <c r="AY38" i="5"/>
  <c r="AX38" i="5"/>
  <c r="AZ38" i="5" s="1"/>
  <c r="AQ133" i="5"/>
  <c r="AP133" i="5"/>
  <c r="AR133" i="5" s="1"/>
  <c r="E72" i="11"/>
  <c r="G72" i="11" s="1"/>
  <c r="AU169" i="5"/>
  <c r="AT169" i="5"/>
  <c r="AV169" i="5" s="1"/>
  <c r="AQ179" i="5"/>
  <c r="AP179" i="5"/>
  <c r="AR179" i="5" s="1"/>
  <c r="N97" i="11"/>
  <c r="P97" i="11" s="1"/>
  <c r="H176" i="11"/>
  <c r="J176" i="11" s="1"/>
  <c r="E64" i="11"/>
  <c r="G64" i="11" s="1"/>
  <c r="AU108" i="5"/>
  <c r="AT108" i="5"/>
  <c r="AV108" i="5" s="1"/>
  <c r="AY119" i="5"/>
  <c r="AX119" i="5"/>
  <c r="AZ119" i="5" s="1"/>
  <c r="BC166" i="5"/>
  <c r="BB166" i="5"/>
  <c r="BD166" i="5" s="1"/>
  <c r="BC108" i="5"/>
  <c r="BB108" i="5"/>
  <c r="BD108" i="5" s="1"/>
  <c r="N142" i="11"/>
  <c r="P142" i="11" s="1"/>
  <c r="E198" i="11"/>
  <c r="G198" i="11" s="1"/>
  <c r="P127" i="9"/>
  <c r="K139" i="11"/>
  <c r="M139" i="11" s="1"/>
  <c r="B22" i="15"/>
  <c r="D16" i="15"/>
  <c r="C16" i="15" s="1"/>
  <c r="AY19" i="5"/>
  <c r="AX19" i="5"/>
  <c r="AZ19" i="5" s="1"/>
  <c r="AX5" i="5"/>
  <c r="AZ5" i="5" s="1"/>
  <c r="AY5" i="5"/>
  <c r="K41" i="11"/>
  <c r="M41" i="11" s="1"/>
  <c r="AY46" i="5"/>
  <c r="AX46" i="5"/>
  <c r="AZ46" i="5" s="1"/>
  <c r="P8" i="9"/>
  <c r="AQ36" i="5"/>
  <c r="AP36" i="5"/>
  <c r="AR36" i="5" s="1"/>
  <c r="AU42" i="5"/>
  <c r="AT42" i="5"/>
  <c r="AV42" i="5" s="1"/>
  <c r="BB114" i="5"/>
  <c r="BD114" i="5" s="1"/>
  <c r="BC114" i="5"/>
  <c r="AQ153" i="5"/>
  <c r="AP153" i="5"/>
  <c r="AR153" i="5" s="1"/>
  <c r="AY125" i="5"/>
  <c r="AX125" i="5"/>
  <c r="AZ125" i="5" s="1"/>
  <c r="AU143" i="5"/>
  <c r="AT143" i="5"/>
  <c r="AV143" i="5" s="1"/>
  <c r="AQ108" i="5"/>
  <c r="AP108" i="5"/>
  <c r="AR108" i="5" s="1"/>
  <c r="AU140" i="5"/>
  <c r="AT140" i="5"/>
  <c r="AV140" i="5" s="1"/>
  <c r="P194" i="9"/>
  <c r="AQ112" i="5"/>
  <c r="AP112" i="5"/>
  <c r="AR112" i="5" s="1"/>
  <c r="AY167" i="5"/>
  <c r="AX167" i="5"/>
  <c r="AZ167" i="5" s="1"/>
  <c r="BC142" i="5"/>
  <c r="BB142" i="5"/>
  <c r="BD142" i="5" s="1"/>
  <c r="AU4" i="5"/>
  <c r="AT4" i="5"/>
  <c r="AV4" i="5" s="1"/>
  <c r="H43" i="11"/>
  <c r="J43" i="11" s="1"/>
  <c r="AU114" i="5"/>
  <c r="AT114" i="5"/>
  <c r="AV114" i="5" s="1"/>
  <c r="BC72" i="5"/>
  <c r="BB72" i="5"/>
  <c r="BD72" i="5" s="1"/>
  <c r="AY40" i="5"/>
  <c r="AX40" i="5"/>
  <c r="AZ40" i="5" s="1"/>
  <c r="H32" i="11"/>
  <c r="J32" i="11" s="1"/>
  <c r="AY89" i="5"/>
  <c r="AX89" i="5"/>
  <c r="AZ89" i="5" s="1"/>
  <c r="E54" i="11"/>
  <c r="G54" i="11" s="1"/>
  <c r="AY164" i="5"/>
  <c r="AX164" i="5"/>
  <c r="AZ164" i="5" s="1"/>
  <c r="P49" i="9"/>
  <c r="AU11" i="5"/>
  <c r="AT11" i="5"/>
  <c r="AV11" i="5" s="1"/>
  <c r="AU155" i="5"/>
  <c r="AT155" i="5"/>
  <c r="AV155" i="5" s="1"/>
  <c r="AX14" i="5"/>
  <c r="AZ14" i="5" s="1"/>
  <c r="AY14" i="5"/>
  <c r="H38" i="11"/>
  <c r="J38" i="11" s="1"/>
  <c r="P138" i="9"/>
  <c r="K72" i="11"/>
  <c r="M72" i="11" s="1"/>
  <c r="N184" i="11"/>
  <c r="P184" i="11" s="1"/>
  <c r="AQ169" i="5"/>
  <c r="AP169" i="5"/>
  <c r="AR169" i="5" s="1"/>
  <c r="AU60" i="5"/>
  <c r="AT60" i="5"/>
  <c r="AV60" i="5" s="1"/>
  <c r="K88" i="11"/>
  <c r="M88" i="11" s="1"/>
  <c r="AY166" i="5"/>
  <c r="AX166" i="5"/>
  <c r="AZ166" i="5" s="1"/>
  <c r="AU7" i="5"/>
  <c r="AT7" i="5"/>
  <c r="AV7" i="5" s="1"/>
  <c r="P96" i="9"/>
  <c r="AQ114" i="5"/>
  <c r="AP114" i="5"/>
  <c r="AR114" i="5" s="1"/>
  <c r="K198" i="11"/>
  <c r="M198" i="11" s="1"/>
  <c r="C10" i="15"/>
  <c r="B10" i="15"/>
  <c r="B63" i="15" s="1"/>
  <c r="W52" i="14"/>
  <c r="H13" i="15" s="1"/>
  <c r="W51" i="14"/>
  <c r="B13" i="15" s="1"/>
  <c r="B65" i="15" s="1"/>
  <c r="H10" i="15"/>
  <c r="N139" i="11"/>
  <c r="P139" i="11" s="1"/>
  <c r="P81" i="9"/>
  <c r="AQ42" i="5"/>
  <c r="AP42" i="5"/>
  <c r="AR42" i="5" s="1"/>
  <c r="AP152" i="5"/>
  <c r="AR152" i="5" s="1"/>
  <c r="AQ152" i="5"/>
  <c r="AY143" i="5"/>
  <c r="AX143" i="5"/>
  <c r="AZ143" i="5" s="1"/>
  <c r="AU33" i="5"/>
  <c r="AT33" i="5"/>
  <c r="AV33" i="5" s="1"/>
  <c r="N88" i="11"/>
  <c r="P88" i="11" s="1"/>
  <c r="AY72" i="5"/>
  <c r="AX72" i="5"/>
  <c r="AZ72" i="5" s="1"/>
  <c r="E32" i="11"/>
  <c r="G32" i="11" s="1"/>
  <c r="AU196" i="5"/>
  <c r="AT196" i="5"/>
  <c r="AV196" i="5" s="1"/>
  <c r="H54" i="11"/>
  <c r="J54" i="11" s="1"/>
  <c r="P183" i="9"/>
  <c r="BC120" i="5"/>
  <c r="BB120" i="5"/>
  <c r="BD120" i="5" s="1"/>
  <c r="AY11" i="5"/>
  <c r="AX11" i="5"/>
  <c r="AZ11" i="5" s="1"/>
  <c r="AY155" i="5"/>
  <c r="AX155" i="5"/>
  <c r="AZ155" i="5" s="1"/>
  <c r="BC14" i="5"/>
  <c r="BB14" i="5"/>
  <c r="BD14" i="5" s="1"/>
  <c r="K38" i="11"/>
  <c r="M38" i="11" s="1"/>
  <c r="AY8" i="5"/>
  <c r="AX8" i="5"/>
  <c r="AZ8" i="5" s="1"/>
  <c r="BC62" i="5"/>
  <c r="BB62" i="5"/>
  <c r="BD62" i="5" s="1"/>
  <c r="AQ85" i="5"/>
  <c r="AP85" i="5"/>
  <c r="AR85" i="5" s="1"/>
  <c r="H72" i="11"/>
  <c r="J72" i="11" s="1"/>
  <c r="AQ127" i="5"/>
  <c r="AP127" i="5"/>
  <c r="AR127" i="5" s="1"/>
  <c r="AU175" i="5"/>
  <c r="AT175" i="5"/>
  <c r="AV175" i="5" s="1"/>
  <c r="AP60" i="5"/>
  <c r="AR60" i="5" s="1"/>
  <c r="AQ60" i="5"/>
  <c r="E88" i="11"/>
  <c r="G88" i="11" s="1"/>
  <c r="E45" i="11"/>
  <c r="G45" i="11" s="1"/>
  <c r="AY154" i="5"/>
  <c r="AX154" i="5"/>
  <c r="AZ154" i="5" s="1"/>
  <c r="AY200" i="5"/>
  <c r="AX200" i="5"/>
  <c r="AZ200" i="5" s="1"/>
  <c r="P55" i="9"/>
  <c r="K26" i="11"/>
  <c r="M26" i="11" s="1"/>
  <c r="D20" i="15"/>
  <c r="C20" i="15" s="1"/>
  <c r="F41" i="14" l="1"/>
  <c r="E15" i="14"/>
  <c r="G259" i="14"/>
  <c r="K258" i="14"/>
  <c r="K263" i="14" s="1"/>
  <c r="M258" i="14"/>
  <c r="W55" i="14"/>
  <c r="W56" i="14" s="1"/>
  <c r="B274" i="14"/>
  <c r="B272" i="14"/>
  <c r="B269" i="14"/>
  <c r="B22" i="13"/>
  <c r="B271" i="14"/>
  <c r="G261" i="14"/>
  <c r="F261" i="14"/>
  <c r="G260" i="14"/>
  <c r="F260" i="14"/>
  <c r="B268" i="14"/>
  <c r="B11" i="13"/>
  <c r="B21" i="13"/>
  <c r="M143" i="9"/>
  <c r="M149" i="9"/>
  <c r="M179" i="9"/>
  <c r="M155" i="9"/>
  <c r="M191" i="9"/>
  <c r="M162" i="9"/>
  <c r="M110" i="9"/>
  <c r="M104" i="9"/>
  <c r="M98" i="9"/>
  <c r="M92" i="9"/>
  <c r="M86" i="9"/>
  <c r="M80" i="9"/>
  <c r="M74" i="9"/>
  <c r="M68" i="9"/>
  <c r="M62" i="9"/>
  <c r="M56" i="9"/>
  <c r="M50" i="9"/>
  <c r="M44" i="9"/>
  <c r="M38" i="9"/>
  <c r="M173" i="9"/>
  <c r="M172" i="9"/>
  <c r="M182" i="9"/>
  <c r="M119" i="9"/>
  <c r="M192" i="9"/>
  <c r="M130" i="9"/>
  <c r="M101" i="9"/>
  <c r="M83" i="9"/>
  <c r="M65" i="9"/>
  <c r="M47" i="9"/>
  <c r="M29" i="9"/>
  <c r="M23" i="9"/>
  <c r="M17" i="9"/>
  <c r="M184" i="9"/>
  <c r="M185" i="9"/>
  <c r="M138" i="9"/>
  <c r="M129" i="9"/>
  <c r="M124" i="9"/>
  <c r="M122" i="9"/>
  <c r="M108" i="9"/>
  <c r="M90" i="9"/>
  <c r="M72" i="9"/>
  <c r="M183" i="9"/>
  <c r="M96" i="9"/>
  <c r="M78" i="9"/>
  <c r="M60" i="9"/>
  <c r="M132" i="9"/>
  <c r="M115" i="9"/>
  <c r="M35" i="9"/>
  <c r="M117" i="9"/>
  <c r="M99" i="9"/>
  <c r="M95" i="9"/>
  <c r="M137" i="9"/>
  <c r="M81" i="9"/>
  <c r="M77" i="9"/>
  <c r="M48" i="9"/>
  <c r="M33" i="9"/>
  <c r="M26" i="9"/>
  <c r="M18" i="9"/>
  <c r="M15" i="9"/>
  <c r="M107" i="9"/>
  <c r="M93" i="9"/>
  <c r="M63" i="9"/>
  <c r="M59" i="9"/>
  <c r="M5" i="9"/>
  <c r="M197" i="9"/>
  <c r="M171" i="9"/>
  <c r="M166" i="9"/>
  <c r="M131" i="9"/>
  <c r="M125" i="9"/>
  <c r="M123" i="9"/>
  <c r="M89" i="9"/>
  <c r="M71" i="9"/>
  <c r="M36" i="9"/>
  <c r="M195" i="9"/>
  <c r="M188" i="9"/>
  <c r="M161" i="9"/>
  <c r="M154" i="9"/>
  <c r="M102" i="9"/>
  <c r="M39" i="9"/>
  <c r="M174" i="9"/>
  <c r="M167" i="9"/>
  <c r="M84" i="9"/>
  <c r="M53" i="9"/>
  <c r="M51" i="9"/>
  <c r="M126" i="9"/>
  <c r="M194" i="9"/>
  <c r="M128" i="9"/>
  <c r="M54" i="9"/>
  <c r="M8" i="9"/>
  <c r="M9" i="9"/>
  <c r="M66" i="9"/>
  <c r="M20" i="9"/>
  <c r="M7" i="9"/>
  <c r="M41" i="9"/>
  <c r="M153" i="9"/>
  <c r="M24" i="9"/>
  <c r="M186" i="9"/>
  <c r="M21" i="9"/>
  <c r="M118" i="9"/>
  <c r="M42" i="9"/>
  <c r="M164" i="9"/>
  <c r="M14" i="9"/>
  <c r="M32" i="9"/>
  <c r="M34" i="9"/>
  <c r="M43" i="9"/>
  <c r="M28" i="9"/>
  <c r="M70" i="9"/>
  <c r="M100" i="9"/>
  <c r="M196" i="9"/>
  <c r="M127" i="9"/>
  <c r="M193" i="9"/>
  <c r="M141" i="9"/>
  <c r="M168" i="9"/>
  <c r="M87" i="9"/>
  <c r="M116" i="9"/>
  <c r="M25" i="9"/>
  <c r="M61" i="9"/>
  <c r="M97" i="9"/>
  <c r="M76" i="9"/>
  <c r="M142" i="9"/>
  <c r="M144" i="9"/>
  <c r="M16" i="9"/>
  <c r="M19" i="9"/>
  <c r="M178" i="9"/>
  <c r="M11" i="9"/>
  <c r="M73" i="9"/>
  <c r="M165" i="9"/>
  <c r="M40" i="9"/>
  <c r="M176" i="9"/>
  <c r="M158" i="9"/>
  <c r="M189" i="9"/>
  <c r="M22" i="9"/>
  <c r="M146" i="9"/>
  <c r="M85" i="9"/>
  <c r="M82" i="9"/>
  <c r="M58" i="9"/>
  <c r="M6" i="9"/>
  <c r="M139" i="9"/>
  <c r="M177" i="9"/>
  <c r="M109" i="9"/>
  <c r="M156" i="9"/>
  <c r="M57" i="9"/>
  <c r="M37" i="9"/>
  <c r="M49" i="9"/>
  <c r="M133" i="9"/>
  <c r="M147" i="9"/>
  <c r="M181" i="9"/>
  <c r="M12" i="9"/>
  <c r="M157" i="9"/>
  <c r="M64" i="9"/>
  <c r="M120" i="9"/>
  <c r="M175" i="9"/>
  <c r="M148" i="9"/>
  <c r="M113" i="9"/>
  <c r="M114" i="9"/>
  <c r="M30" i="9"/>
  <c r="M199" i="9"/>
  <c r="M2" i="9"/>
  <c r="M151" i="9"/>
  <c r="M152" i="9"/>
  <c r="M145" i="9"/>
  <c r="M198" i="9"/>
  <c r="M55" i="9"/>
  <c r="M3" i="9"/>
  <c r="M27" i="9"/>
  <c r="M180" i="9"/>
  <c r="M52" i="9"/>
  <c r="M13" i="9"/>
  <c r="M190" i="9"/>
  <c r="M163" i="9"/>
  <c r="M45" i="9"/>
  <c r="M169" i="9"/>
  <c r="M187" i="9"/>
  <c r="M4" i="9"/>
  <c r="M75" i="9"/>
  <c r="M91" i="9"/>
  <c r="M200" i="9"/>
  <c r="M160" i="9"/>
  <c r="M31" i="9"/>
  <c r="M135" i="9"/>
  <c r="M150" i="9"/>
  <c r="M159" i="9"/>
  <c r="M111" i="9"/>
  <c r="M134" i="9"/>
  <c r="M10" i="9"/>
  <c r="M69" i="9"/>
  <c r="M105" i="9"/>
  <c r="M79" i="9"/>
  <c r="M170" i="9"/>
  <c r="M67" i="9"/>
  <c r="M103" i="9"/>
  <c r="M88" i="9"/>
  <c r="M106" i="9"/>
  <c r="M136" i="9"/>
  <c r="M94" i="9"/>
  <c r="M112" i="9"/>
  <c r="M46" i="9"/>
  <c r="M121" i="9"/>
  <c r="M140" i="9"/>
  <c r="B35" i="15"/>
  <c r="G258" i="14"/>
  <c r="F258" i="14"/>
  <c r="F15" i="14" l="1"/>
  <c r="B16" i="14"/>
  <c r="F16" i="14"/>
  <c r="B36" i="15"/>
  <c r="B16" i="13"/>
  <c r="B23" i="13" s="1"/>
  <c r="B19" i="13"/>
  <c r="M263" i="14"/>
  <c r="A265" i="14" s="1"/>
  <c r="O258" i="14"/>
  <c r="H14" i="15" l="1"/>
  <c r="J41" i="14"/>
  <c r="D22" i="15"/>
  <c r="B21" i="14"/>
  <c r="B23" i="14" s="1"/>
  <c r="H41" i="14"/>
  <c r="B38" i="15"/>
  <c r="B62" i="15" s="1"/>
  <c r="B61" i="15"/>
  <c r="A39" i="15"/>
  <c r="H33" i="15" l="1"/>
  <c r="B60" i="15"/>
  <c r="C22" i="15"/>
  <c r="E26" i="14"/>
  <c r="J4" i="14" s="1"/>
  <c r="B26" i="14"/>
  <c r="H8" i="15" l="1"/>
  <c r="B3" i="15" s="1"/>
  <c r="B66" i="15" s="1"/>
  <c r="B28" i="14"/>
  <c r="B207" i="1"/>
</calcChain>
</file>

<file path=xl/sharedStrings.xml><?xml version="1.0" encoding="utf-8"?>
<sst xmlns="http://schemas.openxmlformats.org/spreadsheetml/2006/main" count="40630" uniqueCount="511">
  <si>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</si>
  <si>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</si>
  <si>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</si>
  <si>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</si>
  <si>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</si>
  <si>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</si>
  <si>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</si>
  <si>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</si>
  <si>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</si>
  <si>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</si>
  <si>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</si>
  <si>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</si>
  <si>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</si>
  <si>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</si>
  <si>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</si>
  <si>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</si>
  <si>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</si>
  <si>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</si>
  <si>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</si>
  <si>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</si>
  <si>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</si>
  <si>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</si>
  <si>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</si>
  <si>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</si>
  <si>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</si>
  <si>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</si>
  <si>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</si>
  <si>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</si>
  <si>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</si>
  <si>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</si>
  <si>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</si>
  <si>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</si>
  <si>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</si>
  <si>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</si>
  <si>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</si>
  <si>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</si>
  <si>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</si>
  <si>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</si>
  <si>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</si>
  <si>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</si>
  <si>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</si>
  <si>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</si>
  <si>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</si>
  <si>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</si>
  <si>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</si>
  <si>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</si>
  <si>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</si>
  <si>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</si>
  <si>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</si>
  <si>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</si>
  <si>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</si>
  <si>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</si>
  <si>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</si>
  <si>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</si>
  <si>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</si>
  <si>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</si>
  <si>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</si>
  <si>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</si>
  <si>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</si>
  <si>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</si>
  <si>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</si>
  <si>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</si>
  <si>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</si>
  <si>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</si>
  <si>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</si>
  <si>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</si>
  <si>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</si>
  <si>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</si>
  <si>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</si>
  <si>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</si>
  <si>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</si>
  <si>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</si>
  <si>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</si>
  <si>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</si>
  <si>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</si>
  <si>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</si>
  <si>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</si>
  <si>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</si>
  <si>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</si>
  <si>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</si>
  <si>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</si>
  <si>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</si>
  <si>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</si>
  <si>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</si>
  <si>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</si>
  <si>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</si>
  <si>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</si>
  <si>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</si>
  <si>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</si>
  <si>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</si>
  <si>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</si>
  <si>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</si>
  <si>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</si>
  <si>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</si>
  <si>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</si>
  <si>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</si>
  <si>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</si>
  <si>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</si>
  <si>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</si>
  <si>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</si>
  <si>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</si>
  <si>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</si>
  <si>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</si>
  <si>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</si>
  <si>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</si>
  <si>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</si>
  <si>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</si>
  <si>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</si>
  <si>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</si>
  <si>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</si>
  <si>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</si>
  <si>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</si>
  <si>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</si>
  <si>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</si>
  <si>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</si>
  <si>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</si>
  <si>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</si>
  <si>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</si>
  <si>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</si>
  <si>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</si>
  <si>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</si>
  <si>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</si>
  <si>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</si>
  <si>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</si>
  <si>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</si>
  <si>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</si>
  <si>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</si>
  <si>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</si>
  <si>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</si>
  <si>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</si>
  <si>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</si>
  <si>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</si>
  <si>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</si>
  <si>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</si>
  <si>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</si>
  <si>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</si>
  <si>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</si>
  <si>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</si>
  <si>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</si>
  <si>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</si>
  <si>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</si>
  <si>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</si>
  <si>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</si>
  <si>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</si>
  <si>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</si>
  <si>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</si>
  <si>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</si>
  <si>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</si>
  <si>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</si>
  <si>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</si>
  <si>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</si>
  <si>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</si>
  <si>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</si>
  <si>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</si>
  <si>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</si>
  <si>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</si>
  <si>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</si>
  <si>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</si>
  <si>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</si>
  <si>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</si>
  <si>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</si>
  <si>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</si>
  <si>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</si>
  <si>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</si>
  <si>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</si>
  <si>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</si>
  <si>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</si>
  <si>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</si>
  <si>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</si>
  <si>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</si>
  <si>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</si>
  <si>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</si>
  <si>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</si>
  <si>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</si>
  <si>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</si>
  <si>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</si>
  <si>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</si>
  <si>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</si>
  <si>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</si>
  <si>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</si>
  <si>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</si>
  <si>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</si>
  <si>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</si>
  <si>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</si>
  <si>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</si>
  <si>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</si>
  <si>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</si>
  <si>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</si>
  <si>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</si>
  <si>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</si>
  <si>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</si>
  <si>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</si>
  <si>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</si>
  <si>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</si>
  <si>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</si>
  <si>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</si>
  <si>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</si>
  <si>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</si>
  <si>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</si>
  <si>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</si>
  <si>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</si>
  <si>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</si>
  <si>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</si>
  <si>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</si>
  <si>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</si>
  <si>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</si>
  <si>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</si>
  <si>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</si>
  <si>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</si>
  <si>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</si>
  <si>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</si>
  <si>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</si>
  <si>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</si>
  <si>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</si>
  <si>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</si>
  <si>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</si>
  <si>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</si>
  <si>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</si>
  <si>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</si>
  <si>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</si>
  <si>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</si>
  <si>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</si>
  <si>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</si>
  <si>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</si>
  <si>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</si>
  <si>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</si>
  <si>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</si>
  <si>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</si>
  <si>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</si>
  <si>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</si>
  <si>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</si>
  <si>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</si>
  <si>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</si>
  <si>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</si>
  <si>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</si>
  <si>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</si>
  <si>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</si>
  <si>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</si>
  <si>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</si>
  <si>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</si>
  <si>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</si>
  <si>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</si>
  <si>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</si>
  <si>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</si>
  <si>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</si>
  <si>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</si>
  <si>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</si>
  <si>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</si>
  <si>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</si>
  <si>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</si>
  <si>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</si>
  <si>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</si>
  <si>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</si>
  <si>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</si>
  <si>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</si>
  <si>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</si>
  <si>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</si>
  <si>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</si>
  <si>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</si>
  <si>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</si>
  <si>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</si>
  <si>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</si>
  <si>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</si>
  <si>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</si>
  <si>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</si>
  <si>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</si>
  <si>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</si>
  <si>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</si>
  <si>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</si>
  <si>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</si>
  <si>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</si>
  <si>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</si>
  <si>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</si>
  <si>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</si>
  <si>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</si>
  <si>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</si>
  <si>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</si>
  <si>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</si>
  <si>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</si>
  <si>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</si>
  <si>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</si>
  <si>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</si>
  <si>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</si>
  <si>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</si>
  <si>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</si>
  <si>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</si>
  <si>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</si>
  <si>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</si>
  <si>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</si>
  <si>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</si>
  <si>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</si>
  <si>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</si>
  <si>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</si>
  <si>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</si>
  <si>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</si>
  <si>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</si>
  <si>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</si>
  <si>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</si>
  <si>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</si>
  <si>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</si>
  <si>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</si>
  <si>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</si>
  <si>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</si>
  <si>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</si>
  <si>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</si>
  <si>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</si>
  <si>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</si>
  <si>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</si>
  <si>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</si>
  <si>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</si>
  <si>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</si>
  <si>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</si>
  <si>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</si>
  <si>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</si>
  <si>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</si>
  <si>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</si>
  <si>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</si>
  <si>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</si>
  <si>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</si>
  <si>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</si>
  <si>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</si>
  <si>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</si>
  <si>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</si>
  <si>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</si>
  <si>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</si>
  <si>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</si>
  <si>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</si>
  <si>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</si>
  <si>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</si>
  <si>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</si>
  <si>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</si>
  <si>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</si>
  <si>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</si>
  <si>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</si>
  <si>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</si>
  <si>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</si>
  <si>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</si>
  <si>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</si>
  <si>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</si>
  <si>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</si>
  <si>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</si>
  <si>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</si>
  <si>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</si>
  <si>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</si>
  <si>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</si>
  <si>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</si>
  <si>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</si>
  <si>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</si>
  <si>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</si>
  <si>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</si>
  <si>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</si>
  <si>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</si>
  <si>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</si>
  <si>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</si>
  <si>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</si>
  <si>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</si>
  <si>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</si>
  <si>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</si>
  <si>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</si>
  <si>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</si>
  <si>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</si>
  <si>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</si>
  <si>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</si>
  <si>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</si>
  <si>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</si>
  <si>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</si>
  <si>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</si>
  <si>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</si>
  <si>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</si>
  <si>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</si>
  <si>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</si>
  <si>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</si>
  <si>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</si>
  <si>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</si>
  <si>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</si>
  <si>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</si>
  <si>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</si>
  <si>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</si>
  <si>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</si>
  <si>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</si>
  <si>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</si>
  <si>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</si>
  <si>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</si>
  <si>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</si>
  <si>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</si>
  <si>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</si>
  <si>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</si>
  <si>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</si>
  <si>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</si>
  <si>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</si>
  <si>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</si>
  <si>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</si>
  <si>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</si>
  <si>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</si>
  <si>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</si>
  <si>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</si>
  <si>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</si>
  <si>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</si>
  <si>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</si>
  <si>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</si>
  <si>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</si>
  <si>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</si>
  <si>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</si>
  <si>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</si>
  <si>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</si>
  <si>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</si>
  <si>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</si>
  <si>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</si>
  <si>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</si>
  <si>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</si>
  <si>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</si>
  <si>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</si>
  <si>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</si>
  <si>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</si>
  <si>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</si>
  <si>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</si>
  <si>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</si>
  <si>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</si>
  <si>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</si>
  <si>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</si>
  <si>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</si>
  <si>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</si>
  <si>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</si>
  <si>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</si>
  <si>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</si>
  <si>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</si>
  <si>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</si>
  <si>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</si>
  <si>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</si>
  <si>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</si>
  <si>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</si>
  <si>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</si>
  <si>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Leitura executiva. A memória de cálculo integral foi preservada na aba oculta MEMORIA_RESULTADOS.</t>
  </si>
  <si>
    <t>STATUS GLOBAL</t>
  </si>
  <si>
    <t>VALIDADO = bases completas | ESTIMADO = posição física parcial | REVISE = entrada ou decisão pendente</t>
  </si>
  <si>
    <t>Método oficial</t>
  </si>
  <si>
    <t>Ciclo atual</t>
  </si>
  <si>
    <t>Data de corte da apuração</t>
  </si>
  <si>
    <t>Fator histórico integral</t>
  </si>
  <si>
    <t>Fator da apuração atual</t>
  </si>
  <si>
    <t>Variação histórica integral</t>
  </si>
  <si>
    <t>Os fatores da apuração atual e do histórico integral são deliberadamente separados.</t>
  </si>
  <si>
    <t>1. VALOR TOTAL DO CONTRATO — TRES REFERENCIAS DO VTA</t>
  </si>
  <si>
    <t>Referencia</t>
  </si>
  <si>
    <t>Valor</t>
  </si>
  <si>
    <t>Composicao auditavel (aba!celula)</t>
  </si>
  <si>
    <t>Fontes</t>
  </si>
  <si>
    <t>Situacao</t>
  </si>
  <si>
    <t>VTA PELA POSIÇÃO FÍSICA ATUAL</t>
  </si>
  <si>
    <t>CICLO_EM_EXECUCAO (fiscal) + itens_PC (C0/encerrados)</t>
  </si>
  <si>
    <t>VTA PELA ABERTURA DO CICLO DE REFERÊNCIA</t>
  </si>
  <si>
    <t>itens_PC!O+Q (valor considerado) + posicao_contratual (G/K/O/S/W) x historico_VU</t>
  </si>
  <si>
    <t>CONTRATO ORIGINAL INTEGRALMENTE REAJUSTADO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</si>
  <si>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</si>
  <si>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</si>
  <si>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</si>
  <si>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</si>
  <si>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</si>
  <si>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2. VALOR RETROATIVO A PAGAR</t>
  </si>
  <si>
    <t>Valor pago / considerado</t>
  </si>
  <si>
    <t>Valor reajustado</t>
  </si>
  <si>
    <t>Delta</t>
  </si>
  <si>
    <t>Ajuste manual não rateado</t>
  </si>
  <si>
    <t>3. VALOR REMANESCENTE TOTAL POR CICLO</t>
  </si>
  <si>
    <t>Remanescente sem reajuste</t>
  </si>
  <si>
    <t>Remanescente atualizado</t>
  </si>
  <si>
    <t>4. CICLO ATUAL EM EXECUÇÃO</t>
  </si>
  <si>
    <t>Ciclo em execução</t>
  </si>
  <si>
    <t>O saldo é a diferença entre o remanescente atualizado na abertura do ciclo e o executado atualizado até a data.</t>
  </si>
  <si>
    <t>Data de referência utilizada</t>
  </si>
  <si>
    <t>Valor executado atualizado até a data</t>
  </si>
  <si>
    <t>Remanescente atualizado na abertura do ciclo</t>
  </si>
  <si>
    <t>Saldo remanescente atualizado</t>
  </si>
  <si>
    <t>AJUSTES MANUAIS — USAR SOMENTE QUANDO NECESSÁRIO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</si>
  <si>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</si>
  <si>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</si>
  <si>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</si>
  <si>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</si>
  <si>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</si>
  <si>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</si>
  <si>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</si>
  <si>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</si>
  <si>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</si>
  <si>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</si>
  <si>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5. TOTAIS CANONICOS DE PCs — MEDIDAS COM NOMES CLAROS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</si>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</sst>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000"/>
    <numFmt numFmtId="165" formatCode="\R\$\ #,##0.00"/>
    <numFmt numFmtId="166" formatCode="mm/yyyy"/>
    <numFmt numFmtId="167" formatCode="\R\$\ #,##0.00;[Red]\-\R\$\ #,##0.00"/>
    <numFmt numFmtId="168" formatCode="#,##0.0000"/>
    <numFmt numFmtId="169" formatCode="0.0%"/>
    <numFmt numFmtId="170" formatCode="0.000000"/>
    <numFmt numFmtId="171" formatCode="\R\$\ #,##0.0000;[Red]\-\R\$\ #,##0.0000"/>
    <numFmt numFmtId="172" formatCode="dd/mm/yyyy;@"/>
    <numFmt numFmtId="173" formatCode="mm/yyyy;@"/>
    <numFmt numFmtId="174" formatCode="0.0000%"/>
    <numFmt numFmtId="175" formatCode="&quot;R$&quot;\ #,##0.00"/>
  </numFmts>
  <fonts count="51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2"/>
      <color rgb="FF595959"/>
      <name val="Calibri"/>
      <family val="2"/>
    </font>
    <font>
      <b/>
      <i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</font>
    <font>
      <b/>
      <sz val="9"/>
      <name val="Aptos"/>
    </font>
  </fonts>
  <fills count="59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</fills>
  <borders count="4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</borders>
  <cellStyleXfs count="1">
    <xf numFmtId="0" fontId="0" fillId="0" borderId="2"/>
  </cellStyleXfs>
  <cellXfs count="347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5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5" fontId="10" fillId="22" borderId="7" xfId="0" applyNumberFormat="1" applyFont="1" applyFill="1" applyBorder="1" applyAlignment="1">
      <alignment horizontal="center" vertical="center" wrapText="1"/>
    </xf>
    <xf numFmtId="165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5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6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5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5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5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5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5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5" fontId="10" fillId="7" borderId="10" xfId="0" applyNumberFormat="1" applyFont="1" applyFill="1" applyBorder="1"/>
    <xf numFmtId="165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7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7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8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8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8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8" fontId="24" fillId="28" borderId="18" xfId="0" applyNumberFormat="1" applyFont="1" applyFill="1" applyBorder="1" applyAlignment="1">
      <alignment horizontal="center" vertical="center"/>
    </xf>
    <xf numFmtId="166" fontId="22" fillId="0" borderId="18" xfId="0" applyNumberFormat="1" applyFont="1" applyBorder="1"/>
    <xf numFmtId="165" fontId="22" fillId="9" borderId="18" xfId="0" applyNumberFormat="1" applyFont="1" applyFill="1" applyBorder="1"/>
    <xf numFmtId="168" fontId="22" fillId="30" borderId="18" xfId="0" applyNumberFormat="1" applyFont="1" applyFill="1" applyBorder="1"/>
    <xf numFmtId="165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5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8" fontId="21" fillId="30" borderId="18" xfId="0" applyNumberFormat="1" applyFont="1" applyFill="1" applyBorder="1"/>
    <xf numFmtId="165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5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8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5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5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5" fontId="19" fillId="4" borderId="18" xfId="0" applyNumberFormat="1" applyFont="1" applyFill="1" applyBorder="1"/>
    <xf numFmtId="4" fontId="19" fillId="4" borderId="18" xfId="0" applyNumberFormat="1" applyFont="1" applyFill="1" applyBorder="1"/>
    <xf numFmtId="165" fontId="19" fillId="6" borderId="18" xfId="0" applyNumberFormat="1" applyFont="1" applyFill="1" applyBorder="1"/>
    <xf numFmtId="4" fontId="19" fillId="6" borderId="18" xfId="0" applyNumberFormat="1" applyFont="1" applyFill="1" applyBorder="1"/>
    <xf numFmtId="165" fontId="19" fillId="31" borderId="18" xfId="0" applyNumberFormat="1" applyFont="1" applyFill="1" applyBorder="1"/>
    <xf numFmtId="165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7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7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7" fontId="28" fillId="36" borderId="11" xfId="0" applyNumberFormat="1" applyFont="1" applyFill="1" applyBorder="1" applyAlignment="1">
      <alignment vertical="center" wrapText="1"/>
    </xf>
    <xf numFmtId="167" fontId="30" fillId="36" borderId="11" xfId="0" applyNumberFormat="1" applyFont="1" applyFill="1" applyBorder="1" applyAlignment="1">
      <alignment vertical="center"/>
    </xf>
    <xf numFmtId="167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7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7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7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6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6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6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3" fontId="3" fillId="0" borderId="0" xfId="0" applyNumberFormat="1" applyFont="1" applyBorder="1"/>
    <xf numFmtId="174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5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5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6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8" fontId="22" fillId="50" borderId="18" xfId="0" applyNumberFormat="1" applyFont="1" applyFill="1" applyBorder="1" applyAlignment="1">
      <alignment vertical="center"/>
    </xf>
    <xf numFmtId="175" fontId="19" fillId="30" borderId="18" xfId="0" applyNumberFormat="1" applyFont="1" applyFill="1" applyBorder="1"/>
    <xf numFmtId="0" fontId="0" fillId="45" borderId="0" xfId="0" applyFill="1" applyBorder="1"/>
    <xf numFmtId="175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4" fontId="6" fillId="17" borderId="3" xfId="0" applyNumberFormat="1" applyFont="1" applyFill="1" applyBorder="1" applyAlignment="1">
      <alignment horizontal="center" vertical="center"/>
    </xf>
    <xf numFmtId="170" fontId="6" fillId="17" borderId="3" xfId="0" applyNumberFormat="1" applyFont="1" applyFill="1" applyBorder="1" applyAlignment="1">
      <alignment horizontal="center" vertical="center"/>
    </xf>
    <xf numFmtId="164" fontId="22" fillId="30" borderId="18" xfId="0" applyNumberFormat="1" applyFont="1" applyFill="1" applyBorder="1"/>
    <xf numFmtId="0" fontId="42" fillId="51" borderId="0" xfId="0" applyFont="1" applyFill="1" applyBorder="1" applyAlignment="1">
      <alignment vertical="center"/>
    </xf>
    <xf numFmtId="0" fontId="41" fillId="0" borderId="0" xfId="0" applyFont="1" applyBorder="1"/>
    <xf numFmtId="0" fontId="43" fillId="0" borderId="0" xfId="0" applyFont="1" applyBorder="1" applyAlignment="1">
      <alignment vertical="center"/>
    </xf>
    <xf numFmtId="0" fontId="35" fillId="52" borderId="35" xfId="0" applyFont="1" applyFill="1" applyBorder="1" applyAlignment="1">
      <alignment vertical="center"/>
    </xf>
    <xf numFmtId="0" fontId="45" fillId="0" borderId="35" xfId="0" applyFont="1" applyBorder="1" applyAlignment="1">
      <alignment horizontal="center" vertical="center"/>
    </xf>
    <xf numFmtId="0" fontId="41" fillId="0" borderId="35" xfId="0" applyFont="1" applyBorder="1" applyAlignment="1">
      <alignment vertical="center" wrapText="1"/>
    </xf>
    <xf numFmtId="0" fontId="41" fillId="0" borderId="0" xfId="0" applyFont="1" applyBorder="1" applyAlignment="1">
      <alignment vertical="center"/>
    </xf>
    <xf numFmtId="0" fontId="44" fillId="46" borderId="35" xfId="0" applyFont="1" applyFill="1" applyBorder="1" applyAlignment="1">
      <alignment vertical="center" wrapText="1"/>
    </xf>
    <xf numFmtId="14" fontId="41" fillId="0" borderId="35" xfId="0" applyNumberFormat="1" applyFont="1" applyBorder="1" applyAlignment="1">
      <alignment vertical="center" wrapText="1"/>
    </xf>
    <xf numFmtId="170" fontId="41" fillId="0" borderId="35" xfId="0" applyNumberFormat="1" applyFont="1" applyBorder="1" applyAlignment="1">
      <alignment vertical="center" wrapText="1"/>
    </xf>
    <xf numFmtId="174" fontId="41" fillId="0" borderId="35" xfId="0" applyNumberFormat="1" applyFont="1" applyBorder="1" applyAlignment="1">
      <alignment vertical="center" wrapText="1"/>
    </xf>
    <xf numFmtId="0" fontId="37" fillId="48" borderId="0" xfId="0" applyFont="1" applyFill="1" applyBorder="1" applyAlignment="1">
      <alignment vertical="center"/>
    </xf>
    <xf numFmtId="0" fontId="44" fillId="48" borderId="0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 wrapText="1"/>
    </xf>
    <xf numFmtId="0" fontId="41" fillId="54" borderId="35" xfId="0" applyFont="1" applyFill="1" applyBorder="1" applyAlignment="1">
      <alignment vertical="center"/>
    </xf>
    <xf numFmtId="175" fontId="41" fillId="54" borderId="35" xfId="0" applyNumberFormat="1" applyFont="1" applyFill="1" applyBorder="1" applyAlignment="1">
      <alignment vertical="center"/>
    </xf>
    <xf numFmtId="0" fontId="41" fillId="41" borderId="35" xfId="0" applyFont="1" applyFill="1" applyBorder="1" applyAlignment="1">
      <alignment vertical="center"/>
    </xf>
    <xf numFmtId="175" fontId="41" fillId="41" borderId="35" xfId="0" applyNumberFormat="1" applyFont="1" applyFill="1" applyBorder="1" applyAlignment="1">
      <alignment vertical="center"/>
    </xf>
    <xf numFmtId="175" fontId="44" fillId="55" borderId="35" xfId="0" applyNumberFormat="1" applyFont="1" applyFill="1" applyBorder="1" applyAlignment="1">
      <alignment vertical="center"/>
    </xf>
    <xf numFmtId="0" fontId="41" fillId="0" borderId="35" xfId="0" applyFont="1" applyBorder="1" applyAlignment="1">
      <alignment vertical="center"/>
    </xf>
    <xf numFmtId="175" fontId="41" fillId="0" borderId="35" xfId="0" applyNumberFormat="1" applyFont="1" applyBorder="1" applyAlignment="1">
      <alignment vertical="center"/>
    </xf>
    <xf numFmtId="14" fontId="41" fillId="0" borderId="35" xfId="0" applyNumberFormat="1" applyFont="1" applyBorder="1" applyAlignment="1">
      <alignment vertical="center"/>
    </xf>
    <xf numFmtId="0" fontId="44" fillId="55" borderId="35" xfId="0" applyFont="1" applyFill="1" applyBorder="1" applyAlignment="1">
      <alignment vertical="center" wrapText="1"/>
    </xf>
    <xf numFmtId="0" fontId="41" fillId="0" borderId="35" xfId="0" applyFont="1" applyBorder="1" applyAlignment="1">
      <alignment horizontal="center" vertical="center"/>
    </xf>
    <xf numFmtId="175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 wrapText="1"/>
      <protection locked="0"/>
    </xf>
    <xf numFmtId="14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/>
      <protection locked="0"/>
    </xf>
    <xf numFmtId="0" fontId="44" fillId="55" borderId="36" xfId="0" applyFont="1" applyFill="1" applyBorder="1" applyAlignment="1">
      <alignment vertical="center"/>
    </xf>
    <xf numFmtId="175" fontId="44" fillId="55" borderId="36" xfId="0" applyNumberFormat="1" applyFont="1" applyFill="1" applyBorder="1" applyAlignment="1">
      <alignment vertical="center"/>
    </xf>
    <xf numFmtId="0" fontId="41" fillId="0" borderId="2" xfId="0" applyFont="1" applyAlignment="1">
      <alignment vertical="center"/>
    </xf>
    <xf numFmtId="0" fontId="43" fillId="0" borderId="37" xfId="0" applyFont="1" applyBorder="1" applyAlignment="1">
      <alignment vertical="center" wrapText="1"/>
    </xf>
    <xf numFmtId="175" fontId="43" fillId="0" borderId="37" xfId="0" applyNumberFormat="1" applyFont="1" applyBorder="1" applyAlignment="1">
      <alignment vertical="center" wrapText="1"/>
    </xf>
    <xf numFmtId="0" fontId="22" fillId="30" borderId="18" xfId="0" applyFont="1" applyFill="1" applyBorder="1" applyAlignment="1">
      <alignment wrapText="1"/>
    </xf>
    <xf numFmtId="0" fontId="47" fillId="0" borderId="0" xfId="0" applyFont="1" applyBorder="1"/>
    <xf numFmtId="0" fontId="48" fillId="0" borderId="0" xfId="0" applyFont="1" applyBorder="1"/>
    <xf numFmtId="0" fontId="41" fillId="53" borderId="35" xfId="0" applyFont="1" applyFill="1" applyBorder="1" applyAlignment="1">
      <alignment vertical="center" wrapText="1"/>
    </xf>
    <xf numFmtId="0" fontId="43" fillId="54" borderId="35" xfId="0" applyFont="1" applyFill="1" applyBorder="1" applyAlignment="1">
      <alignment vertical="center" wrapText="1"/>
    </xf>
    <xf numFmtId="0" fontId="43" fillId="46" borderId="35" xfId="0" applyFont="1" applyFill="1" applyBorder="1" applyAlignment="1">
      <alignment vertical="center" wrapText="1"/>
    </xf>
    <xf numFmtId="0" fontId="34" fillId="46" borderId="0" xfId="0" applyFont="1" applyFill="1" applyBorder="1" applyAlignment="1">
      <alignment wrapText="1"/>
    </xf>
    <xf numFmtId="4" fontId="0" fillId="0" borderId="0" xfId="0" applyNumberFormat="1" applyBorder="1"/>
    <xf numFmtId="0" fontId="37" fillId="48" borderId="35" xfId="0" applyFont="1" applyFill="1" applyBorder="1" applyAlignment="1">
      <alignment vertical="center" wrapText="1"/>
    </xf>
    <xf numFmtId="0" fontId="35" fillId="52" borderId="35" xfId="0" applyFont="1" applyFill="1" applyBorder="1" applyAlignment="1">
      <alignment horizontal="center" vertical="center" wrapText="1"/>
    </xf>
    <xf numFmtId="0" fontId="44" fillId="53" borderId="35" xfId="0" applyFont="1" applyFill="1" applyBorder="1" applyAlignment="1">
      <alignment vertical="center" wrapText="1"/>
    </xf>
    <xf numFmtId="175" fontId="44" fillId="53" borderId="35" xfId="0" applyNumberFormat="1" applyFont="1" applyFill="1" applyBorder="1" applyAlignment="1">
      <alignment vertical="center" wrapText="1"/>
    </xf>
    <xf numFmtId="0" fontId="46" fillId="54" borderId="35" xfId="0" applyFont="1" applyFill="1" applyBorder="1" applyAlignment="1">
      <alignment vertical="center" wrapText="1"/>
    </xf>
    <xf numFmtId="175" fontId="46" fillId="54" borderId="35" xfId="0" applyNumberFormat="1" applyFont="1" applyFill="1" applyBorder="1" applyAlignment="1">
      <alignment vertical="center" wrapText="1"/>
    </xf>
    <xf numFmtId="0" fontId="46" fillId="46" borderId="35" xfId="0" applyFont="1" applyFill="1" applyBorder="1" applyAlignment="1">
      <alignment vertical="center" wrapText="1"/>
    </xf>
    <xf numFmtId="175" fontId="46" fillId="46" borderId="35" xfId="0" applyNumberFormat="1" applyFont="1" applyFill="1" applyBorder="1" applyAlignment="1">
      <alignment vertical="center" wrapText="1"/>
    </xf>
    <xf numFmtId="175" fontId="41" fillId="53" borderId="35" xfId="0" applyNumberFormat="1" applyFont="1" applyFill="1" applyBorder="1" applyAlignment="1">
      <alignment vertical="center" wrapText="1"/>
    </xf>
    <xf numFmtId="172" fontId="0" fillId="0" borderId="0" xfId="0" applyNumberFormat="1" applyBorder="1"/>
    <xf numFmtId="0" fontId="50" fillId="0" borderId="0" xfId="0" applyFont="1" applyBorder="1" applyAlignment="1">
      <alignment horizontal="center" vertical="center" wrapText="1"/>
    </xf>
    <xf numFmtId="0" fontId="44" fillId="0" borderId="0" xfId="0" applyFont="1" applyBorder="1"/>
    <xf numFmtId="0" fontId="13" fillId="24" borderId="42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5" fillId="57" borderId="30" xfId="0" applyFont="1" applyFill="1" applyBorder="1" applyAlignment="1">
      <alignment horizontal="center" vertical="center" wrapText="1"/>
    </xf>
    <xf numFmtId="165" fontId="41" fillId="50" borderId="31" xfId="0" applyNumberFormat="1" applyFont="1" applyFill="1" applyBorder="1" applyAlignment="1">
      <alignment horizontal="center" vertical="center" wrapText="1"/>
    </xf>
    <xf numFmtId="165" fontId="41" fillId="50" borderId="18" xfId="0" applyNumberFormat="1" applyFont="1" applyFill="1" applyBorder="1" applyAlignment="1">
      <alignment horizontal="center" vertical="center" wrapText="1"/>
    </xf>
    <xf numFmtId="0" fontId="34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4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34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14" fontId="3" fillId="58" borderId="1" xfId="0" applyNumberFormat="1" applyFont="1" applyFill="1" applyBorder="1" applyProtection="1">
      <protection locked="0"/>
    </xf>
    <xf numFmtId="0" fontId="22" fillId="30" borderId="43" xfId="0" applyFont="1" applyFill="1" applyBorder="1" applyAlignment="1">
      <alignment vertical="center"/>
    </xf>
    <xf numFmtId="0" fontId="14" fillId="0" borderId="44" xfId="0" applyFont="1" applyBorder="1"/>
    <xf numFmtId="14" fontId="14" fillId="0" borderId="44" xfId="0" applyNumberFormat="1" applyFont="1" applyBorder="1"/>
    <xf numFmtId="164" fontId="14" fillId="0" borderId="44" xfId="0" applyNumberFormat="1" applyFont="1" applyBorder="1"/>
    <xf numFmtId="0" fontId="0" fillId="0" borderId="0" xfId="0" applyBorder="1" applyAlignment="1">
      <alignment vertical="top" wrapText="1"/>
    </xf>
    <xf numFmtId="0" fontId="37" fillId="48" borderId="35" xfId="0" applyFont="1" applyFill="1" applyBorder="1" applyAlignment="1">
      <alignment vertical="center"/>
    </xf>
    <xf numFmtId="0" fontId="44" fillId="48" borderId="35" xfId="0" applyFont="1" applyFill="1" applyBorder="1" applyAlignment="1">
      <alignment horizontal="center" vertical="center" wrapText="1"/>
    </xf>
    <xf numFmtId="0" fontId="44" fillId="0" borderId="45" xfId="0" applyFont="1" applyBorder="1"/>
    <xf numFmtId="0" fontId="41" fillId="0" borderId="45" xfId="0" applyFont="1" applyBorder="1"/>
    <xf numFmtId="175" fontId="41" fillId="0" borderId="45" xfId="0" applyNumberFormat="1" applyFont="1" applyBorder="1"/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37" fillId="52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9" fillId="56" borderId="2" xfId="0" applyFont="1" applyFill="1" applyAlignment="1">
      <alignment horizontal="center" vertical="center" wrapText="1"/>
    </xf>
    <xf numFmtId="0" fontId="0" fillId="0" borderId="2" xfId="0" applyAlignment="1">
      <alignment wrapText="1"/>
    </xf>
    <xf numFmtId="0" fontId="0" fillId="0" borderId="6" xfId="0" applyBorder="1"/>
    <xf numFmtId="0" fontId="9" fillId="5" borderId="32" xfId="0" applyFont="1" applyFill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0" fontId="13" fillId="32" borderId="2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2" xfId="0" applyFont="1" applyFill="1" applyAlignment="1">
      <alignment horizontal="left" vertical="center"/>
    </xf>
    <xf numFmtId="0" fontId="29" fillId="37" borderId="2" xfId="0" applyFont="1" applyFill="1" applyAlignment="1">
      <alignment vertical="center" wrapText="1"/>
    </xf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28" fillId="36" borderId="11" xfId="0" applyFont="1" applyFill="1" applyBorder="1" applyAlignment="1">
      <alignment vertical="center" wrapText="1"/>
    </xf>
    <xf numFmtId="0" fontId="43" fillId="54" borderId="35" xfId="0" applyFont="1" applyFill="1" applyBorder="1" applyAlignment="1">
      <alignment vertical="center" wrapText="1"/>
    </xf>
    <xf numFmtId="0" fontId="0" fillId="0" borderId="39" xfId="0" applyBorder="1"/>
    <xf numFmtId="0" fontId="43" fillId="46" borderId="35" xfId="0" applyFont="1" applyFill="1" applyBorder="1" applyAlignment="1">
      <alignment vertical="center" wrapText="1"/>
    </xf>
    <xf numFmtId="0" fontId="43" fillId="0" borderId="34" xfId="0" applyFont="1" applyBorder="1" applyAlignment="1">
      <alignment vertical="center"/>
    </xf>
    <xf numFmtId="0" fontId="0" fillId="0" borderId="34" xfId="0" applyBorder="1"/>
    <xf numFmtId="0" fontId="0" fillId="0" borderId="38" xfId="0" applyBorder="1"/>
    <xf numFmtId="0" fontId="43" fillId="0" borderId="37" xfId="0" applyFont="1" applyBorder="1" applyAlignment="1">
      <alignment vertical="center" wrapText="1"/>
    </xf>
    <xf numFmtId="0" fontId="0" fillId="0" borderId="40" xfId="0" applyBorder="1"/>
    <xf numFmtId="0" fontId="0" fillId="0" borderId="41" xfId="0" applyBorder="1"/>
    <xf numFmtId="0" fontId="41" fillId="53" borderId="35" xfId="0" applyFont="1" applyFill="1" applyBorder="1" applyAlignment="1">
      <alignment vertical="center" wrapText="1"/>
    </xf>
    <xf numFmtId="0" fontId="43" fillId="0" borderId="35" xfId="0" applyFont="1" applyBorder="1" applyAlignment="1">
      <alignment vertical="center" wrapText="1"/>
    </xf>
    <xf numFmtId="0" fontId="35" fillId="52" borderId="35" xfId="0" applyFont="1" applyFill="1" applyBorder="1" applyAlignment="1">
      <alignment horizontal="center" vertical="center" wrapText="1"/>
    </xf>
    <xf numFmtId="0" fontId="41" fillId="0" borderId="35" xfId="0" applyFont="1" applyBorder="1" applyAlignment="1">
      <alignment vertical="center" wrapText="1"/>
    </xf>
  </cellXfs>
  <cellStyles count="1">
    <cellStyle name="Normal" xfId="0" builtinId="0"/>
  </cellStyles>
  <dxfs count="52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7" t="str">
        <f>IF(posicao_contratual!A2="","",posicao_contratual!B2)</f>
        <v/>
      </c>
      <c r="C4" s="207" t="str">
        <f>IF(OR(posicao_contratual!A2="",NOT(ISNUMBER(posicao_contratual!B2)),NOT(ISNUMBER(posicao_contratual!G2))),"",ROUND(posicao_contratual!B2*posicao_contratual!G2,2))</f>
        <v/>
      </c>
      <c r="D4" s="207" t="str">
        <f>IF(OR(posicao_contratual!A2="",NOT(ISNUMBER(posicao_contratual!B2)),NOT(ISNUMBER(posicao_contratual!K2))),"",ROUND(posicao_contratual!B2*posicao_contratual!K2,2))</f>
        <v/>
      </c>
      <c r="E4" s="207" t="str">
        <f>IF(OR(posicao_contratual!A2="",NOT(ISNUMBER(posicao_contratual!B2)),NOT(ISNUMBER(posicao_contratual!O2))),"",ROUND(posicao_contratual!B2*posicao_contratual!O2,2))</f>
        <v/>
      </c>
      <c r="F4" s="207" t="str">
        <f>IF(OR(posicao_contratual!A2="",NOT(ISNUMBER(posicao_contratual!B2)),NOT(ISNUMBER(posicao_contratual!S2))),"",ROUND(posicao_contratual!B2*posicao_contratual!S2,2))</f>
        <v/>
      </c>
      <c r="G4" s="207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7" t="str">
        <f>IF(posicao_contratual!A3="","",posicao_contratual!B3)</f>
        <v/>
      </c>
      <c r="C5" s="207" t="str">
        <f>IF(OR(posicao_contratual!A3="",NOT(ISNUMBER(posicao_contratual!B3)),NOT(ISNUMBER(posicao_contratual!G3))),"",ROUND(posicao_contratual!B3*posicao_contratual!G3,2))</f>
        <v/>
      </c>
      <c r="D5" s="207" t="str">
        <f>IF(OR(posicao_contratual!A3="",NOT(ISNUMBER(posicao_contratual!B3)),NOT(ISNUMBER(posicao_contratual!K3))),"",ROUND(posicao_contratual!B3*posicao_contratual!K3,2))</f>
        <v/>
      </c>
      <c r="E5" s="207" t="str">
        <f>IF(OR(posicao_contratual!A3="",NOT(ISNUMBER(posicao_contratual!B3)),NOT(ISNUMBER(posicao_contratual!O3))),"",ROUND(posicao_contratual!B3*posicao_contratual!O3,2))</f>
        <v/>
      </c>
      <c r="F5" s="207" t="str">
        <f>IF(OR(posicao_contratual!A3="",NOT(ISNUMBER(posicao_contratual!B3)),NOT(ISNUMBER(posicao_contratual!S3))),"",ROUND(posicao_contratual!B3*posicao_contratual!S3,2))</f>
        <v/>
      </c>
      <c r="G5" s="207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7" t="str">
        <f>IF(posicao_contratual!A4="","",posicao_contratual!B4)</f>
        <v/>
      </c>
      <c r="C6" s="207" t="str">
        <f>IF(OR(posicao_contratual!A4="",NOT(ISNUMBER(posicao_contratual!B4)),NOT(ISNUMBER(posicao_contratual!G4))),"",ROUND(posicao_contratual!B4*posicao_contratual!G4,2))</f>
        <v/>
      </c>
      <c r="D6" s="207" t="str">
        <f>IF(OR(posicao_contratual!A4="",NOT(ISNUMBER(posicao_contratual!B4)),NOT(ISNUMBER(posicao_contratual!K4))),"",ROUND(posicao_contratual!B4*posicao_contratual!K4,2))</f>
        <v/>
      </c>
      <c r="E6" s="207" t="str">
        <f>IF(OR(posicao_contratual!A4="",NOT(ISNUMBER(posicao_contratual!B4)),NOT(ISNUMBER(posicao_contratual!O4))),"",ROUND(posicao_contratual!B4*posicao_contratual!O4,2))</f>
        <v/>
      </c>
      <c r="F6" s="207" t="str">
        <f>IF(OR(posicao_contratual!A4="",NOT(ISNUMBER(posicao_contratual!B4)),NOT(ISNUMBER(posicao_contratual!S4))),"",ROUND(posicao_contratual!B4*posicao_contratual!S4,2))</f>
        <v/>
      </c>
      <c r="G6" s="207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7" t="str">
        <f>IF(posicao_contratual!A5="","",posicao_contratual!B5)</f>
        <v/>
      </c>
      <c r="C7" s="207" t="str">
        <f>IF(OR(posicao_contratual!A5="",NOT(ISNUMBER(posicao_contratual!B5)),NOT(ISNUMBER(posicao_contratual!G5))),"",ROUND(posicao_contratual!B5*posicao_contratual!G5,2))</f>
        <v/>
      </c>
      <c r="D7" s="207" t="str">
        <f>IF(OR(posicao_contratual!A5="",NOT(ISNUMBER(posicao_contratual!B5)),NOT(ISNUMBER(posicao_contratual!K5))),"",ROUND(posicao_contratual!B5*posicao_contratual!K5,2))</f>
        <v/>
      </c>
      <c r="E7" s="207" t="str">
        <f>IF(OR(posicao_contratual!A5="",NOT(ISNUMBER(posicao_contratual!B5)),NOT(ISNUMBER(posicao_contratual!O5))),"",ROUND(posicao_contratual!B5*posicao_contratual!O5,2))</f>
        <v/>
      </c>
      <c r="F7" s="207" t="str">
        <f>IF(OR(posicao_contratual!A5="",NOT(ISNUMBER(posicao_contratual!B5)),NOT(ISNUMBER(posicao_contratual!S5))),"",ROUND(posicao_contratual!B5*posicao_contratual!S5,2))</f>
        <v/>
      </c>
      <c r="G7" s="207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7" t="str">
        <f>IF(posicao_contratual!A6="","",posicao_contratual!B6)</f>
        <v/>
      </c>
      <c r="C8" s="207" t="str">
        <f>IF(OR(posicao_contratual!A6="",NOT(ISNUMBER(posicao_contratual!B6)),NOT(ISNUMBER(posicao_contratual!G6))),"",ROUND(posicao_contratual!B6*posicao_contratual!G6,2))</f>
        <v/>
      </c>
      <c r="D8" s="207" t="str">
        <f>IF(OR(posicao_contratual!A6="",NOT(ISNUMBER(posicao_contratual!B6)),NOT(ISNUMBER(posicao_contratual!K6))),"",ROUND(posicao_contratual!B6*posicao_contratual!K6,2))</f>
        <v/>
      </c>
      <c r="E8" s="207" t="str">
        <f>IF(OR(posicao_contratual!A6="",NOT(ISNUMBER(posicao_contratual!B6)),NOT(ISNUMBER(posicao_contratual!O6))),"",ROUND(posicao_contratual!B6*posicao_contratual!O6,2))</f>
        <v/>
      </c>
      <c r="F8" s="207" t="str">
        <f>IF(OR(posicao_contratual!A6="",NOT(ISNUMBER(posicao_contratual!B6)),NOT(ISNUMBER(posicao_contratual!S6))),"",ROUND(posicao_contratual!B6*posicao_contratual!S6,2))</f>
        <v/>
      </c>
      <c r="G8" s="207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7" t="str">
        <f>IF(posicao_contratual!A7="","",posicao_contratual!B7)</f>
        <v/>
      </c>
      <c r="C9" s="207" t="str">
        <f>IF(OR(posicao_contratual!A7="",NOT(ISNUMBER(posicao_contratual!B7)),NOT(ISNUMBER(posicao_contratual!G7))),"",ROUND(posicao_contratual!B7*posicao_contratual!G7,2))</f>
        <v/>
      </c>
      <c r="D9" s="207" t="str">
        <f>IF(OR(posicao_contratual!A7="",NOT(ISNUMBER(posicao_contratual!B7)),NOT(ISNUMBER(posicao_contratual!K7))),"",ROUND(posicao_contratual!B7*posicao_contratual!K7,2))</f>
        <v/>
      </c>
      <c r="E9" s="207" t="str">
        <f>IF(OR(posicao_contratual!A7="",NOT(ISNUMBER(posicao_contratual!B7)),NOT(ISNUMBER(posicao_contratual!O7))),"",ROUND(posicao_contratual!B7*posicao_contratual!O7,2))</f>
        <v/>
      </c>
      <c r="F9" s="207" t="str">
        <f>IF(OR(posicao_contratual!A7="",NOT(ISNUMBER(posicao_contratual!B7)),NOT(ISNUMBER(posicao_contratual!S7))),"",ROUND(posicao_contratual!B7*posicao_contratual!S7,2))</f>
        <v/>
      </c>
      <c r="G9" s="207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7" t="str">
        <f>IF(posicao_contratual!A8="","",posicao_contratual!B8)</f>
        <v/>
      </c>
      <c r="C10" s="207" t="str">
        <f>IF(OR(posicao_contratual!A8="",NOT(ISNUMBER(posicao_contratual!B8)),NOT(ISNUMBER(posicao_contratual!G8))),"",ROUND(posicao_contratual!B8*posicao_contratual!G8,2))</f>
        <v/>
      </c>
      <c r="D10" s="207" t="str">
        <f>IF(OR(posicao_contratual!A8="",NOT(ISNUMBER(posicao_contratual!B8)),NOT(ISNUMBER(posicao_contratual!K8))),"",ROUND(posicao_contratual!B8*posicao_contratual!K8,2))</f>
        <v/>
      </c>
      <c r="E10" s="207" t="str">
        <f>IF(OR(posicao_contratual!A8="",NOT(ISNUMBER(posicao_contratual!B8)),NOT(ISNUMBER(posicao_contratual!O8))),"",ROUND(posicao_contratual!B8*posicao_contratual!O8,2))</f>
        <v/>
      </c>
      <c r="F10" s="207" t="str">
        <f>IF(OR(posicao_contratual!A8="",NOT(ISNUMBER(posicao_contratual!B8)),NOT(ISNUMBER(posicao_contratual!S8))),"",ROUND(posicao_contratual!B8*posicao_contratual!S8,2))</f>
        <v/>
      </c>
      <c r="G10" s="207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7" t="str">
        <f>IF(posicao_contratual!A9="","",posicao_contratual!B9)</f>
        <v/>
      </c>
      <c r="C11" s="207" t="str">
        <f>IF(OR(posicao_contratual!A9="",NOT(ISNUMBER(posicao_contratual!B9)),NOT(ISNUMBER(posicao_contratual!G9))),"",ROUND(posicao_contratual!B9*posicao_contratual!G9,2))</f>
        <v/>
      </c>
      <c r="D11" s="207" t="str">
        <f>IF(OR(posicao_contratual!A9="",NOT(ISNUMBER(posicao_contratual!B9)),NOT(ISNUMBER(posicao_contratual!K9))),"",ROUND(posicao_contratual!B9*posicao_contratual!K9,2))</f>
        <v/>
      </c>
      <c r="E11" s="207" t="str">
        <f>IF(OR(posicao_contratual!A9="",NOT(ISNUMBER(posicao_contratual!B9)),NOT(ISNUMBER(posicao_contratual!O9))),"",ROUND(posicao_contratual!B9*posicao_contratual!O9,2))</f>
        <v/>
      </c>
      <c r="F11" s="207" t="str">
        <f>IF(OR(posicao_contratual!A9="",NOT(ISNUMBER(posicao_contratual!B9)),NOT(ISNUMBER(posicao_contratual!S9))),"",ROUND(posicao_contratual!B9*posicao_contratual!S9,2))</f>
        <v/>
      </c>
      <c r="G11" s="207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7" t="str">
        <f>IF(posicao_contratual!A10="","",posicao_contratual!B10)</f>
        <v/>
      </c>
      <c r="C12" s="207" t="str">
        <f>IF(OR(posicao_contratual!A10="",NOT(ISNUMBER(posicao_contratual!B10)),NOT(ISNUMBER(posicao_contratual!G10))),"",ROUND(posicao_contratual!B10*posicao_contratual!G10,2))</f>
        <v/>
      </c>
      <c r="D12" s="207" t="str">
        <f>IF(OR(posicao_contratual!A10="",NOT(ISNUMBER(posicao_contratual!B10)),NOT(ISNUMBER(posicao_contratual!K10))),"",ROUND(posicao_contratual!B10*posicao_contratual!K10,2))</f>
        <v/>
      </c>
      <c r="E12" s="207" t="str">
        <f>IF(OR(posicao_contratual!A10="",NOT(ISNUMBER(posicao_contratual!B10)),NOT(ISNUMBER(posicao_contratual!O10))),"",ROUND(posicao_contratual!B10*posicao_contratual!O10,2))</f>
        <v/>
      </c>
      <c r="F12" s="207" t="str">
        <f>IF(OR(posicao_contratual!A10="",NOT(ISNUMBER(posicao_contratual!B10)),NOT(ISNUMBER(posicao_contratual!S10))),"",ROUND(posicao_contratual!B10*posicao_contratual!S10,2))</f>
        <v/>
      </c>
      <c r="G12" s="207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7" t="str">
        <f>IF(posicao_contratual!A11="","",posicao_contratual!B11)</f>
        <v/>
      </c>
      <c r="C13" s="207" t="str">
        <f>IF(OR(posicao_contratual!A11="",NOT(ISNUMBER(posicao_contratual!B11)),NOT(ISNUMBER(posicao_contratual!G11))),"",ROUND(posicao_contratual!B11*posicao_contratual!G11,2))</f>
        <v/>
      </c>
      <c r="D13" s="207" t="str">
        <f>IF(OR(posicao_contratual!A11="",NOT(ISNUMBER(posicao_contratual!B11)),NOT(ISNUMBER(posicao_contratual!K11))),"",ROUND(posicao_contratual!B11*posicao_contratual!K11,2))</f>
        <v/>
      </c>
      <c r="E13" s="207" t="str">
        <f>IF(OR(posicao_contratual!A11="",NOT(ISNUMBER(posicao_contratual!B11)),NOT(ISNUMBER(posicao_contratual!O11))),"",ROUND(posicao_contratual!B11*posicao_contratual!O11,2))</f>
        <v/>
      </c>
      <c r="F13" s="207" t="str">
        <f>IF(OR(posicao_contratual!A11="",NOT(ISNUMBER(posicao_contratual!B11)),NOT(ISNUMBER(posicao_contratual!S11))),"",ROUND(posicao_contratual!B11*posicao_contratual!S11,2))</f>
        <v/>
      </c>
      <c r="G13" s="207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7" t="str">
        <f>IF(posicao_contratual!A12="","",posicao_contratual!B12)</f>
        <v/>
      </c>
      <c r="C14" s="207" t="str">
        <f>IF(OR(posicao_contratual!A12="",NOT(ISNUMBER(posicao_contratual!B12)),NOT(ISNUMBER(posicao_contratual!G12))),"",ROUND(posicao_contratual!B12*posicao_contratual!G12,2))</f>
        <v/>
      </c>
      <c r="D14" s="207" t="str">
        <f>IF(OR(posicao_contratual!A12="",NOT(ISNUMBER(posicao_contratual!B12)),NOT(ISNUMBER(posicao_contratual!K12))),"",ROUND(posicao_contratual!B12*posicao_contratual!K12,2))</f>
        <v/>
      </c>
      <c r="E14" s="207" t="str">
        <f>IF(OR(posicao_contratual!A12="",NOT(ISNUMBER(posicao_contratual!B12)),NOT(ISNUMBER(posicao_contratual!O12))),"",ROUND(posicao_contratual!B12*posicao_contratual!O12,2))</f>
        <v/>
      </c>
      <c r="F14" s="207" t="str">
        <f>IF(OR(posicao_contratual!A12="",NOT(ISNUMBER(posicao_contratual!B12)),NOT(ISNUMBER(posicao_contratual!S12))),"",ROUND(posicao_contratual!B12*posicao_contratual!S12,2))</f>
        <v/>
      </c>
      <c r="G14" s="207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7" t="str">
        <f>IF(posicao_contratual!A13="","",posicao_contratual!B13)</f>
        <v/>
      </c>
      <c r="C15" s="207" t="str">
        <f>IF(OR(posicao_contratual!A13="",NOT(ISNUMBER(posicao_contratual!B13)),NOT(ISNUMBER(posicao_contratual!G13))),"",ROUND(posicao_contratual!B13*posicao_contratual!G13,2))</f>
        <v/>
      </c>
      <c r="D15" s="207" t="str">
        <f>IF(OR(posicao_contratual!A13="",NOT(ISNUMBER(posicao_contratual!B13)),NOT(ISNUMBER(posicao_contratual!K13))),"",ROUND(posicao_contratual!B13*posicao_contratual!K13,2))</f>
        <v/>
      </c>
      <c r="E15" s="207" t="str">
        <f>IF(OR(posicao_contratual!A13="",NOT(ISNUMBER(posicao_contratual!B13)),NOT(ISNUMBER(posicao_contratual!O13))),"",ROUND(posicao_contratual!B13*posicao_contratual!O13,2))</f>
        <v/>
      </c>
      <c r="F15" s="207" t="str">
        <f>IF(OR(posicao_contratual!A13="",NOT(ISNUMBER(posicao_contratual!B13)),NOT(ISNUMBER(posicao_contratual!S13))),"",ROUND(posicao_contratual!B13*posicao_contratual!S13,2))</f>
        <v/>
      </c>
      <c r="G15" s="207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7" t="str">
        <f>IF(posicao_contratual!A14="","",posicao_contratual!B14)</f>
        <v/>
      </c>
      <c r="C16" s="207" t="str">
        <f>IF(OR(posicao_contratual!A14="",NOT(ISNUMBER(posicao_contratual!B14)),NOT(ISNUMBER(posicao_contratual!G14))),"",ROUND(posicao_contratual!B14*posicao_contratual!G14,2))</f>
        <v/>
      </c>
      <c r="D16" s="207" t="str">
        <f>IF(OR(posicao_contratual!A14="",NOT(ISNUMBER(posicao_contratual!B14)),NOT(ISNUMBER(posicao_contratual!K14))),"",ROUND(posicao_contratual!B14*posicao_contratual!K14,2))</f>
        <v/>
      </c>
      <c r="E16" s="207" t="str">
        <f>IF(OR(posicao_contratual!A14="",NOT(ISNUMBER(posicao_contratual!B14)),NOT(ISNUMBER(posicao_contratual!O14))),"",ROUND(posicao_contratual!B14*posicao_contratual!O14,2))</f>
        <v/>
      </c>
      <c r="F16" s="207" t="str">
        <f>IF(OR(posicao_contratual!A14="",NOT(ISNUMBER(posicao_contratual!B14)),NOT(ISNUMBER(posicao_contratual!S14))),"",ROUND(posicao_contratual!B14*posicao_contratual!S14,2))</f>
        <v/>
      </c>
      <c r="G16" s="207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7" t="str">
        <f>IF(posicao_contratual!A15="","",posicao_contratual!B15)</f>
        <v/>
      </c>
      <c r="C17" s="207" t="str">
        <f>IF(OR(posicao_contratual!A15="",NOT(ISNUMBER(posicao_contratual!B15)),NOT(ISNUMBER(posicao_contratual!G15))),"",ROUND(posicao_contratual!B15*posicao_contratual!G15,2))</f>
        <v/>
      </c>
      <c r="D17" s="207" t="str">
        <f>IF(OR(posicao_contratual!A15="",NOT(ISNUMBER(posicao_contratual!B15)),NOT(ISNUMBER(posicao_contratual!K15))),"",ROUND(posicao_contratual!B15*posicao_contratual!K15,2))</f>
        <v/>
      </c>
      <c r="E17" s="207" t="str">
        <f>IF(OR(posicao_contratual!A15="",NOT(ISNUMBER(posicao_contratual!B15)),NOT(ISNUMBER(posicao_contratual!O15))),"",ROUND(posicao_contratual!B15*posicao_contratual!O15,2))</f>
        <v/>
      </c>
      <c r="F17" s="207" t="str">
        <f>IF(OR(posicao_contratual!A15="",NOT(ISNUMBER(posicao_contratual!B15)),NOT(ISNUMBER(posicao_contratual!S15))),"",ROUND(posicao_contratual!B15*posicao_contratual!S15,2))</f>
        <v/>
      </c>
      <c r="G17" s="207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7" t="str">
        <f>IF(posicao_contratual!A16="","",posicao_contratual!B16)</f>
        <v/>
      </c>
      <c r="C18" s="207" t="str">
        <f>IF(OR(posicao_contratual!A16="",NOT(ISNUMBER(posicao_contratual!B16)),NOT(ISNUMBER(posicao_contratual!G16))),"",ROUND(posicao_contratual!B16*posicao_contratual!G16,2))</f>
        <v/>
      </c>
      <c r="D18" s="207" t="str">
        <f>IF(OR(posicao_contratual!A16="",NOT(ISNUMBER(posicao_contratual!B16)),NOT(ISNUMBER(posicao_contratual!K16))),"",ROUND(posicao_contratual!B16*posicao_contratual!K16,2))</f>
        <v/>
      </c>
      <c r="E18" s="207" t="str">
        <f>IF(OR(posicao_contratual!A16="",NOT(ISNUMBER(posicao_contratual!B16)),NOT(ISNUMBER(posicao_contratual!O16))),"",ROUND(posicao_contratual!B16*posicao_contratual!O16,2))</f>
        <v/>
      </c>
      <c r="F18" s="207" t="str">
        <f>IF(OR(posicao_contratual!A16="",NOT(ISNUMBER(posicao_contratual!B16)),NOT(ISNUMBER(posicao_contratual!S16))),"",ROUND(posicao_contratual!B16*posicao_contratual!S16,2))</f>
        <v/>
      </c>
      <c r="G18" s="207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7" t="str">
        <f>IF(posicao_contratual!A17="","",posicao_contratual!B17)</f>
        <v/>
      </c>
      <c r="C19" s="207" t="str">
        <f>IF(OR(posicao_contratual!A17="",NOT(ISNUMBER(posicao_contratual!B17)),NOT(ISNUMBER(posicao_contratual!G17))),"",ROUND(posicao_contratual!B17*posicao_contratual!G17,2))</f>
        <v/>
      </c>
      <c r="D19" s="207" t="str">
        <f>IF(OR(posicao_contratual!A17="",NOT(ISNUMBER(posicao_contratual!B17)),NOT(ISNUMBER(posicao_contratual!K17))),"",ROUND(posicao_contratual!B17*posicao_contratual!K17,2))</f>
        <v/>
      </c>
      <c r="E19" s="207" t="str">
        <f>IF(OR(posicao_contratual!A17="",NOT(ISNUMBER(posicao_contratual!B17)),NOT(ISNUMBER(posicao_contratual!O17))),"",ROUND(posicao_contratual!B17*posicao_contratual!O17,2))</f>
        <v/>
      </c>
      <c r="F19" s="207" t="str">
        <f>IF(OR(posicao_contratual!A17="",NOT(ISNUMBER(posicao_contratual!B17)),NOT(ISNUMBER(posicao_contratual!S17))),"",ROUND(posicao_contratual!B17*posicao_contratual!S17,2))</f>
        <v/>
      </c>
      <c r="G19" s="207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7" t="str">
        <f>IF(posicao_contratual!A18="","",posicao_contratual!B18)</f>
        <v/>
      </c>
      <c r="C20" s="207" t="str">
        <f>IF(OR(posicao_contratual!A18="",NOT(ISNUMBER(posicao_contratual!B18)),NOT(ISNUMBER(posicao_contratual!G18))),"",ROUND(posicao_contratual!B18*posicao_contratual!G18,2))</f>
        <v/>
      </c>
      <c r="D20" s="207" t="str">
        <f>IF(OR(posicao_contratual!A18="",NOT(ISNUMBER(posicao_contratual!B18)),NOT(ISNUMBER(posicao_contratual!K18))),"",ROUND(posicao_contratual!B18*posicao_contratual!K18,2))</f>
        <v/>
      </c>
      <c r="E20" s="207" t="str">
        <f>IF(OR(posicao_contratual!A18="",NOT(ISNUMBER(posicao_contratual!B18)),NOT(ISNUMBER(posicao_contratual!O18))),"",ROUND(posicao_contratual!B18*posicao_contratual!O18,2))</f>
        <v/>
      </c>
      <c r="F20" s="207" t="str">
        <f>IF(OR(posicao_contratual!A18="",NOT(ISNUMBER(posicao_contratual!B18)),NOT(ISNUMBER(posicao_contratual!S18))),"",ROUND(posicao_contratual!B18*posicao_contratual!S18,2))</f>
        <v/>
      </c>
      <c r="G20" s="207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7" t="str">
        <f>IF(posicao_contratual!A19="","",posicao_contratual!B19)</f>
        <v/>
      </c>
      <c r="C21" s="207" t="str">
        <f>IF(OR(posicao_contratual!A19="",NOT(ISNUMBER(posicao_contratual!B19)),NOT(ISNUMBER(posicao_contratual!G19))),"",ROUND(posicao_contratual!B19*posicao_contratual!G19,2))</f>
        <v/>
      </c>
      <c r="D21" s="207" t="str">
        <f>IF(OR(posicao_contratual!A19="",NOT(ISNUMBER(posicao_contratual!B19)),NOT(ISNUMBER(posicao_contratual!K19))),"",ROUND(posicao_contratual!B19*posicao_contratual!K19,2))</f>
        <v/>
      </c>
      <c r="E21" s="207" t="str">
        <f>IF(OR(posicao_contratual!A19="",NOT(ISNUMBER(posicao_contratual!B19)),NOT(ISNUMBER(posicao_contratual!O19))),"",ROUND(posicao_contratual!B19*posicao_contratual!O19,2))</f>
        <v/>
      </c>
      <c r="F21" s="207" t="str">
        <f>IF(OR(posicao_contratual!A19="",NOT(ISNUMBER(posicao_contratual!B19)),NOT(ISNUMBER(posicao_contratual!S19))),"",ROUND(posicao_contratual!B19*posicao_contratual!S19,2))</f>
        <v/>
      </c>
      <c r="G21" s="207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7" t="str">
        <f>IF(posicao_contratual!A20="","",posicao_contratual!B20)</f>
        <v/>
      </c>
      <c r="C22" s="207" t="str">
        <f>IF(OR(posicao_contratual!A20="",NOT(ISNUMBER(posicao_contratual!B20)),NOT(ISNUMBER(posicao_contratual!G20))),"",ROUND(posicao_contratual!B20*posicao_contratual!G20,2))</f>
        <v/>
      </c>
      <c r="D22" s="207" t="str">
        <f>IF(OR(posicao_contratual!A20="",NOT(ISNUMBER(posicao_contratual!B20)),NOT(ISNUMBER(posicao_contratual!K20))),"",ROUND(posicao_contratual!B20*posicao_contratual!K20,2))</f>
        <v/>
      </c>
      <c r="E22" s="207" t="str">
        <f>IF(OR(posicao_contratual!A20="",NOT(ISNUMBER(posicao_contratual!B20)),NOT(ISNUMBER(posicao_contratual!O20))),"",ROUND(posicao_contratual!B20*posicao_contratual!O20,2))</f>
        <v/>
      </c>
      <c r="F22" s="207" t="str">
        <f>IF(OR(posicao_contratual!A20="",NOT(ISNUMBER(posicao_contratual!B20)),NOT(ISNUMBER(posicao_contratual!S20))),"",ROUND(posicao_contratual!B20*posicao_contratual!S20,2))</f>
        <v/>
      </c>
      <c r="G22" s="207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7" t="str">
        <f>IF(posicao_contratual!A21="","",posicao_contratual!B21)</f>
        <v/>
      </c>
      <c r="C23" s="207" t="str">
        <f>IF(OR(posicao_contratual!A21="",NOT(ISNUMBER(posicao_contratual!B21)),NOT(ISNUMBER(posicao_contratual!G21))),"",ROUND(posicao_contratual!B21*posicao_contratual!G21,2))</f>
        <v/>
      </c>
      <c r="D23" s="207" t="str">
        <f>IF(OR(posicao_contratual!A21="",NOT(ISNUMBER(posicao_contratual!B21)),NOT(ISNUMBER(posicao_contratual!K21))),"",ROUND(posicao_contratual!B21*posicao_contratual!K21,2))</f>
        <v/>
      </c>
      <c r="E23" s="207" t="str">
        <f>IF(OR(posicao_contratual!A21="",NOT(ISNUMBER(posicao_contratual!B21)),NOT(ISNUMBER(posicao_contratual!O21))),"",ROUND(posicao_contratual!B21*posicao_contratual!O21,2))</f>
        <v/>
      </c>
      <c r="F23" s="207" t="str">
        <f>IF(OR(posicao_contratual!A21="",NOT(ISNUMBER(posicao_contratual!B21)),NOT(ISNUMBER(posicao_contratual!S21))),"",ROUND(posicao_contratual!B21*posicao_contratual!S21,2))</f>
        <v/>
      </c>
      <c r="G23" s="207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7" t="str">
        <f>IF(posicao_contratual!A22="","",posicao_contratual!B22)</f>
        <v/>
      </c>
      <c r="C24" s="207" t="str">
        <f>IF(OR(posicao_contratual!A22="",NOT(ISNUMBER(posicao_contratual!B22)),NOT(ISNUMBER(posicao_contratual!G22))),"",ROUND(posicao_contratual!B22*posicao_contratual!G22,2))</f>
        <v/>
      </c>
      <c r="D24" s="207" t="str">
        <f>IF(OR(posicao_contratual!A22="",NOT(ISNUMBER(posicao_contratual!B22)),NOT(ISNUMBER(posicao_contratual!K22))),"",ROUND(posicao_contratual!B22*posicao_contratual!K22,2))</f>
        <v/>
      </c>
      <c r="E24" s="207" t="str">
        <f>IF(OR(posicao_contratual!A22="",NOT(ISNUMBER(posicao_contratual!B22)),NOT(ISNUMBER(posicao_contratual!O22))),"",ROUND(posicao_contratual!B22*posicao_contratual!O22,2))</f>
        <v/>
      </c>
      <c r="F24" s="207" t="str">
        <f>IF(OR(posicao_contratual!A22="",NOT(ISNUMBER(posicao_contratual!B22)),NOT(ISNUMBER(posicao_contratual!S22))),"",ROUND(posicao_contratual!B22*posicao_contratual!S22,2))</f>
        <v/>
      </c>
      <c r="G24" s="207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7" t="str">
        <f>IF(posicao_contratual!A23="","",posicao_contratual!B23)</f>
        <v/>
      </c>
      <c r="C25" s="207" t="str">
        <f>IF(OR(posicao_contratual!A23="",NOT(ISNUMBER(posicao_contratual!B23)),NOT(ISNUMBER(posicao_contratual!G23))),"",ROUND(posicao_contratual!B23*posicao_contratual!G23,2))</f>
        <v/>
      </c>
      <c r="D25" s="207" t="str">
        <f>IF(OR(posicao_contratual!A23="",NOT(ISNUMBER(posicao_contratual!B23)),NOT(ISNUMBER(posicao_contratual!K23))),"",ROUND(posicao_contratual!B23*posicao_contratual!K23,2))</f>
        <v/>
      </c>
      <c r="E25" s="207" t="str">
        <f>IF(OR(posicao_contratual!A23="",NOT(ISNUMBER(posicao_contratual!B23)),NOT(ISNUMBER(posicao_contratual!O23))),"",ROUND(posicao_contratual!B23*posicao_contratual!O23,2))</f>
        <v/>
      </c>
      <c r="F25" s="207" t="str">
        <f>IF(OR(posicao_contratual!A23="",NOT(ISNUMBER(posicao_contratual!B23)),NOT(ISNUMBER(posicao_contratual!S23))),"",ROUND(posicao_contratual!B23*posicao_contratual!S23,2))</f>
        <v/>
      </c>
      <c r="G25" s="207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7" t="str">
        <f>IF(posicao_contratual!A24="","",posicao_contratual!B24)</f>
        <v/>
      </c>
      <c r="C26" s="207" t="str">
        <f>IF(OR(posicao_contratual!A24="",NOT(ISNUMBER(posicao_contratual!B24)),NOT(ISNUMBER(posicao_contratual!G24))),"",ROUND(posicao_contratual!B24*posicao_contratual!G24,2))</f>
        <v/>
      </c>
      <c r="D26" s="207" t="str">
        <f>IF(OR(posicao_contratual!A24="",NOT(ISNUMBER(posicao_contratual!B24)),NOT(ISNUMBER(posicao_contratual!K24))),"",ROUND(posicao_contratual!B24*posicao_contratual!K24,2))</f>
        <v/>
      </c>
      <c r="E26" s="207" t="str">
        <f>IF(OR(posicao_contratual!A24="",NOT(ISNUMBER(posicao_contratual!B24)),NOT(ISNUMBER(posicao_contratual!O24))),"",ROUND(posicao_contratual!B24*posicao_contratual!O24,2))</f>
        <v/>
      </c>
      <c r="F26" s="207" t="str">
        <f>IF(OR(posicao_contratual!A24="",NOT(ISNUMBER(posicao_contratual!B24)),NOT(ISNUMBER(posicao_contratual!S24))),"",ROUND(posicao_contratual!B24*posicao_contratual!S24,2))</f>
        <v/>
      </c>
      <c r="G26" s="207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7" t="str">
        <f>IF(posicao_contratual!A25="","",posicao_contratual!B25)</f>
        <v/>
      </c>
      <c r="C27" s="207" t="str">
        <f>IF(OR(posicao_contratual!A25="",NOT(ISNUMBER(posicao_contratual!B25)),NOT(ISNUMBER(posicao_contratual!G25))),"",ROUND(posicao_contratual!B25*posicao_contratual!G25,2))</f>
        <v/>
      </c>
      <c r="D27" s="207" t="str">
        <f>IF(OR(posicao_contratual!A25="",NOT(ISNUMBER(posicao_contratual!B25)),NOT(ISNUMBER(posicao_contratual!K25))),"",ROUND(posicao_contratual!B25*posicao_contratual!K25,2))</f>
        <v/>
      </c>
      <c r="E27" s="207" t="str">
        <f>IF(OR(posicao_contratual!A25="",NOT(ISNUMBER(posicao_contratual!B25)),NOT(ISNUMBER(posicao_contratual!O25))),"",ROUND(posicao_contratual!B25*posicao_contratual!O25,2))</f>
        <v/>
      </c>
      <c r="F27" s="207" t="str">
        <f>IF(OR(posicao_contratual!A25="",NOT(ISNUMBER(posicao_contratual!B25)),NOT(ISNUMBER(posicao_contratual!S25))),"",ROUND(posicao_contratual!B25*posicao_contratual!S25,2))</f>
        <v/>
      </c>
      <c r="G27" s="207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7" t="str">
        <f>IF(posicao_contratual!A26="","",posicao_contratual!B26)</f>
        <v/>
      </c>
      <c r="C28" s="207" t="str">
        <f>IF(OR(posicao_contratual!A26="",NOT(ISNUMBER(posicao_contratual!B26)),NOT(ISNUMBER(posicao_contratual!G26))),"",ROUND(posicao_contratual!B26*posicao_contratual!G26,2))</f>
        <v/>
      </c>
      <c r="D28" s="207" t="str">
        <f>IF(OR(posicao_contratual!A26="",NOT(ISNUMBER(posicao_contratual!B26)),NOT(ISNUMBER(posicao_contratual!K26))),"",ROUND(posicao_contratual!B26*posicao_contratual!K26,2))</f>
        <v/>
      </c>
      <c r="E28" s="207" t="str">
        <f>IF(OR(posicao_contratual!A26="",NOT(ISNUMBER(posicao_contratual!B26)),NOT(ISNUMBER(posicao_contratual!O26))),"",ROUND(posicao_contratual!B26*posicao_contratual!O26,2))</f>
        <v/>
      </c>
      <c r="F28" s="207" t="str">
        <f>IF(OR(posicao_contratual!A26="",NOT(ISNUMBER(posicao_contratual!B26)),NOT(ISNUMBER(posicao_contratual!S26))),"",ROUND(posicao_contratual!B26*posicao_contratual!S26,2))</f>
        <v/>
      </c>
      <c r="G28" s="207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7" t="str">
        <f>IF(posicao_contratual!A27="","",posicao_contratual!B27)</f>
        <v/>
      </c>
      <c r="C29" s="207" t="str">
        <f>IF(OR(posicao_contratual!A27="",NOT(ISNUMBER(posicao_contratual!B27)),NOT(ISNUMBER(posicao_contratual!G27))),"",ROUND(posicao_contratual!B27*posicao_contratual!G27,2))</f>
        <v/>
      </c>
      <c r="D29" s="207" t="str">
        <f>IF(OR(posicao_contratual!A27="",NOT(ISNUMBER(posicao_contratual!B27)),NOT(ISNUMBER(posicao_contratual!K27))),"",ROUND(posicao_contratual!B27*posicao_contratual!K27,2))</f>
        <v/>
      </c>
      <c r="E29" s="207" t="str">
        <f>IF(OR(posicao_contratual!A27="",NOT(ISNUMBER(posicao_contratual!B27)),NOT(ISNUMBER(posicao_contratual!O27))),"",ROUND(posicao_contratual!B27*posicao_contratual!O27,2))</f>
        <v/>
      </c>
      <c r="F29" s="207" t="str">
        <f>IF(OR(posicao_contratual!A27="",NOT(ISNUMBER(posicao_contratual!B27)),NOT(ISNUMBER(posicao_contratual!S27))),"",ROUND(posicao_contratual!B27*posicao_contratual!S27,2))</f>
        <v/>
      </c>
      <c r="G29" s="207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7" t="str">
        <f>IF(posicao_contratual!A28="","",posicao_contratual!B28)</f>
        <v/>
      </c>
      <c r="C30" s="207" t="str">
        <f>IF(OR(posicao_contratual!A28="",NOT(ISNUMBER(posicao_contratual!B28)),NOT(ISNUMBER(posicao_contratual!G28))),"",ROUND(posicao_contratual!B28*posicao_contratual!G28,2))</f>
        <v/>
      </c>
      <c r="D30" s="207" t="str">
        <f>IF(OR(posicao_contratual!A28="",NOT(ISNUMBER(posicao_contratual!B28)),NOT(ISNUMBER(posicao_contratual!K28))),"",ROUND(posicao_contratual!B28*posicao_contratual!K28,2))</f>
        <v/>
      </c>
      <c r="E30" s="207" t="str">
        <f>IF(OR(posicao_contratual!A28="",NOT(ISNUMBER(posicao_contratual!B28)),NOT(ISNUMBER(posicao_contratual!O28))),"",ROUND(posicao_contratual!B28*posicao_contratual!O28,2))</f>
        <v/>
      </c>
      <c r="F30" s="207" t="str">
        <f>IF(OR(posicao_contratual!A28="",NOT(ISNUMBER(posicao_contratual!B28)),NOT(ISNUMBER(posicao_contratual!S28))),"",ROUND(posicao_contratual!B28*posicao_contratual!S28,2))</f>
        <v/>
      </c>
      <c r="G30" s="207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7" t="str">
        <f>IF(posicao_contratual!A29="","",posicao_contratual!B29)</f>
        <v/>
      </c>
      <c r="C31" s="207" t="str">
        <f>IF(OR(posicao_contratual!A29="",NOT(ISNUMBER(posicao_contratual!B29)),NOT(ISNUMBER(posicao_contratual!G29))),"",ROUND(posicao_contratual!B29*posicao_contratual!G29,2))</f>
        <v/>
      </c>
      <c r="D31" s="207" t="str">
        <f>IF(OR(posicao_contratual!A29="",NOT(ISNUMBER(posicao_contratual!B29)),NOT(ISNUMBER(posicao_contratual!K29))),"",ROUND(posicao_contratual!B29*posicao_contratual!K29,2))</f>
        <v/>
      </c>
      <c r="E31" s="207" t="str">
        <f>IF(OR(posicao_contratual!A29="",NOT(ISNUMBER(posicao_contratual!B29)),NOT(ISNUMBER(posicao_contratual!O29))),"",ROUND(posicao_contratual!B29*posicao_contratual!O29,2))</f>
        <v/>
      </c>
      <c r="F31" s="207" t="str">
        <f>IF(OR(posicao_contratual!A29="",NOT(ISNUMBER(posicao_contratual!B29)),NOT(ISNUMBER(posicao_contratual!S29))),"",ROUND(posicao_contratual!B29*posicao_contratual!S29,2))</f>
        <v/>
      </c>
      <c r="G31" s="207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7" t="str">
        <f>IF(posicao_contratual!A30="","",posicao_contratual!B30)</f>
        <v/>
      </c>
      <c r="C32" s="207" t="str">
        <f>IF(OR(posicao_contratual!A30="",NOT(ISNUMBER(posicao_contratual!B30)),NOT(ISNUMBER(posicao_contratual!G30))),"",ROUND(posicao_contratual!B30*posicao_contratual!G30,2))</f>
        <v/>
      </c>
      <c r="D32" s="207" t="str">
        <f>IF(OR(posicao_contratual!A30="",NOT(ISNUMBER(posicao_contratual!B30)),NOT(ISNUMBER(posicao_contratual!K30))),"",ROUND(posicao_contratual!B30*posicao_contratual!K30,2))</f>
        <v/>
      </c>
      <c r="E32" s="207" t="str">
        <f>IF(OR(posicao_contratual!A30="",NOT(ISNUMBER(posicao_contratual!B30)),NOT(ISNUMBER(posicao_contratual!O30))),"",ROUND(posicao_contratual!B30*posicao_contratual!O30,2))</f>
        <v/>
      </c>
      <c r="F32" s="207" t="str">
        <f>IF(OR(posicao_contratual!A30="",NOT(ISNUMBER(posicao_contratual!B30)),NOT(ISNUMBER(posicao_contratual!S30))),"",ROUND(posicao_contratual!B30*posicao_contratual!S30,2))</f>
        <v/>
      </c>
      <c r="G32" s="207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7" t="str">
        <f>IF(posicao_contratual!A31="","",posicao_contratual!B31)</f>
        <v/>
      </c>
      <c r="C33" s="207" t="str">
        <f>IF(OR(posicao_contratual!A31="",NOT(ISNUMBER(posicao_contratual!B31)),NOT(ISNUMBER(posicao_contratual!G31))),"",ROUND(posicao_contratual!B31*posicao_contratual!G31,2))</f>
        <v/>
      </c>
      <c r="D33" s="207" t="str">
        <f>IF(OR(posicao_contratual!A31="",NOT(ISNUMBER(posicao_contratual!B31)),NOT(ISNUMBER(posicao_contratual!K31))),"",ROUND(posicao_contratual!B31*posicao_contratual!K31,2))</f>
        <v/>
      </c>
      <c r="E33" s="207" t="str">
        <f>IF(OR(posicao_contratual!A31="",NOT(ISNUMBER(posicao_contratual!B31)),NOT(ISNUMBER(posicao_contratual!O31))),"",ROUND(posicao_contratual!B31*posicao_contratual!O31,2))</f>
        <v/>
      </c>
      <c r="F33" s="207" t="str">
        <f>IF(OR(posicao_contratual!A31="",NOT(ISNUMBER(posicao_contratual!B31)),NOT(ISNUMBER(posicao_contratual!S31))),"",ROUND(posicao_contratual!B31*posicao_contratual!S31,2))</f>
        <v/>
      </c>
      <c r="G33" s="207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7" t="str">
        <f>IF(posicao_contratual!A32="","",posicao_contratual!B32)</f>
        <v/>
      </c>
      <c r="C34" s="207" t="str">
        <f>IF(OR(posicao_contratual!A32="",NOT(ISNUMBER(posicao_contratual!B32)),NOT(ISNUMBER(posicao_contratual!G32))),"",ROUND(posicao_contratual!B32*posicao_contratual!G32,2))</f>
        <v/>
      </c>
      <c r="D34" s="207" t="str">
        <f>IF(OR(posicao_contratual!A32="",NOT(ISNUMBER(posicao_contratual!B32)),NOT(ISNUMBER(posicao_contratual!K32))),"",ROUND(posicao_contratual!B32*posicao_contratual!K32,2))</f>
        <v/>
      </c>
      <c r="E34" s="207" t="str">
        <f>IF(OR(posicao_contratual!A32="",NOT(ISNUMBER(posicao_contratual!B32)),NOT(ISNUMBER(posicao_contratual!O32))),"",ROUND(posicao_contratual!B32*posicao_contratual!O32,2))</f>
        <v/>
      </c>
      <c r="F34" s="207" t="str">
        <f>IF(OR(posicao_contratual!A32="",NOT(ISNUMBER(posicao_contratual!B32)),NOT(ISNUMBER(posicao_contratual!S32))),"",ROUND(posicao_contratual!B32*posicao_contratual!S32,2))</f>
        <v/>
      </c>
      <c r="G34" s="207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7" t="str">
        <f>IF(posicao_contratual!A33="","",posicao_contratual!B33)</f>
        <v/>
      </c>
      <c r="C35" s="207" t="str">
        <f>IF(OR(posicao_contratual!A33="",NOT(ISNUMBER(posicao_contratual!B33)),NOT(ISNUMBER(posicao_contratual!G33))),"",ROUND(posicao_contratual!B33*posicao_contratual!G33,2))</f>
        <v/>
      </c>
      <c r="D35" s="207" t="str">
        <f>IF(OR(posicao_contratual!A33="",NOT(ISNUMBER(posicao_contratual!B33)),NOT(ISNUMBER(posicao_contratual!K33))),"",ROUND(posicao_contratual!B33*posicao_contratual!K33,2))</f>
        <v/>
      </c>
      <c r="E35" s="207" t="str">
        <f>IF(OR(posicao_contratual!A33="",NOT(ISNUMBER(posicao_contratual!B33)),NOT(ISNUMBER(posicao_contratual!O33))),"",ROUND(posicao_contratual!B33*posicao_contratual!O33,2))</f>
        <v/>
      </c>
      <c r="F35" s="207" t="str">
        <f>IF(OR(posicao_contratual!A33="",NOT(ISNUMBER(posicao_contratual!B33)),NOT(ISNUMBER(posicao_contratual!S33))),"",ROUND(posicao_contratual!B33*posicao_contratual!S33,2))</f>
        <v/>
      </c>
      <c r="G35" s="207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7" t="str">
        <f>IF(posicao_contratual!A34="","",posicao_contratual!B34)</f>
        <v/>
      </c>
      <c r="C36" s="207" t="str">
        <f>IF(OR(posicao_contratual!A34="",NOT(ISNUMBER(posicao_contratual!B34)),NOT(ISNUMBER(posicao_contratual!G34))),"",ROUND(posicao_contratual!B34*posicao_contratual!G34,2))</f>
        <v/>
      </c>
      <c r="D36" s="207" t="str">
        <f>IF(OR(posicao_contratual!A34="",NOT(ISNUMBER(posicao_contratual!B34)),NOT(ISNUMBER(posicao_contratual!K34))),"",ROUND(posicao_contratual!B34*posicao_contratual!K34,2))</f>
        <v/>
      </c>
      <c r="E36" s="207" t="str">
        <f>IF(OR(posicao_contratual!A34="",NOT(ISNUMBER(posicao_contratual!B34)),NOT(ISNUMBER(posicao_contratual!O34))),"",ROUND(posicao_contratual!B34*posicao_contratual!O34,2))</f>
        <v/>
      </c>
      <c r="F36" s="207" t="str">
        <f>IF(OR(posicao_contratual!A34="",NOT(ISNUMBER(posicao_contratual!B34)),NOT(ISNUMBER(posicao_contratual!S34))),"",ROUND(posicao_contratual!B34*posicao_contratual!S34,2))</f>
        <v/>
      </c>
      <c r="G36" s="207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7" t="str">
        <f>IF(posicao_contratual!A35="","",posicao_contratual!B35)</f>
        <v/>
      </c>
      <c r="C37" s="207" t="str">
        <f>IF(OR(posicao_contratual!A35="",NOT(ISNUMBER(posicao_contratual!B35)),NOT(ISNUMBER(posicao_contratual!G35))),"",ROUND(posicao_contratual!B35*posicao_contratual!G35,2))</f>
        <v/>
      </c>
      <c r="D37" s="207" t="str">
        <f>IF(OR(posicao_contratual!A35="",NOT(ISNUMBER(posicao_contratual!B35)),NOT(ISNUMBER(posicao_contratual!K35))),"",ROUND(posicao_contratual!B35*posicao_contratual!K35,2))</f>
        <v/>
      </c>
      <c r="E37" s="207" t="str">
        <f>IF(OR(posicao_contratual!A35="",NOT(ISNUMBER(posicao_contratual!B35)),NOT(ISNUMBER(posicao_contratual!O35))),"",ROUND(posicao_contratual!B35*posicao_contratual!O35,2))</f>
        <v/>
      </c>
      <c r="F37" s="207" t="str">
        <f>IF(OR(posicao_contratual!A35="",NOT(ISNUMBER(posicao_contratual!B35)),NOT(ISNUMBER(posicao_contratual!S35))),"",ROUND(posicao_contratual!B35*posicao_contratual!S35,2))</f>
        <v/>
      </c>
      <c r="G37" s="207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7" t="str">
        <f>IF(posicao_contratual!A36="","",posicao_contratual!B36)</f>
        <v/>
      </c>
      <c r="C38" s="207" t="str">
        <f>IF(OR(posicao_contratual!A36="",NOT(ISNUMBER(posicao_contratual!B36)),NOT(ISNUMBER(posicao_contratual!G36))),"",ROUND(posicao_contratual!B36*posicao_contratual!G36,2))</f>
        <v/>
      </c>
      <c r="D38" s="207" t="str">
        <f>IF(OR(posicao_contratual!A36="",NOT(ISNUMBER(posicao_contratual!B36)),NOT(ISNUMBER(posicao_contratual!K36))),"",ROUND(posicao_contratual!B36*posicao_contratual!K36,2))</f>
        <v/>
      </c>
      <c r="E38" s="207" t="str">
        <f>IF(OR(posicao_contratual!A36="",NOT(ISNUMBER(posicao_contratual!B36)),NOT(ISNUMBER(posicao_contratual!O36))),"",ROUND(posicao_contratual!B36*posicao_contratual!O36,2))</f>
        <v/>
      </c>
      <c r="F38" s="207" t="str">
        <f>IF(OR(posicao_contratual!A36="",NOT(ISNUMBER(posicao_contratual!B36)),NOT(ISNUMBER(posicao_contratual!S36))),"",ROUND(posicao_contratual!B36*posicao_contratual!S36,2))</f>
        <v/>
      </c>
      <c r="G38" s="207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7" t="str">
        <f>IF(posicao_contratual!A37="","",posicao_contratual!B37)</f>
        <v/>
      </c>
      <c r="C39" s="207" t="str">
        <f>IF(OR(posicao_contratual!A37="",NOT(ISNUMBER(posicao_contratual!B37)),NOT(ISNUMBER(posicao_contratual!G37))),"",ROUND(posicao_contratual!B37*posicao_contratual!G37,2))</f>
        <v/>
      </c>
      <c r="D39" s="207" t="str">
        <f>IF(OR(posicao_contratual!A37="",NOT(ISNUMBER(posicao_contratual!B37)),NOT(ISNUMBER(posicao_contratual!K37))),"",ROUND(posicao_contratual!B37*posicao_contratual!K37,2))</f>
        <v/>
      </c>
      <c r="E39" s="207" t="str">
        <f>IF(OR(posicao_contratual!A37="",NOT(ISNUMBER(posicao_contratual!B37)),NOT(ISNUMBER(posicao_contratual!O37))),"",ROUND(posicao_contratual!B37*posicao_contratual!O37,2))</f>
        <v/>
      </c>
      <c r="F39" s="207" t="str">
        <f>IF(OR(posicao_contratual!A37="",NOT(ISNUMBER(posicao_contratual!B37)),NOT(ISNUMBER(posicao_contratual!S37))),"",ROUND(posicao_contratual!B37*posicao_contratual!S37,2))</f>
        <v/>
      </c>
      <c r="G39" s="207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7" t="str">
        <f>IF(posicao_contratual!A38="","",posicao_contratual!B38)</f>
        <v/>
      </c>
      <c r="C40" s="207" t="str">
        <f>IF(OR(posicao_contratual!A38="",NOT(ISNUMBER(posicao_contratual!B38)),NOT(ISNUMBER(posicao_contratual!G38))),"",ROUND(posicao_contratual!B38*posicao_contratual!G38,2))</f>
        <v/>
      </c>
      <c r="D40" s="207" t="str">
        <f>IF(OR(posicao_contratual!A38="",NOT(ISNUMBER(posicao_contratual!B38)),NOT(ISNUMBER(posicao_contratual!K38))),"",ROUND(posicao_contratual!B38*posicao_contratual!K38,2))</f>
        <v/>
      </c>
      <c r="E40" s="207" t="str">
        <f>IF(OR(posicao_contratual!A38="",NOT(ISNUMBER(posicao_contratual!B38)),NOT(ISNUMBER(posicao_contratual!O38))),"",ROUND(posicao_contratual!B38*posicao_contratual!O38,2))</f>
        <v/>
      </c>
      <c r="F40" s="207" t="str">
        <f>IF(OR(posicao_contratual!A38="",NOT(ISNUMBER(posicao_contratual!B38)),NOT(ISNUMBER(posicao_contratual!S38))),"",ROUND(posicao_contratual!B38*posicao_contratual!S38,2))</f>
        <v/>
      </c>
      <c r="G40" s="207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7" t="str">
        <f>IF(posicao_contratual!A39="","",posicao_contratual!B39)</f>
        <v/>
      </c>
      <c r="C41" s="207" t="str">
        <f>IF(OR(posicao_contratual!A39="",NOT(ISNUMBER(posicao_contratual!B39)),NOT(ISNUMBER(posicao_contratual!G39))),"",ROUND(posicao_contratual!B39*posicao_contratual!G39,2))</f>
        <v/>
      </c>
      <c r="D41" s="207" t="str">
        <f>IF(OR(posicao_contratual!A39="",NOT(ISNUMBER(posicao_contratual!B39)),NOT(ISNUMBER(posicao_contratual!K39))),"",ROUND(posicao_contratual!B39*posicao_contratual!K39,2))</f>
        <v/>
      </c>
      <c r="E41" s="207" t="str">
        <f>IF(OR(posicao_contratual!A39="",NOT(ISNUMBER(posicao_contratual!B39)),NOT(ISNUMBER(posicao_contratual!O39))),"",ROUND(posicao_contratual!B39*posicao_contratual!O39,2))</f>
        <v/>
      </c>
      <c r="F41" s="207" t="str">
        <f>IF(OR(posicao_contratual!A39="",NOT(ISNUMBER(posicao_contratual!B39)),NOT(ISNUMBER(posicao_contratual!S39))),"",ROUND(posicao_contratual!B39*posicao_contratual!S39,2))</f>
        <v/>
      </c>
      <c r="G41" s="207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7" t="str">
        <f>IF(posicao_contratual!A40="","",posicao_contratual!B40)</f>
        <v/>
      </c>
      <c r="C42" s="207" t="str">
        <f>IF(OR(posicao_contratual!A40="",NOT(ISNUMBER(posicao_contratual!B40)),NOT(ISNUMBER(posicao_contratual!G40))),"",ROUND(posicao_contratual!B40*posicao_contratual!G40,2))</f>
        <v/>
      </c>
      <c r="D42" s="207" t="str">
        <f>IF(OR(posicao_contratual!A40="",NOT(ISNUMBER(posicao_contratual!B40)),NOT(ISNUMBER(posicao_contratual!K40))),"",ROUND(posicao_contratual!B40*posicao_contratual!K40,2))</f>
        <v/>
      </c>
      <c r="E42" s="207" t="str">
        <f>IF(OR(posicao_contratual!A40="",NOT(ISNUMBER(posicao_contratual!B40)),NOT(ISNUMBER(posicao_contratual!O40))),"",ROUND(posicao_contratual!B40*posicao_contratual!O40,2))</f>
        <v/>
      </c>
      <c r="F42" s="207" t="str">
        <f>IF(OR(posicao_contratual!A40="",NOT(ISNUMBER(posicao_contratual!B40)),NOT(ISNUMBER(posicao_contratual!S40))),"",ROUND(posicao_contratual!B40*posicao_contratual!S40,2))</f>
        <v/>
      </c>
      <c r="G42" s="207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7" t="str">
        <f>IF(posicao_contratual!A41="","",posicao_contratual!B41)</f>
        <v/>
      </c>
      <c r="C43" s="207" t="str">
        <f>IF(OR(posicao_contratual!A41="",NOT(ISNUMBER(posicao_contratual!B41)),NOT(ISNUMBER(posicao_contratual!G41))),"",ROUND(posicao_contratual!B41*posicao_contratual!G41,2))</f>
        <v/>
      </c>
      <c r="D43" s="207" t="str">
        <f>IF(OR(posicao_contratual!A41="",NOT(ISNUMBER(posicao_contratual!B41)),NOT(ISNUMBER(posicao_contratual!K41))),"",ROUND(posicao_contratual!B41*posicao_contratual!K41,2))</f>
        <v/>
      </c>
      <c r="E43" s="207" t="str">
        <f>IF(OR(posicao_contratual!A41="",NOT(ISNUMBER(posicao_contratual!B41)),NOT(ISNUMBER(posicao_contratual!O41))),"",ROUND(posicao_contratual!B41*posicao_contratual!O41,2))</f>
        <v/>
      </c>
      <c r="F43" s="207" t="str">
        <f>IF(OR(posicao_contratual!A41="",NOT(ISNUMBER(posicao_contratual!B41)),NOT(ISNUMBER(posicao_contratual!S41))),"",ROUND(posicao_contratual!B41*posicao_contratual!S41,2))</f>
        <v/>
      </c>
      <c r="G43" s="207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7" t="str">
        <f>IF(posicao_contratual!A42="","",posicao_contratual!B42)</f>
        <v/>
      </c>
      <c r="C44" s="207" t="str">
        <f>IF(OR(posicao_contratual!A42="",NOT(ISNUMBER(posicao_contratual!B42)),NOT(ISNUMBER(posicao_contratual!G42))),"",ROUND(posicao_contratual!B42*posicao_contratual!G42,2))</f>
        <v/>
      </c>
      <c r="D44" s="207" t="str">
        <f>IF(OR(posicao_contratual!A42="",NOT(ISNUMBER(posicao_contratual!B42)),NOT(ISNUMBER(posicao_contratual!K42))),"",ROUND(posicao_contratual!B42*posicao_contratual!K42,2))</f>
        <v/>
      </c>
      <c r="E44" s="207" t="str">
        <f>IF(OR(posicao_contratual!A42="",NOT(ISNUMBER(posicao_contratual!B42)),NOT(ISNUMBER(posicao_contratual!O42))),"",ROUND(posicao_contratual!B42*posicao_contratual!O42,2))</f>
        <v/>
      </c>
      <c r="F44" s="207" t="str">
        <f>IF(OR(posicao_contratual!A42="",NOT(ISNUMBER(posicao_contratual!B42)),NOT(ISNUMBER(posicao_contratual!S42))),"",ROUND(posicao_contratual!B42*posicao_contratual!S42,2))</f>
        <v/>
      </c>
      <c r="G44" s="207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7" t="str">
        <f>IF(posicao_contratual!A43="","",posicao_contratual!B43)</f>
        <v/>
      </c>
      <c r="C45" s="207" t="str">
        <f>IF(OR(posicao_contratual!A43="",NOT(ISNUMBER(posicao_contratual!B43)),NOT(ISNUMBER(posicao_contratual!G43))),"",ROUND(posicao_contratual!B43*posicao_contratual!G43,2))</f>
        <v/>
      </c>
      <c r="D45" s="207" t="str">
        <f>IF(OR(posicao_contratual!A43="",NOT(ISNUMBER(posicao_contratual!B43)),NOT(ISNUMBER(posicao_contratual!K43))),"",ROUND(posicao_contratual!B43*posicao_contratual!K43,2))</f>
        <v/>
      </c>
      <c r="E45" s="207" t="str">
        <f>IF(OR(posicao_contratual!A43="",NOT(ISNUMBER(posicao_contratual!B43)),NOT(ISNUMBER(posicao_contratual!O43))),"",ROUND(posicao_contratual!B43*posicao_contratual!O43,2))</f>
        <v/>
      </c>
      <c r="F45" s="207" t="str">
        <f>IF(OR(posicao_contratual!A43="",NOT(ISNUMBER(posicao_contratual!B43)),NOT(ISNUMBER(posicao_contratual!S43))),"",ROUND(posicao_contratual!B43*posicao_contratual!S43,2))</f>
        <v/>
      </c>
      <c r="G45" s="207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7" t="str">
        <f>IF(posicao_contratual!A44="","",posicao_contratual!B44)</f>
        <v/>
      </c>
      <c r="C46" s="207" t="str">
        <f>IF(OR(posicao_contratual!A44="",NOT(ISNUMBER(posicao_contratual!B44)),NOT(ISNUMBER(posicao_contratual!G44))),"",ROUND(posicao_contratual!B44*posicao_contratual!G44,2))</f>
        <v/>
      </c>
      <c r="D46" s="207" t="str">
        <f>IF(OR(posicao_contratual!A44="",NOT(ISNUMBER(posicao_contratual!B44)),NOT(ISNUMBER(posicao_contratual!K44))),"",ROUND(posicao_contratual!B44*posicao_contratual!K44,2))</f>
        <v/>
      </c>
      <c r="E46" s="207" t="str">
        <f>IF(OR(posicao_contratual!A44="",NOT(ISNUMBER(posicao_contratual!B44)),NOT(ISNUMBER(posicao_contratual!O44))),"",ROUND(posicao_contratual!B44*posicao_contratual!O44,2))</f>
        <v/>
      </c>
      <c r="F46" s="207" t="str">
        <f>IF(OR(posicao_contratual!A44="",NOT(ISNUMBER(posicao_contratual!B44)),NOT(ISNUMBER(posicao_contratual!S44))),"",ROUND(posicao_contratual!B44*posicao_contratual!S44,2))</f>
        <v/>
      </c>
      <c r="G46" s="207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7" t="str">
        <f>IF(posicao_contratual!A45="","",posicao_contratual!B45)</f>
        <v/>
      </c>
      <c r="C47" s="207" t="str">
        <f>IF(OR(posicao_contratual!A45="",NOT(ISNUMBER(posicao_contratual!B45)),NOT(ISNUMBER(posicao_contratual!G45))),"",ROUND(posicao_contratual!B45*posicao_contratual!G45,2))</f>
        <v/>
      </c>
      <c r="D47" s="207" t="str">
        <f>IF(OR(posicao_contratual!A45="",NOT(ISNUMBER(posicao_contratual!B45)),NOT(ISNUMBER(posicao_contratual!K45))),"",ROUND(posicao_contratual!B45*posicao_contratual!K45,2))</f>
        <v/>
      </c>
      <c r="E47" s="207" t="str">
        <f>IF(OR(posicao_contratual!A45="",NOT(ISNUMBER(posicao_contratual!B45)),NOT(ISNUMBER(posicao_contratual!O45))),"",ROUND(posicao_contratual!B45*posicao_contratual!O45,2))</f>
        <v/>
      </c>
      <c r="F47" s="207" t="str">
        <f>IF(OR(posicao_contratual!A45="",NOT(ISNUMBER(posicao_contratual!B45)),NOT(ISNUMBER(posicao_contratual!S45))),"",ROUND(posicao_contratual!B45*posicao_contratual!S45,2))</f>
        <v/>
      </c>
      <c r="G47" s="207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7" t="str">
        <f>IF(posicao_contratual!A46="","",posicao_contratual!B46)</f>
        <v/>
      </c>
      <c r="C48" s="207" t="str">
        <f>IF(OR(posicao_contratual!A46="",NOT(ISNUMBER(posicao_contratual!B46)),NOT(ISNUMBER(posicao_contratual!G46))),"",ROUND(posicao_contratual!B46*posicao_contratual!G46,2))</f>
        <v/>
      </c>
      <c r="D48" s="207" t="str">
        <f>IF(OR(posicao_contratual!A46="",NOT(ISNUMBER(posicao_contratual!B46)),NOT(ISNUMBER(posicao_contratual!K46))),"",ROUND(posicao_contratual!B46*posicao_contratual!K46,2))</f>
        <v/>
      </c>
      <c r="E48" s="207" t="str">
        <f>IF(OR(posicao_contratual!A46="",NOT(ISNUMBER(posicao_contratual!B46)),NOT(ISNUMBER(posicao_contratual!O46))),"",ROUND(posicao_contratual!B46*posicao_contratual!O46,2))</f>
        <v/>
      </c>
      <c r="F48" s="207" t="str">
        <f>IF(OR(posicao_contratual!A46="",NOT(ISNUMBER(posicao_contratual!B46)),NOT(ISNUMBER(posicao_contratual!S46))),"",ROUND(posicao_contratual!B46*posicao_contratual!S46,2))</f>
        <v/>
      </c>
      <c r="G48" s="207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7" t="str">
        <f>IF(posicao_contratual!A47="","",posicao_contratual!B47)</f>
        <v/>
      </c>
      <c r="C49" s="207" t="str">
        <f>IF(OR(posicao_contratual!A47="",NOT(ISNUMBER(posicao_contratual!B47)),NOT(ISNUMBER(posicao_contratual!G47))),"",ROUND(posicao_contratual!B47*posicao_contratual!G47,2))</f>
        <v/>
      </c>
      <c r="D49" s="207" t="str">
        <f>IF(OR(posicao_contratual!A47="",NOT(ISNUMBER(posicao_contratual!B47)),NOT(ISNUMBER(posicao_contratual!K47))),"",ROUND(posicao_contratual!B47*posicao_contratual!K47,2))</f>
        <v/>
      </c>
      <c r="E49" s="207" t="str">
        <f>IF(OR(posicao_contratual!A47="",NOT(ISNUMBER(posicao_contratual!B47)),NOT(ISNUMBER(posicao_contratual!O47))),"",ROUND(posicao_contratual!B47*posicao_contratual!O47,2))</f>
        <v/>
      </c>
      <c r="F49" s="207" t="str">
        <f>IF(OR(posicao_contratual!A47="",NOT(ISNUMBER(posicao_contratual!B47)),NOT(ISNUMBER(posicao_contratual!S47))),"",ROUND(posicao_contratual!B47*posicao_contratual!S47,2))</f>
        <v/>
      </c>
      <c r="G49" s="207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7" t="str">
        <f>IF(posicao_contratual!A48="","",posicao_contratual!B48)</f>
        <v/>
      </c>
      <c r="C50" s="207" t="str">
        <f>IF(OR(posicao_contratual!A48="",NOT(ISNUMBER(posicao_contratual!B48)),NOT(ISNUMBER(posicao_contratual!G48))),"",ROUND(posicao_contratual!B48*posicao_contratual!G48,2))</f>
        <v/>
      </c>
      <c r="D50" s="207" t="str">
        <f>IF(OR(posicao_contratual!A48="",NOT(ISNUMBER(posicao_contratual!B48)),NOT(ISNUMBER(posicao_contratual!K48))),"",ROUND(posicao_contratual!B48*posicao_contratual!K48,2))</f>
        <v/>
      </c>
      <c r="E50" s="207" t="str">
        <f>IF(OR(posicao_contratual!A48="",NOT(ISNUMBER(posicao_contratual!B48)),NOT(ISNUMBER(posicao_contratual!O48))),"",ROUND(posicao_contratual!B48*posicao_contratual!O48,2))</f>
        <v/>
      </c>
      <c r="F50" s="207" t="str">
        <f>IF(OR(posicao_contratual!A48="",NOT(ISNUMBER(posicao_contratual!B48)),NOT(ISNUMBER(posicao_contratual!S48))),"",ROUND(posicao_contratual!B48*posicao_contratual!S48,2))</f>
        <v/>
      </c>
      <c r="G50" s="207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7" t="str">
        <f>IF(posicao_contratual!A49="","",posicao_contratual!B49)</f>
        <v/>
      </c>
      <c r="C51" s="207" t="str">
        <f>IF(OR(posicao_contratual!A49="",NOT(ISNUMBER(posicao_contratual!B49)),NOT(ISNUMBER(posicao_contratual!G49))),"",ROUND(posicao_contratual!B49*posicao_contratual!G49,2))</f>
        <v/>
      </c>
      <c r="D51" s="207" t="str">
        <f>IF(OR(posicao_contratual!A49="",NOT(ISNUMBER(posicao_contratual!B49)),NOT(ISNUMBER(posicao_contratual!K49))),"",ROUND(posicao_contratual!B49*posicao_contratual!K49,2))</f>
        <v/>
      </c>
      <c r="E51" s="207" t="str">
        <f>IF(OR(posicao_contratual!A49="",NOT(ISNUMBER(posicao_contratual!B49)),NOT(ISNUMBER(posicao_contratual!O49))),"",ROUND(posicao_contratual!B49*posicao_contratual!O49,2))</f>
        <v/>
      </c>
      <c r="F51" s="207" t="str">
        <f>IF(OR(posicao_contratual!A49="",NOT(ISNUMBER(posicao_contratual!B49)),NOT(ISNUMBER(posicao_contratual!S49))),"",ROUND(posicao_contratual!B49*posicao_contratual!S49,2))</f>
        <v/>
      </c>
      <c r="G51" s="207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7" t="str">
        <f>IF(posicao_contratual!A50="","",posicao_contratual!B50)</f>
        <v/>
      </c>
      <c r="C52" s="207" t="str">
        <f>IF(OR(posicao_contratual!A50="",NOT(ISNUMBER(posicao_contratual!B50)),NOT(ISNUMBER(posicao_contratual!G50))),"",ROUND(posicao_contratual!B50*posicao_contratual!G50,2))</f>
        <v/>
      </c>
      <c r="D52" s="207" t="str">
        <f>IF(OR(posicao_contratual!A50="",NOT(ISNUMBER(posicao_contratual!B50)),NOT(ISNUMBER(posicao_contratual!K50))),"",ROUND(posicao_contratual!B50*posicao_contratual!K50,2))</f>
        <v/>
      </c>
      <c r="E52" s="207" t="str">
        <f>IF(OR(posicao_contratual!A50="",NOT(ISNUMBER(posicao_contratual!B50)),NOT(ISNUMBER(posicao_contratual!O50))),"",ROUND(posicao_contratual!B50*posicao_contratual!O50,2))</f>
        <v/>
      </c>
      <c r="F52" s="207" t="str">
        <f>IF(OR(posicao_contratual!A50="",NOT(ISNUMBER(posicao_contratual!B50)),NOT(ISNUMBER(posicao_contratual!S50))),"",ROUND(posicao_contratual!B50*posicao_contratual!S50,2))</f>
        <v/>
      </c>
      <c r="G52" s="207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7" t="str">
        <f>IF(posicao_contratual!A51="","",posicao_contratual!B51)</f>
        <v/>
      </c>
      <c r="C53" s="207" t="str">
        <f>IF(OR(posicao_contratual!A51="",NOT(ISNUMBER(posicao_contratual!B51)),NOT(ISNUMBER(posicao_contratual!G51))),"",ROUND(posicao_contratual!B51*posicao_contratual!G51,2))</f>
        <v/>
      </c>
      <c r="D53" s="207" t="str">
        <f>IF(OR(posicao_contratual!A51="",NOT(ISNUMBER(posicao_contratual!B51)),NOT(ISNUMBER(posicao_contratual!K51))),"",ROUND(posicao_contratual!B51*posicao_contratual!K51,2))</f>
        <v/>
      </c>
      <c r="E53" s="207" t="str">
        <f>IF(OR(posicao_contratual!A51="",NOT(ISNUMBER(posicao_contratual!B51)),NOT(ISNUMBER(posicao_contratual!O51))),"",ROUND(posicao_contratual!B51*posicao_contratual!O51,2))</f>
        <v/>
      </c>
      <c r="F53" s="207" t="str">
        <f>IF(OR(posicao_contratual!A51="",NOT(ISNUMBER(posicao_contratual!B51)),NOT(ISNUMBER(posicao_contratual!S51))),"",ROUND(posicao_contratual!B51*posicao_contratual!S51,2))</f>
        <v/>
      </c>
      <c r="G53" s="207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7" t="str">
        <f>IF(posicao_contratual!A52="","",posicao_contratual!B52)</f>
        <v/>
      </c>
      <c r="C54" s="207" t="str">
        <f>IF(OR(posicao_contratual!A52="",NOT(ISNUMBER(posicao_contratual!B52)),NOT(ISNUMBER(posicao_contratual!G52))),"",ROUND(posicao_contratual!B52*posicao_contratual!G52,2))</f>
        <v/>
      </c>
      <c r="D54" s="207" t="str">
        <f>IF(OR(posicao_contratual!A52="",NOT(ISNUMBER(posicao_contratual!B52)),NOT(ISNUMBER(posicao_contratual!K52))),"",ROUND(posicao_contratual!B52*posicao_contratual!K52,2))</f>
        <v/>
      </c>
      <c r="E54" s="207" t="str">
        <f>IF(OR(posicao_contratual!A52="",NOT(ISNUMBER(posicao_contratual!B52)),NOT(ISNUMBER(posicao_contratual!O52))),"",ROUND(posicao_contratual!B52*posicao_contratual!O52,2))</f>
        <v/>
      </c>
      <c r="F54" s="207" t="str">
        <f>IF(OR(posicao_contratual!A52="",NOT(ISNUMBER(posicao_contratual!B52)),NOT(ISNUMBER(posicao_contratual!S52))),"",ROUND(posicao_contratual!B52*posicao_contratual!S52,2))</f>
        <v/>
      </c>
      <c r="G54" s="207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7" t="str">
        <f>IF(posicao_contratual!A53="","",posicao_contratual!B53)</f>
        <v/>
      </c>
      <c r="C55" s="207" t="str">
        <f>IF(OR(posicao_contratual!A53="",NOT(ISNUMBER(posicao_contratual!B53)),NOT(ISNUMBER(posicao_contratual!G53))),"",ROUND(posicao_contratual!B53*posicao_contratual!G53,2))</f>
        <v/>
      </c>
      <c r="D55" s="207" t="str">
        <f>IF(OR(posicao_contratual!A53="",NOT(ISNUMBER(posicao_contratual!B53)),NOT(ISNUMBER(posicao_contratual!K53))),"",ROUND(posicao_contratual!B53*posicao_contratual!K53,2))</f>
        <v/>
      </c>
      <c r="E55" s="207" t="str">
        <f>IF(OR(posicao_contratual!A53="",NOT(ISNUMBER(posicao_contratual!B53)),NOT(ISNUMBER(posicao_contratual!O53))),"",ROUND(posicao_contratual!B53*posicao_contratual!O53,2))</f>
        <v/>
      </c>
      <c r="F55" s="207" t="str">
        <f>IF(OR(posicao_contratual!A53="",NOT(ISNUMBER(posicao_contratual!B53)),NOT(ISNUMBER(posicao_contratual!S53))),"",ROUND(posicao_contratual!B53*posicao_contratual!S53,2))</f>
        <v/>
      </c>
      <c r="G55" s="207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7" t="str">
        <f>IF(posicao_contratual!A54="","",posicao_contratual!B54)</f>
        <v/>
      </c>
      <c r="C56" s="207" t="str">
        <f>IF(OR(posicao_contratual!A54="",NOT(ISNUMBER(posicao_contratual!B54)),NOT(ISNUMBER(posicao_contratual!G54))),"",ROUND(posicao_contratual!B54*posicao_contratual!G54,2))</f>
        <v/>
      </c>
      <c r="D56" s="207" t="str">
        <f>IF(OR(posicao_contratual!A54="",NOT(ISNUMBER(posicao_contratual!B54)),NOT(ISNUMBER(posicao_contratual!K54))),"",ROUND(posicao_contratual!B54*posicao_contratual!K54,2))</f>
        <v/>
      </c>
      <c r="E56" s="207" t="str">
        <f>IF(OR(posicao_contratual!A54="",NOT(ISNUMBER(posicao_contratual!B54)),NOT(ISNUMBER(posicao_contratual!O54))),"",ROUND(posicao_contratual!B54*posicao_contratual!O54,2))</f>
        <v/>
      </c>
      <c r="F56" s="207" t="str">
        <f>IF(OR(posicao_contratual!A54="",NOT(ISNUMBER(posicao_contratual!B54)),NOT(ISNUMBER(posicao_contratual!S54))),"",ROUND(posicao_contratual!B54*posicao_contratual!S54,2))</f>
        <v/>
      </c>
      <c r="G56" s="207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7" t="str">
        <f>IF(posicao_contratual!A55="","",posicao_contratual!B55)</f>
        <v/>
      </c>
      <c r="C57" s="207" t="str">
        <f>IF(OR(posicao_contratual!A55="",NOT(ISNUMBER(posicao_contratual!B55)),NOT(ISNUMBER(posicao_contratual!G55))),"",ROUND(posicao_contratual!B55*posicao_contratual!G55,2))</f>
        <v/>
      </c>
      <c r="D57" s="207" t="str">
        <f>IF(OR(posicao_contratual!A55="",NOT(ISNUMBER(posicao_contratual!B55)),NOT(ISNUMBER(posicao_contratual!K55))),"",ROUND(posicao_contratual!B55*posicao_contratual!K55,2))</f>
        <v/>
      </c>
      <c r="E57" s="207" t="str">
        <f>IF(OR(posicao_contratual!A55="",NOT(ISNUMBER(posicao_contratual!B55)),NOT(ISNUMBER(posicao_contratual!O55))),"",ROUND(posicao_contratual!B55*posicao_contratual!O55,2))</f>
        <v/>
      </c>
      <c r="F57" s="207" t="str">
        <f>IF(OR(posicao_contratual!A55="",NOT(ISNUMBER(posicao_contratual!B55)),NOT(ISNUMBER(posicao_contratual!S55))),"",ROUND(posicao_contratual!B55*posicao_contratual!S55,2))</f>
        <v/>
      </c>
      <c r="G57" s="207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7" t="str">
        <f>IF(posicao_contratual!A56="","",posicao_contratual!B56)</f>
        <v/>
      </c>
      <c r="C58" s="207" t="str">
        <f>IF(OR(posicao_contratual!A56="",NOT(ISNUMBER(posicao_contratual!B56)),NOT(ISNUMBER(posicao_contratual!G56))),"",ROUND(posicao_contratual!B56*posicao_contratual!G56,2))</f>
        <v/>
      </c>
      <c r="D58" s="207" t="str">
        <f>IF(OR(posicao_contratual!A56="",NOT(ISNUMBER(posicao_contratual!B56)),NOT(ISNUMBER(posicao_contratual!K56))),"",ROUND(posicao_contratual!B56*posicao_contratual!K56,2))</f>
        <v/>
      </c>
      <c r="E58" s="207" t="str">
        <f>IF(OR(posicao_contratual!A56="",NOT(ISNUMBER(posicao_contratual!B56)),NOT(ISNUMBER(posicao_contratual!O56))),"",ROUND(posicao_contratual!B56*posicao_contratual!O56,2))</f>
        <v/>
      </c>
      <c r="F58" s="207" t="str">
        <f>IF(OR(posicao_contratual!A56="",NOT(ISNUMBER(posicao_contratual!B56)),NOT(ISNUMBER(posicao_contratual!S56))),"",ROUND(posicao_contratual!B56*posicao_contratual!S56,2))</f>
        <v/>
      </c>
      <c r="G58" s="207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7" t="str">
        <f>IF(posicao_contratual!A57="","",posicao_contratual!B57)</f>
        <v/>
      </c>
      <c r="C59" s="207" t="str">
        <f>IF(OR(posicao_contratual!A57="",NOT(ISNUMBER(posicao_contratual!B57)),NOT(ISNUMBER(posicao_contratual!G57))),"",ROUND(posicao_contratual!B57*posicao_contratual!G57,2))</f>
        <v/>
      </c>
      <c r="D59" s="207" t="str">
        <f>IF(OR(posicao_contratual!A57="",NOT(ISNUMBER(posicao_contratual!B57)),NOT(ISNUMBER(posicao_contratual!K57))),"",ROUND(posicao_contratual!B57*posicao_contratual!K57,2))</f>
        <v/>
      </c>
      <c r="E59" s="207" t="str">
        <f>IF(OR(posicao_contratual!A57="",NOT(ISNUMBER(posicao_contratual!B57)),NOT(ISNUMBER(posicao_contratual!O57))),"",ROUND(posicao_contratual!B57*posicao_contratual!O57,2))</f>
        <v/>
      </c>
      <c r="F59" s="207" t="str">
        <f>IF(OR(posicao_contratual!A57="",NOT(ISNUMBER(posicao_contratual!B57)),NOT(ISNUMBER(posicao_contratual!S57))),"",ROUND(posicao_contratual!B57*posicao_contratual!S57,2))</f>
        <v/>
      </c>
      <c r="G59" s="207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7" t="str">
        <f>IF(posicao_contratual!A58="","",posicao_contratual!B58)</f>
        <v/>
      </c>
      <c r="C60" s="207" t="str">
        <f>IF(OR(posicao_contratual!A58="",NOT(ISNUMBER(posicao_contratual!B58)),NOT(ISNUMBER(posicao_contratual!G58))),"",ROUND(posicao_contratual!B58*posicao_contratual!G58,2))</f>
        <v/>
      </c>
      <c r="D60" s="207" t="str">
        <f>IF(OR(posicao_contratual!A58="",NOT(ISNUMBER(posicao_contratual!B58)),NOT(ISNUMBER(posicao_contratual!K58))),"",ROUND(posicao_contratual!B58*posicao_contratual!K58,2))</f>
        <v/>
      </c>
      <c r="E60" s="207" t="str">
        <f>IF(OR(posicao_contratual!A58="",NOT(ISNUMBER(posicao_contratual!B58)),NOT(ISNUMBER(posicao_contratual!O58))),"",ROUND(posicao_contratual!B58*posicao_contratual!O58,2))</f>
        <v/>
      </c>
      <c r="F60" s="207" t="str">
        <f>IF(OR(posicao_contratual!A58="",NOT(ISNUMBER(posicao_contratual!B58)),NOT(ISNUMBER(posicao_contratual!S58))),"",ROUND(posicao_contratual!B58*posicao_contratual!S58,2))</f>
        <v/>
      </c>
      <c r="G60" s="207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7" t="str">
        <f>IF(posicao_contratual!A59="","",posicao_contratual!B59)</f>
        <v/>
      </c>
      <c r="C61" s="207" t="str">
        <f>IF(OR(posicao_contratual!A59="",NOT(ISNUMBER(posicao_contratual!B59)),NOT(ISNUMBER(posicao_contratual!G59))),"",ROUND(posicao_contratual!B59*posicao_contratual!G59,2))</f>
        <v/>
      </c>
      <c r="D61" s="207" t="str">
        <f>IF(OR(posicao_contratual!A59="",NOT(ISNUMBER(posicao_contratual!B59)),NOT(ISNUMBER(posicao_contratual!K59))),"",ROUND(posicao_contratual!B59*posicao_contratual!K59,2))</f>
        <v/>
      </c>
      <c r="E61" s="207" t="str">
        <f>IF(OR(posicao_contratual!A59="",NOT(ISNUMBER(posicao_contratual!B59)),NOT(ISNUMBER(posicao_contratual!O59))),"",ROUND(posicao_contratual!B59*posicao_contratual!O59,2))</f>
        <v/>
      </c>
      <c r="F61" s="207" t="str">
        <f>IF(OR(posicao_contratual!A59="",NOT(ISNUMBER(posicao_contratual!B59)),NOT(ISNUMBER(posicao_contratual!S59))),"",ROUND(posicao_contratual!B59*posicao_contratual!S59,2))</f>
        <v/>
      </c>
      <c r="G61" s="207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7" t="str">
        <f>IF(posicao_contratual!A60="","",posicao_contratual!B60)</f>
        <v/>
      </c>
      <c r="C62" s="207" t="str">
        <f>IF(OR(posicao_contratual!A60="",NOT(ISNUMBER(posicao_contratual!B60)),NOT(ISNUMBER(posicao_contratual!G60))),"",ROUND(posicao_contratual!B60*posicao_contratual!G60,2))</f>
        <v/>
      </c>
      <c r="D62" s="207" t="str">
        <f>IF(OR(posicao_contratual!A60="",NOT(ISNUMBER(posicao_contratual!B60)),NOT(ISNUMBER(posicao_contratual!K60))),"",ROUND(posicao_contratual!B60*posicao_contratual!K60,2))</f>
        <v/>
      </c>
      <c r="E62" s="207" t="str">
        <f>IF(OR(posicao_contratual!A60="",NOT(ISNUMBER(posicao_contratual!B60)),NOT(ISNUMBER(posicao_contratual!O60))),"",ROUND(posicao_contratual!B60*posicao_contratual!O60,2))</f>
        <v/>
      </c>
      <c r="F62" s="207" t="str">
        <f>IF(OR(posicao_contratual!A60="",NOT(ISNUMBER(posicao_contratual!B60)),NOT(ISNUMBER(posicao_contratual!S60))),"",ROUND(posicao_contratual!B60*posicao_contratual!S60,2))</f>
        <v/>
      </c>
      <c r="G62" s="207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7" t="str">
        <f>IF(posicao_contratual!A61="","",posicao_contratual!B61)</f>
        <v/>
      </c>
      <c r="C63" s="207" t="str">
        <f>IF(OR(posicao_contratual!A61="",NOT(ISNUMBER(posicao_contratual!B61)),NOT(ISNUMBER(posicao_contratual!G61))),"",ROUND(posicao_contratual!B61*posicao_contratual!G61,2))</f>
        <v/>
      </c>
      <c r="D63" s="207" t="str">
        <f>IF(OR(posicao_contratual!A61="",NOT(ISNUMBER(posicao_contratual!B61)),NOT(ISNUMBER(posicao_contratual!K61))),"",ROUND(posicao_contratual!B61*posicao_contratual!K61,2))</f>
        <v/>
      </c>
      <c r="E63" s="207" t="str">
        <f>IF(OR(posicao_contratual!A61="",NOT(ISNUMBER(posicao_contratual!B61)),NOT(ISNUMBER(posicao_contratual!O61))),"",ROUND(posicao_contratual!B61*posicao_contratual!O61,2))</f>
        <v/>
      </c>
      <c r="F63" s="207" t="str">
        <f>IF(OR(posicao_contratual!A61="",NOT(ISNUMBER(posicao_contratual!B61)),NOT(ISNUMBER(posicao_contratual!S61))),"",ROUND(posicao_contratual!B61*posicao_contratual!S61,2))</f>
        <v/>
      </c>
      <c r="G63" s="207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7" t="str">
        <f>IF(posicao_contratual!A62="","",posicao_contratual!B62)</f>
        <v/>
      </c>
      <c r="C64" s="207" t="str">
        <f>IF(OR(posicao_contratual!A62="",NOT(ISNUMBER(posicao_contratual!B62)),NOT(ISNUMBER(posicao_contratual!G62))),"",ROUND(posicao_contratual!B62*posicao_contratual!G62,2))</f>
        <v/>
      </c>
      <c r="D64" s="207" t="str">
        <f>IF(OR(posicao_contratual!A62="",NOT(ISNUMBER(posicao_contratual!B62)),NOT(ISNUMBER(posicao_contratual!K62))),"",ROUND(posicao_contratual!B62*posicao_contratual!K62,2))</f>
        <v/>
      </c>
      <c r="E64" s="207" t="str">
        <f>IF(OR(posicao_contratual!A62="",NOT(ISNUMBER(posicao_contratual!B62)),NOT(ISNUMBER(posicao_contratual!O62))),"",ROUND(posicao_contratual!B62*posicao_contratual!O62,2))</f>
        <v/>
      </c>
      <c r="F64" s="207" t="str">
        <f>IF(OR(posicao_contratual!A62="",NOT(ISNUMBER(posicao_contratual!B62)),NOT(ISNUMBER(posicao_contratual!S62))),"",ROUND(posicao_contratual!B62*posicao_contratual!S62,2))</f>
        <v/>
      </c>
      <c r="G64" s="207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7" t="str">
        <f>IF(posicao_contratual!A63="","",posicao_contratual!B63)</f>
        <v/>
      </c>
      <c r="C65" s="207" t="str">
        <f>IF(OR(posicao_contratual!A63="",NOT(ISNUMBER(posicao_contratual!B63)),NOT(ISNUMBER(posicao_contratual!G63))),"",ROUND(posicao_contratual!B63*posicao_contratual!G63,2))</f>
        <v/>
      </c>
      <c r="D65" s="207" t="str">
        <f>IF(OR(posicao_contratual!A63="",NOT(ISNUMBER(posicao_contratual!B63)),NOT(ISNUMBER(posicao_contratual!K63))),"",ROUND(posicao_contratual!B63*posicao_contratual!K63,2))</f>
        <v/>
      </c>
      <c r="E65" s="207" t="str">
        <f>IF(OR(posicao_contratual!A63="",NOT(ISNUMBER(posicao_contratual!B63)),NOT(ISNUMBER(posicao_contratual!O63))),"",ROUND(posicao_contratual!B63*posicao_contratual!O63,2))</f>
        <v/>
      </c>
      <c r="F65" s="207" t="str">
        <f>IF(OR(posicao_contratual!A63="",NOT(ISNUMBER(posicao_contratual!B63)),NOT(ISNUMBER(posicao_contratual!S63))),"",ROUND(posicao_contratual!B63*posicao_contratual!S63,2))</f>
        <v/>
      </c>
      <c r="G65" s="207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7" t="str">
        <f>IF(posicao_contratual!A64="","",posicao_contratual!B64)</f>
        <v/>
      </c>
      <c r="C66" s="207" t="str">
        <f>IF(OR(posicao_contratual!A64="",NOT(ISNUMBER(posicao_contratual!B64)),NOT(ISNUMBER(posicao_contratual!G64))),"",ROUND(posicao_contratual!B64*posicao_contratual!G64,2))</f>
        <v/>
      </c>
      <c r="D66" s="207" t="str">
        <f>IF(OR(posicao_contratual!A64="",NOT(ISNUMBER(posicao_contratual!B64)),NOT(ISNUMBER(posicao_contratual!K64))),"",ROUND(posicao_contratual!B64*posicao_contratual!K64,2))</f>
        <v/>
      </c>
      <c r="E66" s="207" t="str">
        <f>IF(OR(posicao_contratual!A64="",NOT(ISNUMBER(posicao_contratual!B64)),NOT(ISNUMBER(posicao_contratual!O64))),"",ROUND(posicao_contratual!B64*posicao_contratual!O64,2))</f>
        <v/>
      </c>
      <c r="F66" s="207" t="str">
        <f>IF(OR(posicao_contratual!A64="",NOT(ISNUMBER(posicao_contratual!B64)),NOT(ISNUMBER(posicao_contratual!S64))),"",ROUND(posicao_contratual!B64*posicao_contratual!S64,2))</f>
        <v/>
      </c>
      <c r="G66" s="207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7" t="str">
        <f>IF(posicao_contratual!A65="","",posicao_contratual!B65)</f>
        <v/>
      </c>
      <c r="C67" s="207" t="str">
        <f>IF(OR(posicao_contratual!A65="",NOT(ISNUMBER(posicao_contratual!B65)),NOT(ISNUMBER(posicao_contratual!G65))),"",ROUND(posicao_contratual!B65*posicao_contratual!G65,2))</f>
        <v/>
      </c>
      <c r="D67" s="207" t="str">
        <f>IF(OR(posicao_contratual!A65="",NOT(ISNUMBER(posicao_contratual!B65)),NOT(ISNUMBER(posicao_contratual!K65))),"",ROUND(posicao_contratual!B65*posicao_contratual!K65,2))</f>
        <v/>
      </c>
      <c r="E67" s="207" t="str">
        <f>IF(OR(posicao_contratual!A65="",NOT(ISNUMBER(posicao_contratual!B65)),NOT(ISNUMBER(posicao_contratual!O65))),"",ROUND(posicao_contratual!B65*posicao_contratual!O65,2))</f>
        <v/>
      </c>
      <c r="F67" s="207" t="str">
        <f>IF(OR(posicao_contratual!A65="",NOT(ISNUMBER(posicao_contratual!B65)),NOT(ISNUMBER(posicao_contratual!S65))),"",ROUND(posicao_contratual!B65*posicao_contratual!S65,2))</f>
        <v/>
      </c>
      <c r="G67" s="207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7" t="str">
        <f>IF(posicao_contratual!A66="","",posicao_contratual!B66)</f>
        <v/>
      </c>
      <c r="C68" s="207" t="str">
        <f>IF(OR(posicao_contratual!A66="",NOT(ISNUMBER(posicao_contratual!B66)),NOT(ISNUMBER(posicao_contratual!G66))),"",ROUND(posicao_contratual!B66*posicao_contratual!G66,2))</f>
        <v/>
      </c>
      <c r="D68" s="207" t="str">
        <f>IF(OR(posicao_contratual!A66="",NOT(ISNUMBER(posicao_contratual!B66)),NOT(ISNUMBER(posicao_contratual!K66))),"",ROUND(posicao_contratual!B66*posicao_contratual!K66,2))</f>
        <v/>
      </c>
      <c r="E68" s="207" t="str">
        <f>IF(OR(posicao_contratual!A66="",NOT(ISNUMBER(posicao_contratual!B66)),NOT(ISNUMBER(posicao_contratual!O66))),"",ROUND(posicao_contratual!B66*posicao_contratual!O66,2))</f>
        <v/>
      </c>
      <c r="F68" s="207" t="str">
        <f>IF(OR(posicao_contratual!A66="",NOT(ISNUMBER(posicao_contratual!B66)),NOT(ISNUMBER(posicao_contratual!S66))),"",ROUND(posicao_contratual!B66*posicao_contratual!S66,2))</f>
        <v/>
      </c>
      <c r="G68" s="207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7" t="str">
        <f>IF(posicao_contratual!A67="","",posicao_contratual!B67)</f>
        <v/>
      </c>
      <c r="C69" s="207" t="str">
        <f>IF(OR(posicao_contratual!A67="",NOT(ISNUMBER(posicao_contratual!B67)),NOT(ISNUMBER(posicao_contratual!G67))),"",ROUND(posicao_contratual!B67*posicao_contratual!G67,2))</f>
        <v/>
      </c>
      <c r="D69" s="207" t="str">
        <f>IF(OR(posicao_contratual!A67="",NOT(ISNUMBER(posicao_contratual!B67)),NOT(ISNUMBER(posicao_contratual!K67))),"",ROUND(posicao_contratual!B67*posicao_contratual!K67,2))</f>
        <v/>
      </c>
      <c r="E69" s="207" t="str">
        <f>IF(OR(posicao_contratual!A67="",NOT(ISNUMBER(posicao_contratual!B67)),NOT(ISNUMBER(posicao_contratual!O67))),"",ROUND(posicao_contratual!B67*posicao_contratual!O67,2))</f>
        <v/>
      </c>
      <c r="F69" s="207" t="str">
        <f>IF(OR(posicao_contratual!A67="",NOT(ISNUMBER(posicao_contratual!B67)),NOT(ISNUMBER(posicao_contratual!S67))),"",ROUND(posicao_contratual!B67*posicao_contratual!S67,2))</f>
        <v/>
      </c>
      <c r="G69" s="207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7" t="str">
        <f>IF(posicao_contratual!A68="","",posicao_contratual!B68)</f>
        <v/>
      </c>
      <c r="C70" s="207" t="str">
        <f>IF(OR(posicao_contratual!A68="",NOT(ISNUMBER(posicao_contratual!B68)),NOT(ISNUMBER(posicao_contratual!G68))),"",ROUND(posicao_contratual!B68*posicao_contratual!G68,2))</f>
        <v/>
      </c>
      <c r="D70" s="207" t="str">
        <f>IF(OR(posicao_contratual!A68="",NOT(ISNUMBER(posicao_contratual!B68)),NOT(ISNUMBER(posicao_contratual!K68))),"",ROUND(posicao_contratual!B68*posicao_contratual!K68,2))</f>
        <v/>
      </c>
      <c r="E70" s="207" t="str">
        <f>IF(OR(posicao_contratual!A68="",NOT(ISNUMBER(posicao_contratual!B68)),NOT(ISNUMBER(posicao_contratual!O68))),"",ROUND(posicao_contratual!B68*posicao_contratual!O68,2))</f>
        <v/>
      </c>
      <c r="F70" s="207" t="str">
        <f>IF(OR(posicao_contratual!A68="",NOT(ISNUMBER(posicao_contratual!B68)),NOT(ISNUMBER(posicao_contratual!S68))),"",ROUND(posicao_contratual!B68*posicao_contratual!S68,2))</f>
        <v/>
      </c>
      <c r="G70" s="207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7" t="str">
        <f>IF(posicao_contratual!A69="","",posicao_contratual!B69)</f>
        <v/>
      </c>
      <c r="C71" s="207" t="str">
        <f>IF(OR(posicao_contratual!A69="",NOT(ISNUMBER(posicao_contratual!B69)),NOT(ISNUMBER(posicao_contratual!G69))),"",ROUND(posicao_contratual!B69*posicao_contratual!G69,2))</f>
        <v/>
      </c>
      <c r="D71" s="207" t="str">
        <f>IF(OR(posicao_contratual!A69="",NOT(ISNUMBER(posicao_contratual!B69)),NOT(ISNUMBER(posicao_contratual!K69))),"",ROUND(posicao_contratual!B69*posicao_contratual!K69,2))</f>
        <v/>
      </c>
      <c r="E71" s="207" t="str">
        <f>IF(OR(posicao_contratual!A69="",NOT(ISNUMBER(posicao_contratual!B69)),NOT(ISNUMBER(posicao_contratual!O69))),"",ROUND(posicao_contratual!B69*posicao_contratual!O69,2))</f>
        <v/>
      </c>
      <c r="F71" s="207" t="str">
        <f>IF(OR(posicao_contratual!A69="",NOT(ISNUMBER(posicao_contratual!B69)),NOT(ISNUMBER(posicao_contratual!S69))),"",ROUND(posicao_contratual!B69*posicao_contratual!S69,2))</f>
        <v/>
      </c>
      <c r="G71" s="207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7" t="str">
        <f>IF(posicao_contratual!A70="","",posicao_contratual!B70)</f>
        <v/>
      </c>
      <c r="C72" s="207" t="str">
        <f>IF(OR(posicao_contratual!A70="",NOT(ISNUMBER(posicao_contratual!B70)),NOT(ISNUMBER(posicao_contratual!G70))),"",ROUND(posicao_contratual!B70*posicao_contratual!G70,2))</f>
        <v/>
      </c>
      <c r="D72" s="207" t="str">
        <f>IF(OR(posicao_contratual!A70="",NOT(ISNUMBER(posicao_contratual!B70)),NOT(ISNUMBER(posicao_contratual!K70))),"",ROUND(posicao_contratual!B70*posicao_contratual!K70,2))</f>
        <v/>
      </c>
      <c r="E72" s="207" t="str">
        <f>IF(OR(posicao_contratual!A70="",NOT(ISNUMBER(posicao_contratual!B70)),NOT(ISNUMBER(posicao_contratual!O70))),"",ROUND(posicao_contratual!B70*posicao_contratual!O70,2))</f>
        <v/>
      </c>
      <c r="F72" s="207" t="str">
        <f>IF(OR(posicao_contratual!A70="",NOT(ISNUMBER(posicao_contratual!B70)),NOT(ISNUMBER(posicao_contratual!S70))),"",ROUND(posicao_contratual!B70*posicao_contratual!S70,2))</f>
        <v/>
      </c>
      <c r="G72" s="207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7" t="str">
        <f>IF(posicao_contratual!A71="","",posicao_contratual!B71)</f>
        <v/>
      </c>
      <c r="C73" s="207" t="str">
        <f>IF(OR(posicao_contratual!A71="",NOT(ISNUMBER(posicao_contratual!B71)),NOT(ISNUMBER(posicao_contratual!G71))),"",ROUND(posicao_contratual!B71*posicao_contratual!G71,2))</f>
        <v/>
      </c>
      <c r="D73" s="207" t="str">
        <f>IF(OR(posicao_contratual!A71="",NOT(ISNUMBER(posicao_contratual!B71)),NOT(ISNUMBER(posicao_contratual!K71))),"",ROUND(posicao_contratual!B71*posicao_contratual!K71,2))</f>
        <v/>
      </c>
      <c r="E73" s="207" t="str">
        <f>IF(OR(posicao_contratual!A71="",NOT(ISNUMBER(posicao_contratual!B71)),NOT(ISNUMBER(posicao_contratual!O71))),"",ROUND(posicao_contratual!B71*posicao_contratual!O71,2))</f>
        <v/>
      </c>
      <c r="F73" s="207" t="str">
        <f>IF(OR(posicao_contratual!A71="",NOT(ISNUMBER(posicao_contratual!B71)),NOT(ISNUMBER(posicao_contratual!S71))),"",ROUND(posicao_contratual!B71*posicao_contratual!S71,2))</f>
        <v/>
      </c>
      <c r="G73" s="207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7" t="str">
        <f>IF(posicao_contratual!A72="","",posicao_contratual!B72)</f>
        <v/>
      </c>
      <c r="C74" s="207" t="str">
        <f>IF(OR(posicao_contratual!A72="",NOT(ISNUMBER(posicao_contratual!B72)),NOT(ISNUMBER(posicao_contratual!G72))),"",ROUND(posicao_contratual!B72*posicao_contratual!G72,2))</f>
        <v/>
      </c>
      <c r="D74" s="207" t="str">
        <f>IF(OR(posicao_contratual!A72="",NOT(ISNUMBER(posicao_contratual!B72)),NOT(ISNUMBER(posicao_contratual!K72))),"",ROUND(posicao_contratual!B72*posicao_contratual!K72,2))</f>
        <v/>
      </c>
      <c r="E74" s="207" t="str">
        <f>IF(OR(posicao_contratual!A72="",NOT(ISNUMBER(posicao_contratual!B72)),NOT(ISNUMBER(posicao_contratual!O72))),"",ROUND(posicao_contratual!B72*posicao_contratual!O72,2))</f>
        <v/>
      </c>
      <c r="F74" s="207" t="str">
        <f>IF(OR(posicao_contratual!A72="",NOT(ISNUMBER(posicao_contratual!B72)),NOT(ISNUMBER(posicao_contratual!S72))),"",ROUND(posicao_contratual!B72*posicao_contratual!S72,2))</f>
        <v/>
      </c>
      <c r="G74" s="207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7" t="str">
        <f>IF(posicao_contratual!A73="","",posicao_contratual!B73)</f>
        <v/>
      </c>
      <c r="C75" s="207" t="str">
        <f>IF(OR(posicao_contratual!A73="",NOT(ISNUMBER(posicao_contratual!B73)),NOT(ISNUMBER(posicao_contratual!G73))),"",ROUND(posicao_contratual!B73*posicao_contratual!G73,2))</f>
        <v/>
      </c>
      <c r="D75" s="207" t="str">
        <f>IF(OR(posicao_contratual!A73="",NOT(ISNUMBER(posicao_contratual!B73)),NOT(ISNUMBER(posicao_contratual!K73))),"",ROUND(posicao_contratual!B73*posicao_contratual!K73,2))</f>
        <v/>
      </c>
      <c r="E75" s="207" t="str">
        <f>IF(OR(posicao_contratual!A73="",NOT(ISNUMBER(posicao_contratual!B73)),NOT(ISNUMBER(posicao_contratual!O73))),"",ROUND(posicao_contratual!B73*posicao_contratual!O73,2))</f>
        <v/>
      </c>
      <c r="F75" s="207" t="str">
        <f>IF(OR(posicao_contratual!A73="",NOT(ISNUMBER(posicao_contratual!B73)),NOT(ISNUMBER(posicao_contratual!S73))),"",ROUND(posicao_contratual!B73*posicao_contratual!S73,2))</f>
        <v/>
      </c>
      <c r="G75" s="207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7" t="str">
        <f>IF(posicao_contratual!A74="","",posicao_contratual!B74)</f>
        <v/>
      </c>
      <c r="C76" s="207" t="str">
        <f>IF(OR(posicao_contratual!A74="",NOT(ISNUMBER(posicao_contratual!B74)),NOT(ISNUMBER(posicao_contratual!G74))),"",ROUND(posicao_contratual!B74*posicao_contratual!G74,2))</f>
        <v/>
      </c>
      <c r="D76" s="207" t="str">
        <f>IF(OR(posicao_contratual!A74="",NOT(ISNUMBER(posicao_contratual!B74)),NOT(ISNUMBER(posicao_contratual!K74))),"",ROUND(posicao_contratual!B74*posicao_contratual!K74,2))</f>
        <v/>
      </c>
      <c r="E76" s="207" t="str">
        <f>IF(OR(posicao_contratual!A74="",NOT(ISNUMBER(posicao_contratual!B74)),NOT(ISNUMBER(posicao_contratual!O74))),"",ROUND(posicao_contratual!B74*posicao_contratual!O74,2))</f>
        <v/>
      </c>
      <c r="F76" s="207" t="str">
        <f>IF(OR(posicao_contratual!A74="",NOT(ISNUMBER(posicao_contratual!B74)),NOT(ISNUMBER(posicao_contratual!S74))),"",ROUND(posicao_contratual!B74*posicao_contratual!S74,2))</f>
        <v/>
      </c>
      <c r="G76" s="207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7" t="str">
        <f>IF(posicao_contratual!A75="","",posicao_contratual!B75)</f>
        <v/>
      </c>
      <c r="C77" s="207" t="str">
        <f>IF(OR(posicao_contratual!A75="",NOT(ISNUMBER(posicao_contratual!B75)),NOT(ISNUMBER(posicao_contratual!G75))),"",ROUND(posicao_contratual!B75*posicao_contratual!G75,2))</f>
        <v/>
      </c>
      <c r="D77" s="207" t="str">
        <f>IF(OR(posicao_contratual!A75="",NOT(ISNUMBER(posicao_contratual!B75)),NOT(ISNUMBER(posicao_contratual!K75))),"",ROUND(posicao_contratual!B75*posicao_contratual!K75,2))</f>
        <v/>
      </c>
      <c r="E77" s="207" t="str">
        <f>IF(OR(posicao_contratual!A75="",NOT(ISNUMBER(posicao_contratual!B75)),NOT(ISNUMBER(posicao_contratual!O75))),"",ROUND(posicao_contratual!B75*posicao_contratual!O75,2))</f>
        <v/>
      </c>
      <c r="F77" s="207" t="str">
        <f>IF(OR(posicao_contratual!A75="",NOT(ISNUMBER(posicao_contratual!B75)),NOT(ISNUMBER(posicao_contratual!S75))),"",ROUND(posicao_contratual!B75*posicao_contratual!S75,2))</f>
        <v/>
      </c>
      <c r="G77" s="207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7" t="str">
        <f>IF(posicao_contratual!A76="","",posicao_contratual!B76)</f>
        <v/>
      </c>
      <c r="C78" s="207" t="str">
        <f>IF(OR(posicao_contratual!A76="",NOT(ISNUMBER(posicao_contratual!B76)),NOT(ISNUMBER(posicao_contratual!G76))),"",ROUND(posicao_contratual!B76*posicao_contratual!G76,2))</f>
        <v/>
      </c>
      <c r="D78" s="207" t="str">
        <f>IF(OR(posicao_contratual!A76="",NOT(ISNUMBER(posicao_contratual!B76)),NOT(ISNUMBER(posicao_contratual!K76))),"",ROUND(posicao_contratual!B76*posicao_contratual!K76,2))</f>
        <v/>
      </c>
      <c r="E78" s="207" t="str">
        <f>IF(OR(posicao_contratual!A76="",NOT(ISNUMBER(posicao_contratual!B76)),NOT(ISNUMBER(posicao_contratual!O76))),"",ROUND(posicao_contratual!B76*posicao_contratual!O76,2))</f>
        <v/>
      </c>
      <c r="F78" s="207" t="str">
        <f>IF(OR(posicao_contratual!A76="",NOT(ISNUMBER(posicao_contratual!B76)),NOT(ISNUMBER(posicao_contratual!S76))),"",ROUND(posicao_contratual!B76*posicao_contratual!S76,2))</f>
        <v/>
      </c>
      <c r="G78" s="207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7" t="str">
        <f>IF(posicao_contratual!A77="","",posicao_contratual!B77)</f>
        <v/>
      </c>
      <c r="C79" s="207" t="str">
        <f>IF(OR(posicao_contratual!A77="",NOT(ISNUMBER(posicao_contratual!B77)),NOT(ISNUMBER(posicao_contratual!G77))),"",ROUND(posicao_contratual!B77*posicao_contratual!G77,2))</f>
        <v/>
      </c>
      <c r="D79" s="207" t="str">
        <f>IF(OR(posicao_contratual!A77="",NOT(ISNUMBER(posicao_contratual!B77)),NOT(ISNUMBER(posicao_contratual!K77))),"",ROUND(posicao_contratual!B77*posicao_contratual!K77,2))</f>
        <v/>
      </c>
      <c r="E79" s="207" t="str">
        <f>IF(OR(posicao_contratual!A77="",NOT(ISNUMBER(posicao_contratual!B77)),NOT(ISNUMBER(posicao_contratual!O77))),"",ROUND(posicao_contratual!B77*posicao_contratual!O77,2))</f>
        <v/>
      </c>
      <c r="F79" s="207" t="str">
        <f>IF(OR(posicao_contratual!A77="",NOT(ISNUMBER(posicao_contratual!B77)),NOT(ISNUMBER(posicao_contratual!S77))),"",ROUND(posicao_contratual!B77*posicao_contratual!S77,2))</f>
        <v/>
      </c>
      <c r="G79" s="207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7" t="str">
        <f>IF(posicao_contratual!A78="","",posicao_contratual!B78)</f>
        <v/>
      </c>
      <c r="C80" s="207" t="str">
        <f>IF(OR(posicao_contratual!A78="",NOT(ISNUMBER(posicao_contratual!B78)),NOT(ISNUMBER(posicao_contratual!G78))),"",ROUND(posicao_contratual!B78*posicao_contratual!G78,2))</f>
        <v/>
      </c>
      <c r="D80" s="207" t="str">
        <f>IF(OR(posicao_contratual!A78="",NOT(ISNUMBER(posicao_contratual!B78)),NOT(ISNUMBER(posicao_contratual!K78))),"",ROUND(posicao_contratual!B78*posicao_contratual!K78,2))</f>
        <v/>
      </c>
      <c r="E80" s="207" t="str">
        <f>IF(OR(posicao_contratual!A78="",NOT(ISNUMBER(posicao_contratual!B78)),NOT(ISNUMBER(posicao_contratual!O78))),"",ROUND(posicao_contratual!B78*posicao_contratual!O78,2))</f>
        <v/>
      </c>
      <c r="F80" s="207" t="str">
        <f>IF(OR(posicao_contratual!A78="",NOT(ISNUMBER(posicao_contratual!B78)),NOT(ISNUMBER(posicao_contratual!S78))),"",ROUND(posicao_contratual!B78*posicao_contratual!S78,2))</f>
        <v/>
      </c>
      <c r="G80" s="207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7" t="str">
        <f>IF(posicao_contratual!A79="","",posicao_contratual!B79)</f>
        <v/>
      </c>
      <c r="C81" s="207" t="str">
        <f>IF(OR(posicao_contratual!A79="",NOT(ISNUMBER(posicao_contratual!B79)),NOT(ISNUMBER(posicao_contratual!G79))),"",ROUND(posicao_contratual!B79*posicao_contratual!G79,2))</f>
        <v/>
      </c>
      <c r="D81" s="207" t="str">
        <f>IF(OR(posicao_contratual!A79="",NOT(ISNUMBER(posicao_contratual!B79)),NOT(ISNUMBER(posicao_contratual!K79))),"",ROUND(posicao_contratual!B79*posicao_contratual!K79,2))</f>
        <v/>
      </c>
      <c r="E81" s="207" t="str">
        <f>IF(OR(posicao_contratual!A79="",NOT(ISNUMBER(posicao_contratual!B79)),NOT(ISNUMBER(posicao_contratual!O79))),"",ROUND(posicao_contratual!B79*posicao_contratual!O79,2))</f>
        <v/>
      </c>
      <c r="F81" s="207" t="str">
        <f>IF(OR(posicao_contratual!A79="",NOT(ISNUMBER(posicao_contratual!B79)),NOT(ISNUMBER(posicao_contratual!S79))),"",ROUND(posicao_contratual!B79*posicao_contratual!S79,2))</f>
        <v/>
      </c>
      <c r="G81" s="207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7" t="str">
        <f>IF(posicao_contratual!A80="","",posicao_contratual!B80)</f>
        <v/>
      </c>
      <c r="C82" s="207" t="str">
        <f>IF(OR(posicao_contratual!A80="",NOT(ISNUMBER(posicao_contratual!B80)),NOT(ISNUMBER(posicao_contratual!G80))),"",ROUND(posicao_contratual!B80*posicao_contratual!G80,2))</f>
        <v/>
      </c>
      <c r="D82" s="207" t="str">
        <f>IF(OR(posicao_contratual!A80="",NOT(ISNUMBER(posicao_contratual!B80)),NOT(ISNUMBER(posicao_contratual!K80))),"",ROUND(posicao_contratual!B80*posicao_contratual!K80,2))</f>
        <v/>
      </c>
      <c r="E82" s="207" t="str">
        <f>IF(OR(posicao_contratual!A80="",NOT(ISNUMBER(posicao_contratual!B80)),NOT(ISNUMBER(posicao_contratual!O80))),"",ROUND(posicao_contratual!B80*posicao_contratual!O80,2))</f>
        <v/>
      </c>
      <c r="F82" s="207" t="str">
        <f>IF(OR(posicao_contratual!A80="",NOT(ISNUMBER(posicao_contratual!B80)),NOT(ISNUMBER(posicao_contratual!S80))),"",ROUND(posicao_contratual!B80*posicao_contratual!S80,2))</f>
        <v/>
      </c>
      <c r="G82" s="207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7" t="str">
        <f>IF(posicao_contratual!A81="","",posicao_contratual!B81)</f>
        <v/>
      </c>
      <c r="C83" s="207" t="str">
        <f>IF(OR(posicao_contratual!A81="",NOT(ISNUMBER(posicao_contratual!B81)),NOT(ISNUMBER(posicao_contratual!G81))),"",ROUND(posicao_contratual!B81*posicao_contratual!G81,2))</f>
        <v/>
      </c>
      <c r="D83" s="207" t="str">
        <f>IF(OR(posicao_contratual!A81="",NOT(ISNUMBER(posicao_contratual!B81)),NOT(ISNUMBER(posicao_contratual!K81))),"",ROUND(posicao_contratual!B81*posicao_contratual!K81,2))</f>
        <v/>
      </c>
      <c r="E83" s="207" t="str">
        <f>IF(OR(posicao_contratual!A81="",NOT(ISNUMBER(posicao_contratual!B81)),NOT(ISNUMBER(posicao_contratual!O81))),"",ROUND(posicao_contratual!B81*posicao_contratual!O81,2))</f>
        <v/>
      </c>
      <c r="F83" s="207" t="str">
        <f>IF(OR(posicao_contratual!A81="",NOT(ISNUMBER(posicao_contratual!B81)),NOT(ISNUMBER(posicao_contratual!S81))),"",ROUND(posicao_contratual!B81*posicao_contratual!S81,2))</f>
        <v/>
      </c>
      <c r="G83" s="207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7" t="str">
        <f>IF(posicao_contratual!A82="","",posicao_contratual!B82)</f>
        <v/>
      </c>
      <c r="C84" s="207" t="str">
        <f>IF(OR(posicao_contratual!A82="",NOT(ISNUMBER(posicao_contratual!B82)),NOT(ISNUMBER(posicao_contratual!G82))),"",ROUND(posicao_contratual!B82*posicao_contratual!G82,2))</f>
        <v/>
      </c>
      <c r="D84" s="207" t="str">
        <f>IF(OR(posicao_contratual!A82="",NOT(ISNUMBER(posicao_contratual!B82)),NOT(ISNUMBER(posicao_contratual!K82))),"",ROUND(posicao_contratual!B82*posicao_contratual!K82,2))</f>
        <v/>
      </c>
      <c r="E84" s="207" t="str">
        <f>IF(OR(posicao_contratual!A82="",NOT(ISNUMBER(posicao_contratual!B82)),NOT(ISNUMBER(posicao_contratual!O82))),"",ROUND(posicao_contratual!B82*posicao_contratual!O82,2))</f>
        <v/>
      </c>
      <c r="F84" s="207" t="str">
        <f>IF(OR(posicao_contratual!A82="",NOT(ISNUMBER(posicao_contratual!B82)),NOT(ISNUMBER(posicao_contratual!S82))),"",ROUND(posicao_contratual!B82*posicao_contratual!S82,2))</f>
        <v/>
      </c>
      <c r="G84" s="207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7" t="str">
        <f>IF(posicao_contratual!A83="","",posicao_contratual!B83)</f>
        <v/>
      </c>
      <c r="C85" s="207" t="str">
        <f>IF(OR(posicao_contratual!A83="",NOT(ISNUMBER(posicao_contratual!B83)),NOT(ISNUMBER(posicao_contratual!G83))),"",ROUND(posicao_contratual!B83*posicao_contratual!G83,2))</f>
        <v/>
      </c>
      <c r="D85" s="207" t="str">
        <f>IF(OR(posicao_contratual!A83="",NOT(ISNUMBER(posicao_contratual!B83)),NOT(ISNUMBER(posicao_contratual!K83))),"",ROUND(posicao_contratual!B83*posicao_contratual!K83,2))</f>
        <v/>
      </c>
      <c r="E85" s="207" t="str">
        <f>IF(OR(posicao_contratual!A83="",NOT(ISNUMBER(posicao_contratual!B83)),NOT(ISNUMBER(posicao_contratual!O83))),"",ROUND(posicao_contratual!B83*posicao_contratual!O83,2))</f>
        <v/>
      </c>
      <c r="F85" s="207" t="str">
        <f>IF(OR(posicao_contratual!A83="",NOT(ISNUMBER(posicao_contratual!B83)),NOT(ISNUMBER(posicao_contratual!S83))),"",ROUND(posicao_contratual!B83*posicao_contratual!S83,2))</f>
        <v/>
      </c>
      <c r="G85" s="207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7" t="str">
        <f>IF(posicao_contratual!A84="","",posicao_contratual!B84)</f>
        <v/>
      </c>
      <c r="C86" s="207" t="str">
        <f>IF(OR(posicao_contratual!A84="",NOT(ISNUMBER(posicao_contratual!B84)),NOT(ISNUMBER(posicao_contratual!G84))),"",ROUND(posicao_contratual!B84*posicao_contratual!G84,2))</f>
        <v/>
      </c>
      <c r="D86" s="207" t="str">
        <f>IF(OR(posicao_contratual!A84="",NOT(ISNUMBER(posicao_contratual!B84)),NOT(ISNUMBER(posicao_contratual!K84))),"",ROUND(posicao_contratual!B84*posicao_contratual!K84,2))</f>
        <v/>
      </c>
      <c r="E86" s="207" t="str">
        <f>IF(OR(posicao_contratual!A84="",NOT(ISNUMBER(posicao_contratual!B84)),NOT(ISNUMBER(posicao_contratual!O84))),"",ROUND(posicao_contratual!B84*posicao_contratual!O84,2))</f>
        <v/>
      </c>
      <c r="F86" s="207" t="str">
        <f>IF(OR(posicao_contratual!A84="",NOT(ISNUMBER(posicao_contratual!B84)),NOT(ISNUMBER(posicao_contratual!S84))),"",ROUND(posicao_contratual!B84*posicao_contratual!S84,2))</f>
        <v/>
      </c>
      <c r="G86" s="207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7" t="str">
        <f>IF(posicao_contratual!A85="","",posicao_contratual!B85)</f>
        <v/>
      </c>
      <c r="C87" s="207" t="str">
        <f>IF(OR(posicao_contratual!A85="",NOT(ISNUMBER(posicao_contratual!B85)),NOT(ISNUMBER(posicao_contratual!G85))),"",ROUND(posicao_contratual!B85*posicao_contratual!G85,2))</f>
        <v/>
      </c>
      <c r="D87" s="207" t="str">
        <f>IF(OR(posicao_contratual!A85="",NOT(ISNUMBER(posicao_contratual!B85)),NOT(ISNUMBER(posicao_contratual!K85))),"",ROUND(posicao_contratual!B85*posicao_contratual!K85,2))</f>
        <v/>
      </c>
      <c r="E87" s="207" t="str">
        <f>IF(OR(posicao_contratual!A85="",NOT(ISNUMBER(posicao_contratual!B85)),NOT(ISNUMBER(posicao_contratual!O85))),"",ROUND(posicao_contratual!B85*posicao_contratual!O85,2))</f>
        <v/>
      </c>
      <c r="F87" s="207" t="str">
        <f>IF(OR(posicao_contratual!A85="",NOT(ISNUMBER(posicao_contratual!B85)),NOT(ISNUMBER(posicao_contratual!S85))),"",ROUND(posicao_contratual!B85*posicao_contratual!S85,2))</f>
        <v/>
      </c>
      <c r="G87" s="207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7" t="str">
        <f>IF(posicao_contratual!A86="","",posicao_contratual!B86)</f>
        <v/>
      </c>
      <c r="C88" s="207" t="str">
        <f>IF(OR(posicao_contratual!A86="",NOT(ISNUMBER(posicao_contratual!B86)),NOT(ISNUMBER(posicao_contratual!G86))),"",ROUND(posicao_contratual!B86*posicao_contratual!G86,2))</f>
        <v/>
      </c>
      <c r="D88" s="207" t="str">
        <f>IF(OR(posicao_contratual!A86="",NOT(ISNUMBER(posicao_contratual!B86)),NOT(ISNUMBER(posicao_contratual!K86))),"",ROUND(posicao_contratual!B86*posicao_contratual!K86,2))</f>
        <v/>
      </c>
      <c r="E88" s="207" t="str">
        <f>IF(OR(posicao_contratual!A86="",NOT(ISNUMBER(posicao_contratual!B86)),NOT(ISNUMBER(posicao_contratual!O86))),"",ROUND(posicao_contratual!B86*posicao_contratual!O86,2))</f>
        <v/>
      </c>
      <c r="F88" s="207" t="str">
        <f>IF(OR(posicao_contratual!A86="",NOT(ISNUMBER(posicao_contratual!B86)),NOT(ISNUMBER(posicao_contratual!S86))),"",ROUND(posicao_contratual!B86*posicao_contratual!S86,2))</f>
        <v/>
      </c>
      <c r="G88" s="207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7" t="str">
        <f>IF(posicao_contratual!A87="","",posicao_contratual!B87)</f>
        <v/>
      </c>
      <c r="C89" s="207" t="str">
        <f>IF(OR(posicao_contratual!A87="",NOT(ISNUMBER(posicao_contratual!B87)),NOT(ISNUMBER(posicao_contratual!G87))),"",ROUND(posicao_contratual!B87*posicao_contratual!G87,2))</f>
        <v/>
      </c>
      <c r="D89" s="207" t="str">
        <f>IF(OR(posicao_contratual!A87="",NOT(ISNUMBER(posicao_contratual!B87)),NOT(ISNUMBER(posicao_contratual!K87))),"",ROUND(posicao_contratual!B87*posicao_contratual!K87,2))</f>
        <v/>
      </c>
      <c r="E89" s="207" t="str">
        <f>IF(OR(posicao_contratual!A87="",NOT(ISNUMBER(posicao_contratual!B87)),NOT(ISNUMBER(posicao_contratual!O87))),"",ROUND(posicao_contratual!B87*posicao_contratual!O87,2))</f>
        <v/>
      </c>
      <c r="F89" s="207" t="str">
        <f>IF(OR(posicao_contratual!A87="",NOT(ISNUMBER(posicao_contratual!B87)),NOT(ISNUMBER(posicao_contratual!S87))),"",ROUND(posicao_contratual!B87*posicao_contratual!S87,2))</f>
        <v/>
      </c>
      <c r="G89" s="207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7" t="str">
        <f>IF(posicao_contratual!A88="","",posicao_contratual!B88)</f>
        <v/>
      </c>
      <c r="C90" s="207" t="str">
        <f>IF(OR(posicao_contratual!A88="",NOT(ISNUMBER(posicao_contratual!B88)),NOT(ISNUMBER(posicao_contratual!G88))),"",ROUND(posicao_contratual!B88*posicao_contratual!G88,2))</f>
        <v/>
      </c>
      <c r="D90" s="207" t="str">
        <f>IF(OR(posicao_contratual!A88="",NOT(ISNUMBER(posicao_contratual!B88)),NOT(ISNUMBER(posicao_contratual!K88))),"",ROUND(posicao_contratual!B88*posicao_contratual!K88,2))</f>
        <v/>
      </c>
      <c r="E90" s="207" t="str">
        <f>IF(OR(posicao_contratual!A88="",NOT(ISNUMBER(posicao_contratual!B88)),NOT(ISNUMBER(posicao_contratual!O88))),"",ROUND(posicao_contratual!B88*posicao_contratual!O88,2))</f>
        <v/>
      </c>
      <c r="F90" s="207" t="str">
        <f>IF(OR(posicao_contratual!A88="",NOT(ISNUMBER(posicao_contratual!B88)),NOT(ISNUMBER(posicao_contratual!S88))),"",ROUND(posicao_contratual!B88*posicao_contratual!S88,2))</f>
        <v/>
      </c>
      <c r="G90" s="207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7" t="str">
        <f>IF(posicao_contratual!A89="","",posicao_contratual!B89)</f>
        <v/>
      </c>
      <c r="C91" s="207" t="str">
        <f>IF(OR(posicao_contratual!A89="",NOT(ISNUMBER(posicao_contratual!B89)),NOT(ISNUMBER(posicao_contratual!G89))),"",ROUND(posicao_contratual!B89*posicao_contratual!G89,2))</f>
        <v/>
      </c>
      <c r="D91" s="207" t="str">
        <f>IF(OR(posicao_contratual!A89="",NOT(ISNUMBER(posicao_contratual!B89)),NOT(ISNUMBER(posicao_contratual!K89))),"",ROUND(posicao_contratual!B89*posicao_contratual!K89,2))</f>
        <v/>
      </c>
      <c r="E91" s="207" t="str">
        <f>IF(OR(posicao_contratual!A89="",NOT(ISNUMBER(posicao_contratual!B89)),NOT(ISNUMBER(posicao_contratual!O89))),"",ROUND(posicao_contratual!B89*posicao_contratual!O89,2))</f>
        <v/>
      </c>
      <c r="F91" s="207" t="str">
        <f>IF(OR(posicao_contratual!A89="",NOT(ISNUMBER(posicao_contratual!B89)),NOT(ISNUMBER(posicao_contratual!S89))),"",ROUND(posicao_contratual!B89*posicao_contratual!S89,2))</f>
        <v/>
      </c>
      <c r="G91" s="207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7" t="str">
        <f>IF(posicao_contratual!A90="","",posicao_contratual!B90)</f>
        <v/>
      </c>
      <c r="C92" s="207" t="str">
        <f>IF(OR(posicao_contratual!A90="",NOT(ISNUMBER(posicao_contratual!B90)),NOT(ISNUMBER(posicao_contratual!G90))),"",ROUND(posicao_contratual!B90*posicao_contratual!G90,2))</f>
        <v/>
      </c>
      <c r="D92" s="207" t="str">
        <f>IF(OR(posicao_contratual!A90="",NOT(ISNUMBER(posicao_contratual!B90)),NOT(ISNUMBER(posicao_contratual!K90))),"",ROUND(posicao_contratual!B90*posicao_contratual!K90,2))</f>
        <v/>
      </c>
      <c r="E92" s="207" t="str">
        <f>IF(OR(posicao_contratual!A90="",NOT(ISNUMBER(posicao_contratual!B90)),NOT(ISNUMBER(posicao_contratual!O90))),"",ROUND(posicao_contratual!B90*posicao_contratual!O90,2))</f>
        <v/>
      </c>
      <c r="F92" s="207" t="str">
        <f>IF(OR(posicao_contratual!A90="",NOT(ISNUMBER(posicao_contratual!B90)),NOT(ISNUMBER(posicao_contratual!S90))),"",ROUND(posicao_contratual!B90*posicao_contratual!S90,2))</f>
        <v/>
      </c>
      <c r="G92" s="207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7" t="str">
        <f>IF(posicao_contratual!A91="","",posicao_contratual!B91)</f>
        <v/>
      </c>
      <c r="C93" s="207" t="str">
        <f>IF(OR(posicao_contratual!A91="",NOT(ISNUMBER(posicao_contratual!B91)),NOT(ISNUMBER(posicao_contratual!G91))),"",ROUND(posicao_contratual!B91*posicao_contratual!G91,2))</f>
        <v/>
      </c>
      <c r="D93" s="207" t="str">
        <f>IF(OR(posicao_contratual!A91="",NOT(ISNUMBER(posicao_contratual!B91)),NOT(ISNUMBER(posicao_contratual!K91))),"",ROUND(posicao_contratual!B91*posicao_contratual!K91,2))</f>
        <v/>
      </c>
      <c r="E93" s="207" t="str">
        <f>IF(OR(posicao_contratual!A91="",NOT(ISNUMBER(posicao_contratual!B91)),NOT(ISNUMBER(posicao_contratual!O91))),"",ROUND(posicao_contratual!B91*posicao_contratual!O91,2))</f>
        <v/>
      </c>
      <c r="F93" s="207" t="str">
        <f>IF(OR(posicao_contratual!A91="",NOT(ISNUMBER(posicao_contratual!B91)),NOT(ISNUMBER(posicao_contratual!S91))),"",ROUND(posicao_contratual!B91*posicao_contratual!S91,2))</f>
        <v/>
      </c>
      <c r="G93" s="207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7" t="str">
        <f>IF(posicao_contratual!A92="","",posicao_contratual!B92)</f>
        <v/>
      </c>
      <c r="C94" s="207" t="str">
        <f>IF(OR(posicao_contratual!A92="",NOT(ISNUMBER(posicao_contratual!B92)),NOT(ISNUMBER(posicao_contratual!G92))),"",ROUND(posicao_contratual!B92*posicao_contratual!G92,2))</f>
        <v/>
      </c>
      <c r="D94" s="207" t="str">
        <f>IF(OR(posicao_contratual!A92="",NOT(ISNUMBER(posicao_contratual!B92)),NOT(ISNUMBER(posicao_contratual!K92))),"",ROUND(posicao_contratual!B92*posicao_contratual!K92,2))</f>
        <v/>
      </c>
      <c r="E94" s="207" t="str">
        <f>IF(OR(posicao_contratual!A92="",NOT(ISNUMBER(posicao_contratual!B92)),NOT(ISNUMBER(posicao_contratual!O92))),"",ROUND(posicao_contratual!B92*posicao_contratual!O92,2))</f>
        <v/>
      </c>
      <c r="F94" s="207" t="str">
        <f>IF(OR(posicao_contratual!A92="",NOT(ISNUMBER(posicao_contratual!B92)),NOT(ISNUMBER(posicao_contratual!S92))),"",ROUND(posicao_contratual!B92*posicao_contratual!S92,2))</f>
        <v/>
      </c>
      <c r="G94" s="207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7" t="str">
        <f>IF(posicao_contratual!A93="","",posicao_contratual!B93)</f>
        <v/>
      </c>
      <c r="C95" s="207" t="str">
        <f>IF(OR(posicao_contratual!A93="",NOT(ISNUMBER(posicao_contratual!B93)),NOT(ISNUMBER(posicao_contratual!G93))),"",ROUND(posicao_contratual!B93*posicao_contratual!G93,2))</f>
        <v/>
      </c>
      <c r="D95" s="207" t="str">
        <f>IF(OR(posicao_contratual!A93="",NOT(ISNUMBER(posicao_contratual!B93)),NOT(ISNUMBER(posicao_contratual!K93))),"",ROUND(posicao_contratual!B93*posicao_contratual!K93,2))</f>
        <v/>
      </c>
      <c r="E95" s="207" t="str">
        <f>IF(OR(posicao_contratual!A93="",NOT(ISNUMBER(posicao_contratual!B93)),NOT(ISNUMBER(posicao_contratual!O93))),"",ROUND(posicao_contratual!B93*posicao_contratual!O93,2))</f>
        <v/>
      </c>
      <c r="F95" s="207" t="str">
        <f>IF(OR(posicao_contratual!A93="",NOT(ISNUMBER(posicao_contratual!B93)),NOT(ISNUMBER(posicao_contratual!S93))),"",ROUND(posicao_contratual!B93*posicao_contratual!S93,2))</f>
        <v/>
      </c>
      <c r="G95" s="207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7" t="str">
        <f>IF(posicao_contratual!A94="","",posicao_contratual!B94)</f>
        <v/>
      </c>
      <c r="C96" s="207" t="str">
        <f>IF(OR(posicao_contratual!A94="",NOT(ISNUMBER(posicao_contratual!B94)),NOT(ISNUMBER(posicao_contratual!G94))),"",ROUND(posicao_contratual!B94*posicao_contratual!G94,2))</f>
        <v/>
      </c>
      <c r="D96" s="207" t="str">
        <f>IF(OR(posicao_contratual!A94="",NOT(ISNUMBER(posicao_contratual!B94)),NOT(ISNUMBER(posicao_contratual!K94))),"",ROUND(posicao_contratual!B94*posicao_contratual!K94,2))</f>
        <v/>
      </c>
      <c r="E96" s="207" t="str">
        <f>IF(OR(posicao_contratual!A94="",NOT(ISNUMBER(posicao_contratual!B94)),NOT(ISNUMBER(posicao_contratual!O94))),"",ROUND(posicao_contratual!B94*posicao_contratual!O94,2))</f>
        <v/>
      </c>
      <c r="F96" s="207" t="str">
        <f>IF(OR(posicao_contratual!A94="",NOT(ISNUMBER(posicao_contratual!B94)),NOT(ISNUMBER(posicao_contratual!S94))),"",ROUND(posicao_contratual!B94*posicao_contratual!S94,2))</f>
        <v/>
      </c>
      <c r="G96" s="207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7" t="str">
        <f>IF(posicao_contratual!A95="","",posicao_contratual!B95)</f>
        <v/>
      </c>
      <c r="C97" s="207" t="str">
        <f>IF(OR(posicao_contratual!A95="",NOT(ISNUMBER(posicao_contratual!B95)),NOT(ISNUMBER(posicao_contratual!G95))),"",ROUND(posicao_contratual!B95*posicao_contratual!G95,2))</f>
        <v/>
      </c>
      <c r="D97" s="207" t="str">
        <f>IF(OR(posicao_contratual!A95="",NOT(ISNUMBER(posicao_contratual!B95)),NOT(ISNUMBER(posicao_contratual!K95))),"",ROUND(posicao_contratual!B95*posicao_contratual!K95,2))</f>
        <v/>
      </c>
      <c r="E97" s="207" t="str">
        <f>IF(OR(posicao_contratual!A95="",NOT(ISNUMBER(posicao_contratual!B95)),NOT(ISNUMBER(posicao_contratual!O95))),"",ROUND(posicao_contratual!B95*posicao_contratual!O95,2))</f>
        <v/>
      </c>
      <c r="F97" s="207" t="str">
        <f>IF(OR(posicao_contratual!A95="",NOT(ISNUMBER(posicao_contratual!B95)),NOT(ISNUMBER(posicao_contratual!S95))),"",ROUND(posicao_contratual!B95*posicao_contratual!S95,2))</f>
        <v/>
      </c>
      <c r="G97" s="207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7" t="str">
        <f>IF(posicao_contratual!A96="","",posicao_contratual!B96)</f>
        <v/>
      </c>
      <c r="C98" s="207" t="str">
        <f>IF(OR(posicao_contratual!A96="",NOT(ISNUMBER(posicao_contratual!B96)),NOT(ISNUMBER(posicao_contratual!G96))),"",ROUND(posicao_contratual!B96*posicao_contratual!G96,2))</f>
        <v/>
      </c>
      <c r="D98" s="207" t="str">
        <f>IF(OR(posicao_contratual!A96="",NOT(ISNUMBER(posicao_contratual!B96)),NOT(ISNUMBER(posicao_contratual!K96))),"",ROUND(posicao_contratual!B96*posicao_contratual!K96,2))</f>
        <v/>
      </c>
      <c r="E98" s="207" t="str">
        <f>IF(OR(posicao_contratual!A96="",NOT(ISNUMBER(posicao_contratual!B96)),NOT(ISNUMBER(posicao_contratual!O96))),"",ROUND(posicao_contratual!B96*posicao_contratual!O96,2))</f>
        <v/>
      </c>
      <c r="F98" s="207" t="str">
        <f>IF(OR(posicao_contratual!A96="",NOT(ISNUMBER(posicao_contratual!B96)),NOT(ISNUMBER(posicao_contratual!S96))),"",ROUND(posicao_contratual!B96*posicao_contratual!S96,2))</f>
        <v/>
      </c>
      <c r="G98" s="207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7" t="str">
        <f>IF(posicao_contratual!A97="","",posicao_contratual!B97)</f>
        <v/>
      </c>
      <c r="C99" s="207" t="str">
        <f>IF(OR(posicao_contratual!A97="",NOT(ISNUMBER(posicao_contratual!B97)),NOT(ISNUMBER(posicao_contratual!G97))),"",ROUND(posicao_contratual!B97*posicao_contratual!G97,2))</f>
        <v/>
      </c>
      <c r="D99" s="207" t="str">
        <f>IF(OR(posicao_contratual!A97="",NOT(ISNUMBER(posicao_contratual!B97)),NOT(ISNUMBER(posicao_contratual!K97))),"",ROUND(posicao_contratual!B97*posicao_contratual!K97,2))</f>
        <v/>
      </c>
      <c r="E99" s="207" t="str">
        <f>IF(OR(posicao_contratual!A97="",NOT(ISNUMBER(posicao_contratual!B97)),NOT(ISNUMBER(posicao_contratual!O97))),"",ROUND(posicao_contratual!B97*posicao_contratual!O97,2))</f>
        <v/>
      </c>
      <c r="F99" s="207" t="str">
        <f>IF(OR(posicao_contratual!A97="",NOT(ISNUMBER(posicao_contratual!B97)),NOT(ISNUMBER(posicao_contratual!S97))),"",ROUND(posicao_contratual!B97*posicao_contratual!S97,2))</f>
        <v/>
      </c>
      <c r="G99" s="207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7" t="str">
        <f>IF(posicao_contratual!A98="","",posicao_contratual!B98)</f>
        <v/>
      </c>
      <c r="C100" s="207" t="str">
        <f>IF(OR(posicao_contratual!A98="",NOT(ISNUMBER(posicao_contratual!B98)),NOT(ISNUMBER(posicao_contratual!G98))),"",ROUND(posicao_contratual!B98*posicao_contratual!G98,2))</f>
        <v/>
      </c>
      <c r="D100" s="207" t="str">
        <f>IF(OR(posicao_contratual!A98="",NOT(ISNUMBER(posicao_contratual!B98)),NOT(ISNUMBER(posicao_contratual!K98))),"",ROUND(posicao_contratual!B98*posicao_contratual!K98,2))</f>
        <v/>
      </c>
      <c r="E100" s="207" t="str">
        <f>IF(OR(posicao_contratual!A98="",NOT(ISNUMBER(posicao_contratual!B98)),NOT(ISNUMBER(posicao_contratual!O98))),"",ROUND(posicao_contratual!B98*posicao_contratual!O98,2))</f>
        <v/>
      </c>
      <c r="F100" s="207" t="str">
        <f>IF(OR(posicao_contratual!A98="",NOT(ISNUMBER(posicao_contratual!B98)),NOT(ISNUMBER(posicao_contratual!S98))),"",ROUND(posicao_contratual!B98*posicao_contratual!S98,2))</f>
        <v/>
      </c>
      <c r="G100" s="207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7" t="str">
        <f>IF(posicao_contratual!A99="","",posicao_contratual!B99)</f>
        <v/>
      </c>
      <c r="C101" s="207" t="str">
        <f>IF(OR(posicao_contratual!A99="",NOT(ISNUMBER(posicao_contratual!B99)),NOT(ISNUMBER(posicao_contratual!G99))),"",ROUND(posicao_contratual!B99*posicao_contratual!G99,2))</f>
        <v/>
      </c>
      <c r="D101" s="207" t="str">
        <f>IF(OR(posicao_contratual!A99="",NOT(ISNUMBER(posicao_contratual!B99)),NOT(ISNUMBER(posicao_contratual!K99))),"",ROUND(posicao_contratual!B99*posicao_contratual!K99,2))</f>
        <v/>
      </c>
      <c r="E101" s="207" t="str">
        <f>IF(OR(posicao_contratual!A99="",NOT(ISNUMBER(posicao_contratual!B99)),NOT(ISNUMBER(posicao_contratual!O99))),"",ROUND(posicao_contratual!B99*posicao_contratual!O99,2))</f>
        <v/>
      </c>
      <c r="F101" s="207" t="str">
        <f>IF(OR(posicao_contratual!A99="",NOT(ISNUMBER(posicao_contratual!B99)),NOT(ISNUMBER(posicao_contratual!S99))),"",ROUND(posicao_contratual!B99*posicao_contratual!S99,2))</f>
        <v/>
      </c>
      <c r="G101" s="207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7" t="str">
        <f>IF(posicao_contratual!A100="","",posicao_contratual!B100)</f>
        <v/>
      </c>
      <c r="C102" s="207" t="str">
        <f>IF(OR(posicao_contratual!A100="",NOT(ISNUMBER(posicao_contratual!B100)),NOT(ISNUMBER(posicao_contratual!G100))),"",ROUND(posicao_contratual!B100*posicao_contratual!G100,2))</f>
        <v/>
      </c>
      <c r="D102" s="207" t="str">
        <f>IF(OR(posicao_contratual!A100="",NOT(ISNUMBER(posicao_contratual!B100)),NOT(ISNUMBER(posicao_contratual!K100))),"",ROUND(posicao_contratual!B100*posicao_contratual!K100,2))</f>
        <v/>
      </c>
      <c r="E102" s="207" t="str">
        <f>IF(OR(posicao_contratual!A100="",NOT(ISNUMBER(posicao_contratual!B100)),NOT(ISNUMBER(posicao_contratual!O100))),"",ROUND(posicao_contratual!B100*posicao_contratual!O100,2))</f>
        <v/>
      </c>
      <c r="F102" s="207" t="str">
        <f>IF(OR(posicao_contratual!A100="",NOT(ISNUMBER(posicao_contratual!B100)),NOT(ISNUMBER(posicao_contratual!S100))),"",ROUND(posicao_contratual!B100*posicao_contratual!S100,2))</f>
        <v/>
      </c>
      <c r="G102" s="207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7" t="str">
        <f>IF(posicao_contratual!A101="","",posicao_contratual!B101)</f>
        <v/>
      </c>
      <c r="C103" s="207" t="str">
        <f>IF(OR(posicao_contratual!A101="",NOT(ISNUMBER(posicao_contratual!B101)),NOT(ISNUMBER(posicao_contratual!G101))),"",ROUND(posicao_contratual!B101*posicao_contratual!G101,2))</f>
        <v/>
      </c>
      <c r="D103" s="207" t="str">
        <f>IF(OR(posicao_contratual!A101="",NOT(ISNUMBER(posicao_contratual!B101)),NOT(ISNUMBER(posicao_contratual!K101))),"",ROUND(posicao_contratual!B101*posicao_contratual!K101,2))</f>
        <v/>
      </c>
      <c r="E103" s="207" t="str">
        <f>IF(OR(posicao_contratual!A101="",NOT(ISNUMBER(posicao_contratual!B101)),NOT(ISNUMBER(posicao_contratual!O101))),"",ROUND(posicao_contratual!B101*posicao_contratual!O101,2))</f>
        <v/>
      </c>
      <c r="F103" s="207" t="str">
        <f>IF(OR(posicao_contratual!A101="",NOT(ISNUMBER(posicao_contratual!B101)),NOT(ISNUMBER(posicao_contratual!S101))),"",ROUND(posicao_contratual!B101*posicao_contratual!S101,2))</f>
        <v/>
      </c>
      <c r="G103" s="207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7" t="str">
        <f>IF(posicao_contratual!A102="","",posicao_contratual!B102)</f>
        <v/>
      </c>
      <c r="C104" s="207" t="str">
        <f>IF(OR(posicao_contratual!A102="",NOT(ISNUMBER(posicao_contratual!B102)),NOT(ISNUMBER(posicao_contratual!G102))),"",ROUND(posicao_contratual!B102*posicao_contratual!G102,2))</f>
        <v/>
      </c>
      <c r="D104" s="207" t="str">
        <f>IF(OR(posicao_contratual!A102="",NOT(ISNUMBER(posicao_contratual!B102)),NOT(ISNUMBER(posicao_contratual!K102))),"",ROUND(posicao_contratual!B102*posicao_contratual!K102,2))</f>
        <v/>
      </c>
      <c r="E104" s="207" t="str">
        <f>IF(OR(posicao_contratual!A102="",NOT(ISNUMBER(posicao_contratual!B102)),NOT(ISNUMBER(posicao_contratual!O102))),"",ROUND(posicao_contratual!B102*posicao_contratual!O102,2))</f>
        <v/>
      </c>
      <c r="F104" s="207" t="str">
        <f>IF(OR(posicao_contratual!A102="",NOT(ISNUMBER(posicao_contratual!B102)),NOT(ISNUMBER(posicao_contratual!S102))),"",ROUND(posicao_contratual!B102*posicao_contratual!S102,2))</f>
        <v/>
      </c>
      <c r="G104" s="207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7" t="str">
        <f>IF(posicao_contratual!A103="","",posicao_contratual!B103)</f>
        <v/>
      </c>
      <c r="C105" s="207" t="str">
        <f>IF(OR(posicao_contratual!A103="",NOT(ISNUMBER(posicao_contratual!B103)),NOT(ISNUMBER(posicao_contratual!G103))),"",ROUND(posicao_contratual!B103*posicao_contratual!G103,2))</f>
        <v/>
      </c>
      <c r="D105" s="207" t="str">
        <f>IF(OR(posicao_contratual!A103="",NOT(ISNUMBER(posicao_contratual!B103)),NOT(ISNUMBER(posicao_contratual!K103))),"",ROUND(posicao_contratual!B103*posicao_contratual!K103,2))</f>
        <v/>
      </c>
      <c r="E105" s="207" t="str">
        <f>IF(OR(posicao_contratual!A103="",NOT(ISNUMBER(posicao_contratual!B103)),NOT(ISNUMBER(posicao_contratual!O103))),"",ROUND(posicao_contratual!B103*posicao_contratual!O103,2))</f>
        <v/>
      </c>
      <c r="F105" s="207" t="str">
        <f>IF(OR(posicao_contratual!A103="",NOT(ISNUMBER(posicao_contratual!B103)),NOT(ISNUMBER(posicao_contratual!S103))),"",ROUND(posicao_contratual!B103*posicao_contratual!S103,2))</f>
        <v/>
      </c>
      <c r="G105" s="207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7" t="str">
        <f>IF(posicao_contratual!A104="","",posicao_contratual!B104)</f>
        <v/>
      </c>
      <c r="C106" s="207" t="str">
        <f>IF(OR(posicao_contratual!A104="",NOT(ISNUMBER(posicao_contratual!B104)),NOT(ISNUMBER(posicao_contratual!G104))),"",ROUND(posicao_contratual!B104*posicao_contratual!G104,2))</f>
        <v/>
      </c>
      <c r="D106" s="207" t="str">
        <f>IF(OR(posicao_contratual!A104="",NOT(ISNUMBER(posicao_contratual!B104)),NOT(ISNUMBER(posicao_contratual!K104))),"",ROUND(posicao_contratual!B104*posicao_contratual!K104,2))</f>
        <v/>
      </c>
      <c r="E106" s="207" t="str">
        <f>IF(OR(posicao_contratual!A104="",NOT(ISNUMBER(posicao_contratual!B104)),NOT(ISNUMBER(posicao_contratual!O104))),"",ROUND(posicao_contratual!B104*posicao_contratual!O104,2))</f>
        <v/>
      </c>
      <c r="F106" s="207" t="str">
        <f>IF(OR(posicao_contratual!A104="",NOT(ISNUMBER(posicao_contratual!B104)),NOT(ISNUMBER(posicao_contratual!S104))),"",ROUND(posicao_contratual!B104*posicao_contratual!S104,2))</f>
        <v/>
      </c>
      <c r="G106" s="207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7" t="str">
        <f>IF(posicao_contratual!A105="","",posicao_contratual!B105)</f>
        <v/>
      </c>
      <c r="C107" s="207" t="str">
        <f>IF(OR(posicao_contratual!A105="",NOT(ISNUMBER(posicao_contratual!B105)),NOT(ISNUMBER(posicao_contratual!G105))),"",ROUND(posicao_contratual!B105*posicao_contratual!G105,2))</f>
        <v/>
      </c>
      <c r="D107" s="207" t="str">
        <f>IF(OR(posicao_contratual!A105="",NOT(ISNUMBER(posicao_contratual!B105)),NOT(ISNUMBER(posicao_contratual!K105))),"",ROUND(posicao_contratual!B105*posicao_contratual!K105,2))</f>
        <v/>
      </c>
      <c r="E107" s="207" t="str">
        <f>IF(OR(posicao_contratual!A105="",NOT(ISNUMBER(posicao_contratual!B105)),NOT(ISNUMBER(posicao_contratual!O105))),"",ROUND(posicao_contratual!B105*posicao_contratual!O105,2))</f>
        <v/>
      </c>
      <c r="F107" s="207" t="str">
        <f>IF(OR(posicao_contratual!A105="",NOT(ISNUMBER(posicao_contratual!B105)),NOT(ISNUMBER(posicao_contratual!S105))),"",ROUND(posicao_contratual!B105*posicao_contratual!S105,2))</f>
        <v/>
      </c>
      <c r="G107" s="207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7" t="str">
        <f>IF(posicao_contratual!A106="","",posicao_contratual!B106)</f>
        <v/>
      </c>
      <c r="C108" s="207" t="str">
        <f>IF(OR(posicao_contratual!A106="",NOT(ISNUMBER(posicao_contratual!B106)),NOT(ISNUMBER(posicao_contratual!G106))),"",ROUND(posicao_contratual!B106*posicao_contratual!G106,2))</f>
        <v/>
      </c>
      <c r="D108" s="207" t="str">
        <f>IF(OR(posicao_contratual!A106="",NOT(ISNUMBER(posicao_contratual!B106)),NOT(ISNUMBER(posicao_contratual!K106))),"",ROUND(posicao_contratual!B106*posicao_contratual!K106,2))</f>
        <v/>
      </c>
      <c r="E108" s="207" t="str">
        <f>IF(OR(posicao_contratual!A106="",NOT(ISNUMBER(posicao_contratual!B106)),NOT(ISNUMBER(posicao_contratual!O106))),"",ROUND(posicao_contratual!B106*posicao_contratual!O106,2))</f>
        <v/>
      </c>
      <c r="F108" s="207" t="str">
        <f>IF(OR(posicao_contratual!A106="",NOT(ISNUMBER(posicao_contratual!B106)),NOT(ISNUMBER(posicao_contratual!S106))),"",ROUND(posicao_contratual!B106*posicao_contratual!S106,2))</f>
        <v/>
      </c>
      <c r="G108" s="207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7" t="str">
        <f>IF(posicao_contratual!A107="","",posicao_contratual!B107)</f>
        <v/>
      </c>
      <c r="C109" s="207" t="str">
        <f>IF(OR(posicao_contratual!A107="",NOT(ISNUMBER(posicao_contratual!B107)),NOT(ISNUMBER(posicao_contratual!G107))),"",ROUND(posicao_contratual!B107*posicao_contratual!G107,2))</f>
        <v/>
      </c>
      <c r="D109" s="207" t="str">
        <f>IF(OR(posicao_contratual!A107="",NOT(ISNUMBER(posicao_contratual!B107)),NOT(ISNUMBER(posicao_contratual!K107))),"",ROUND(posicao_contratual!B107*posicao_contratual!K107,2))</f>
        <v/>
      </c>
      <c r="E109" s="207" t="str">
        <f>IF(OR(posicao_contratual!A107="",NOT(ISNUMBER(posicao_contratual!B107)),NOT(ISNUMBER(posicao_contratual!O107))),"",ROUND(posicao_contratual!B107*posicao_contratual!O107,2))</f>
        <v/>
      </c>
      <c r="F109" s="207" t="str">
        <f>IF(OR(posicao_contratual!A107="",NOT(ISNUMBER(posicao_contratual!B107)),NOT(ISNUMBER(posicao_contratual!S107))),"",ROUND(posicao_contratual!B107*posicao_contratual!S107,2))</f>
        <v/>
      </c>
      <c r="G109" s="207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7" t="str">
        <f>IF(posicao_contratual!A108="","",posicao_contratual!B108)</f>
        <v/>
      </c>
      <c r="C110" s="207" t="str">
        <f>IF(OR(posicao_contratual!A108="",NOT(ISNUMBER(posicao_contratual!B108)),NOT(ISNUMBER(posicao_contratual!G108))),"",ROUND(posicao_contratual!B108*posicao_contratual!G108,2))</f>
        <v/>
      </c>
      <c r="D110" s="207" t="str">
        <f>IF(OR(posicao_contratual!A108="",NOT(ISNUMBER(posicao_contratual!B108)),NOT(ISNUMBER(posicao_contratual!K108))),"",ROUND(posicao_contratual!B108*posicao_contratual!K108,2))</f>
        <v/>
      </c>
      <c r="E110" s="207" t="str">
        <f>IF(OR(posicao_contratual!A108="",NOT(ISNUMBER(posicao_contratual!B108)),NOT(ISNUMBER(posicao_contratual!O108))),"",ROUND(posicao_contratual!B108*posicao_contratual!O108,2))</f>
        <v/>
      </c>
      <c r="F110" s="207" t="str">
        <f>IF(OR(posicao_contratual!A108="",NOT(ISNUMBER(posicao_contratual!B108)),NOT(ISNUMBER(posicao_contratual!S108))),"",ROUND(posicao_contratual!B108*posicao_contratual!S108,2))</f>
        <v/>
      </c>
      <c r="G110" s="207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7" t="str">
        <f>IF(posicao_contratual!A109="","",posicao_contratual!B109)</f>
        <v/>
      </c>
      <c r="C111" s="207" t="str">
        <f>IF(OR(posicao_contratual!A109="",NOT(ISNUMBER(posicao_contratual!B109)),NOT(ISNUMBER(posicao_contratual!G109))),"",ROUND(posicao_contratual!B109*posicao_contratual!G109,2))</f>
        <v/>
      </c>
      <c r="D111" s="207" t="str">
        <f>IF(OR(posicao_contratual!A109="",NOT(ISNUMBER(posicao_contratual!B109)),NOT(ISNUMBER(posicao_contratual!K109))),"",ROUND(posicao_contratual!B109*posicao_contratual!K109,2))</f>
        <v/>
      </c>
      <c r="E111" s="207" t="str">
        <f>IF(OR(posicao_contratual!A109="",NOT(ISNUMBER(posicao_contratual!B109)),NOT(ISNUMBER(posicao_contratual!O109))),"",ROUND(posicao_contratual!B109*posicao_contratual!O109,2))</f>
        <v/>
      </c>
      <c r="F111" s="207" t="str">
        <f>IF(OR(posicao_contratual!A109="",NOT(ISNUMBER(posicao_contratual!B109)),NOT(ISNUMBER(posicao_contratual!S109))),"",ROUND(posicao_contratual!B109*posicao_contratual!S109,2))</f>
        <v/>
      </c>
      <c r="G111" s="207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7" t="str">
        <f>IF(posicao_contratual!A110="","",posicao_contratual!B110)</f>
        <v/>
      </c>
      <c r="C112" s="207" t="str">
        <f>IF(OR(posicao_contratual!A110="",NOT(ISNUMBER(posicao_contratual!B110)),NOT(ISNUMBER(posicao_contratual!G110))),"",ROUND(posicao_contratual!B110*posicao_contratual!G110,2))</f>
        <v/>
      </c>
      <c r="D112" s="207" t="str">
        <f>IF(OR(posicao_contratual!A110="",NOT(ISNUMBER(posicao_contratual!B110)),NOT(ISNUMBER(posicao_contratual!K110))),"",ROUND(posicao_contratual!B110*posicao_contratual!K110,2))</f>
        <v/>
      </c>
      <c r="E112" s="207" t="str">
        <f>IF(OR(posicao_contratual!A110="",NOT(ISNUMBER(posicao_contratual!B110)),NOT(ISNUMBER(posicao_contratual!O110))),"",ROUND(posicao_contratual!B110*posicao_contratual!O110,2))</f>
        <v/>
      </c>
      <c r="F112" s="207" t="str">
        <f>IF(OR(posicao_contratual!A110="",NOT(ISNUMBER(posicao_contratual!B110)),NOT(ISNUMBER(posicao_contratual!S110))),"",ROUND(posicao_contratual!B110*posicao_contratual!S110,2))</f>
        <v/>
      </c>
      <c r="G112" s="207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7" t="str">
        <f>IF(posicao_contratual!A111="","",posicao_contratual!B111)</f>
        <v/>
      </c>
      <c r="C113" s="207" t="str">
        <f>IF(OR(posicao_contratual!A111="",NOT(ISNUMBER(posicao_contratual!B111)),NOT(ISNUMBER(posicao_contratual!G111))),"",ROUND(posicao_contratual!B111*posicao_contratual!G111,2))</f>
        <v/>
      </c>
      <c r="D113" s="207" t="str">
        <f>IF(OR(posicao_contratual!A111="",NOT(ISNUMBER(posicao_contratual!B111)),NOT(ISNUMBER(posicao_contratual!K111))),"",ROUND(posicao_contratual!B111*posicao_contratual!K111,2))</f>
        <v/>
      </c>
      <c r="E113" s="207" t="str">
        <f>IF(OR(posicao_contratual!A111="",NOT(ISNUMBER(posicao_contratual!B111)),NOT(ISNUMBER(posicao_contratual!O111))),"",ROUND(posicao_contratual!B111*posicao_contratual!O111,2))</f>
        <v/>
      </c>
      <c r="F113" s="207" t="str">
        <f>IF(OR(posicao_contratual!A111="",NOT(ISNUMBER(posicao_contratual!B111)),NOT(ISNUMBER(posicao_contratual!S111))),"",ROUND(posicao_contratual!B111*posicao_contratual!S111,2))</f>
        <v/>
      </c>
      <c r="G113" s="207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7" t="str">
        <f>IF(posicao_contratual!A112="","",posicao_contratual!B112)</f>
        <v/>
      </c>
      <c r="C114" s="207" t="str">
        <f>IF(OR(posicao_contratual!A112="",NOT(ISNUMBER(posicao_contratual!B112)),NOT(ISNUMBER(posicao_contratual!G112))),"",ROUND(posicao_contratual!B112*posicao_contratual!G112,2))</f>
        <v/>
      </c>
      <c r="D114" s="207" t="str">
        <f>IF(OR(posicao_contratual!A112="",NOT(ISNUMBER(posicao_contratual!B112)),NOT(ISNUMBER(posicao_contratual!K112))),"",ROUND(posicao_contratual!B112*posicao_contratual!K112,2))</f>
        <v/>
      </c>
      <c r="E114" s="207" t="str">
        <f>IF(OR(posicao_contratual!A112="",NOT(ISNUMBER(posicao_contratual!B112)),NOT(ISNUMBER(posicao_contratual!O112))),"",ROUND(posicao_contratual!B112*posicao_contratual!O112,2))</f>
        <v/>
      </c>
      <c r="F114" s="207" t="str">
        <f>IF(OR(posicao_contratual!A112="",NOT(ISNUMBER(posicao_contratual!B112)),NOT(ISNUMBER(posicao_contratual!S112))),"",ROUND(posicao_contratual!B112*posicao_contratual!S112,2))</f>
        <v/>
      </c>
      <c r="G114" s="207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7" t="str">
        <f>IF(posicao_contratual!A113="","",posicao_contratual!B113)</f>
        <v/>
      </c>
      <c r="C115" s="207" t="str">
        <f>IF(OR(posicao_contratual!A113="",NOT(ISNUMBER(posicao_contratual!B113)),NOT(ISNUMBER(posicao_contratual!G113))),"",ROUND(posicao_contratual!B113*posicao_contratual!G113,2))</f>
        <v/>
      </c>
      <c r="D115" s="207" t="str">
        <f>IF(OR(posicao_contratual!A113="",NOT(ISNUMBER(posicao_contratual!B113)),NOT(ISNUMBER(posicao_contratual!K113))),"",ROUND(posicao_contratual!B113*posicao_contratual!K113,2))</f>
        <v/>
      </c>
      <c r="E115" s="207" t="str">
        <f>IF(OR(posicao_contratual!A113="",NOT(ISNUMBER(posicao_contratual!B113)),NOT(ISNUMBER(posicao_contratual!O113))),"",ROUND(posicao_contratual!B113*posicao_contratual!O113,2))</f>
        <v/>
      </c>
      <c r="F115" s="207" t="str">
        <f>IF(OR(posicao_contratual!A113="",NOT(ISNUMBER(posicao_contratual!B113)),NOT(ISNUMBER(posicao_contratual!S113))),"",ROUND(posicao_contratual!B113*posicao_contratual!S113,2))</f>
        <v/>
      </c>
      <c r="G115" s="207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7" t="str">
        <f>IF(posicao_contratual!A114="","",posicao_contratual!B114)</f>
        <v/>
      </c>
      <c r="C116" s="207" t="str">
        <f>IF(OR(posicao_contratual!A114="",NOT(ISNUMBER(posicao_contratual!B114)),NOT(ISNUMBER(posicao_contratual!G114))),"",ROUND(posicao_contratual!B114*posicao_contratual!G114,2))</f>
        <v/>
      </c>
      <c r="D116" s="207" t="str">
        <f>IF(OR(posicao_contratual!A114="",NOT(ISNUMBER(posicao_contratual!B114)),NOT(ISNUMBER(posicao_contratual!K114))),"",ROUND(posicao_contratual!B114*posicao_contratual!K114,2))</f>
        <v/>
      </c>
      <c r="E116" s="207" t="str">
        <f>IF(OR(posicao_contratual!A114="",NOT(ISNUMBER(posicao_contratual!B114)),NOT(ISNUMBER(posicao_contratual!O114))),"",ROUND(posicao_contratual!B114*posicao_contratual!O114,2))</f>
        <v/>
      </c>
      <c r="F116" s="207" t="str">
        <f>IF(OR(posicao_contratual!A114="",NOT(ISNUMBER(posicao_contratual!B114)),NOT(ISNUMBER(posicao_contratual!S114))),"",ROUND(posicao_contratual!B114*posicao_contratual!S114,2))</f>
        <v/>
      </c>
      <c r="G116" s="207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7" t="str">
        <f>IF(posicao_contratual!A115="","",posicao_contratual!B115)</f>
        <v/>
      </c>
      <c r="C117" s="207" t="str">
        <f>IF(OR(posicao_contratual!A115="",NOT(ISNUMBER(posicao_contratual!B115)),NOT(ISNUMBER(posicao_contratual!G115))),"",ROUND(posicao_contratual!B115*posicao_contratual!G115,2))</f>
        <v/>
      </c>
      <c r="D117" s="207" t="str">
        <f>IF(OR(posicao_contratual!A115="",NOT(ISNUMBER(posicao_contratual!B115)),NOT(ISNUMBER(posicao_contratual!K115))),"",ROUND(posicao_contratual!B115*posicao_contratual!K115,2))</f>
        <v/>
      </c>
      <c r="E117" s="207" t="str">
        <f>IF(OR(posicao_contratual!A115="",NOT(ISNUMBER(posicao_contratual!B115)),NOT(ISNUMBER(posicao_contratual!O115))),"",ROUND(posicao_contratual!B115*posicao_contratual!O115,2))</f>
        <v/>
      </c>
      <c r="F117" s="207" t="str">
        <f>IF(OR(posicao_contratual!A115="",NOT(ISNUMBER(posicao_contratual!B115)),NOT(ISNUMBER(posicao_contratual!S115))),"",ROUND(posicao_contratual!B115*posicao_contratual!S115,2))</f>
        <v/>
      </c>
      <c r="G117" s="207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7" t="str">
        <f>IF(posicao_contratual!A116="","",posicao_contratual!B116)</f>
        <v/>
      </c>
      <c r="C118" s="207" t="str">
        <f>IF(OR(posicao_contratual!A116="",NOT(ISNUMBER(posicao_contratual!B116)),NOT(ISNUMBER(posicao_contratual!G116))),"",ROUND(posicao_contratual!B116*posicao_contratual!G116,2))</f>
        <v/>
      </c>
      <c r="D118" s="207" t="str">
        <f>IF(OR(posicao_contratual!A116="",NOT(ISNUMBER(posicao_contratual!B116)),NOT(ISNUMBER(posicao_contratual!K116))),"",ROUND(posicao_contratual!B116*posicao_contratual!K116,2))</f>
        <v/>
      </c>
      <c r="E118" s="207" t="str">
        <f>IF(OR(posicao_contratual!A116="",NOT(ISNUMBER(posicao_contratual!B116)),NOT(ISNUMBER(posicao_contratual!O116))),"",ROUND(posicao_contratual!B116*posicao_contratual!O116,2))</f>
        <v/>
      </c>
      <c r="F118" s="207" t="str">
        <f>IF(OR(posicao_contratual!A116="",NOT(ISNUMBER(posicao_contratual!B116)),NOT(ISNUMBER(posicao_contratual!S116))),"",ROUND(posicao_contratual!B116*posicao_contratual!S116,2))</f>
        <v/>
      </c>
      <c r="G118" s="207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7" t="str">
        <f>IF(posicao_contratual!A117="","",posicao_contratual!B117)</f>
        <v/>
      </c>
      <c r="C119" s="207" t="str">
        <f>IF(OR(posicao_contratual!A117="",NOT(ISNUMBER(posicao_contratual!B117)),NOT(ISNUMBER(posicao_contratual!G117))),"",ROUND(posicao_contratual!B117*posicao_contratual!G117,2))</f>
        <v/>
      </c>
      <c r="D119" s="207" t="str">
        <f>IF(OR(posicao_contratual!A117="",NOT(ISNUMBER(posicao_contratual!B117)),NOT(ISNUMBER(posicao_contratual!K117))),"",ROUND(posicao_contratual!B117*posicao_contratual!K117,2))</f>
        <v/>
      </c>
      <c r="E119" s="207" t="str">
        <f>IF(OR(posicao_contratual!A117="",NOT(ISNUMBER(posicao_contratual!B117)),NOT(ISNUMBER(posicao_contratual!O117))),"",ROUND(posicao_contratual!B117*posicao_contratual!O117,2))</f>
        <v/>
      </c>
      <c r="F119" s="207" t="str">
        <f>IF(OR(posicao_contratual!A117="",NOT(ISNUMBER(posicao_contratual!B117)),NOT(ISNUMBER(posicao_contratual!S117))),"",ROUND(posicao_contratual!B117*posicao_contratual!S117,2))</f>
        <v/>
      </c>
      <c r="G119" s="207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7" t="str">
        <f>IF(posicao_contratual!A118="","",posicao_contratual!B118)</f>
        <v/>
      </c>
      <c r="C120" s="207" t="str">
        <f>IF(OR(posicao_contratual!A118="",NOT(ISNUMBER(posicao_contratual!B118)),NOT(ISNUMBER(posicao_contratual!G118))),"",ROUND(posicao_contratual!B118*posicao_contratual!G118,2))</f>
        <v/>
      </c>
      <c r="D120" s="207" t="str">
        <f>IF(OR(posicao_contratual!A118="",NOT(ISNUMBER(posicao_contratual!B118)),NOT(ISNUMBER(posicao_contratual!K118))),"",ROUND(posicao_contratual!B118*posicao_contratual!K118,2))</f>
        <v/>
      </c>
      <c r="E120" s="207" t="str">
        <f>IF(OR(posicao_contratual!A118="",NOT(ISNUMBER(posicao_contratual!B118)),NOT(ISNUMBER(posicao_contratual!O118))),"",ROUND(posicao_contratual!B118*posicao_contratual!O118,2))</f>
        <v/>
      </c>
      <c r="F120" s="207" t="str">
        <f>IF(OR(posicao_contratual!A118="",NOT(ISNUMBER(posicao_contratual!B118)),NOT(ISNUMBER(posicao_contratual!S118))),"",ROUND(posicao_contratual!B118*posicao_contratual!S118,2))</f>
        <v/>
      </c>
      <c r="G120" s="207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7" t="str">
        <f>IF(posicao_contratual!A119="","",posicao_contratual!B119)</f>
        <v/>
      </c>
      <c r="C121" s="207" t="str">
        <f>IF(OR(posicao_contratual!A119="",NOT(ISNUMBER(posicao_contratual!B119)),NOT(ISNUMBER(posicao_contratual!G119))),"",ROUND(posicao_contratual!B119*posicao_contratual!G119,2))</f>
        <v/>
      </c>
      <c r="D121" s="207" t="str">
        <f>IF(OR(posicao_contratual!A119="",NOT(ISNUMBER(posicao_contratual!B119)),NOT(ISNUMBER(posicao_contratual!K119))),"",ROUND(posicao_contratual!B119*posicao_contratual!K119,2))</f>
        <v/>
      </c>
      <c r="E121" s="207" t="str">
        <f>IF(OR(posicao_contratual!A119="",NOT(ISNUMBER(posicao_contratual!B119)),NOT(ISNUMBER(posicao_contratual!O119))),"",ROUND(posicao_contratual!B119*posicao_contratual!O119,2))</f>
        <v/>
      </c>
      <c r="F121" s="207" t="str">
        <f>IF(OR(posicao_contratual!A119="",NOT(ISNUMBER(posicao_contratual!B119)),NOT(ISNUMBER(posicao_contratual!S119))),"",ROUND(posicao_contratual!B119*posicao_contratual!S119,2))</f>
        <v/>
      </c>
      <c r="G121" s="207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7" t="str">
        <f>IF(posicao_contratual!A120="","",posicao_contratual!B120)</f>
        <v/>
      </c>
      <c r="C122" s="207" t="str">
        <f>IF(OR(posicao_contratual!A120="",NOT(ISNUMBER(posicao_contratual!B120)),NOT(ISNUMBER(posicao_contratual!G120))),"",ROUND(posicao_contratual!B120*posicao_contratual!G120,2))</f>
        <v/>
      </c>
      <c r="D122" s="207" t="str">
        <f>IF(OR(posicao_contratual!A120="",NOT(ISNUMBER(posicao_contratual!B120)),NOT(ISNUMBER(posicao_contratual!K120))),"",ROUND(posicao_contratual!B120*posicao_contratual!K120,2))</f>
        <v/>
      </c>
      <c r="E122" s="207" t="str">
        <f>IF(OR(posicao_contratual!A120="",NOT(ISNUMBER(posicao_contratual!B120)),NOT(ISNUMBER(posicao_contratual!O120))),"",ROUND(posicao_contratual!B120*posicao_contratual!O120,2))</f>
        <v/>
      </c>
      <c r="F122" s="207" t="str">
        <f>IF(OR(posicao_contratual!A120="",NOT(ISNUMBER(posicao_contratual!B120)),NOT(ISNUMBER(posicao_contratual!S120))),"",ROUND(posicao_contratual!B120*posicao_contratual!S120,2))</f>
        <v/>
      </c>
      <c r="G122" s="207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7" t="str">
        <f>IF(posicao_contratual!A121="","",posicao_contratual!B121)</f>
        <v/>
      </c>
      <c r="C123" s="207" t="str">
        <f>IF(OR(posicao_contratual!A121="",NOT(ISNUMBER(posicao_contratual!B121)),NOT(ISNUMBER(posicao_contratual!G121))),"",ROUND(posicao_contratual!B121*posicao_contratual!G121,2))</f>
        <v/>
      </c>
      <c r="D123" s="207" t="str">
        <f>IF(OR(posicao_contratual!A121="",NOT(ISNUMBER(posicao_contratual!B121)),NOT(ISNUMBER(posicao_contratual!K121))),"",ROUND(posicao_contratual!B121*posicao_contratual!K121,2))</f>
        <v/>
      </c>
      <c r="E123" s="207" t="str">
        <f>IF(OR(posicao_contratual!A121="",NOT(ISNUMBER(posicao_contratual!B121)),NOT(ISNUMBER(posicao_contratual!O121))),"",ROUND(posicao_contratual!B121*posicao_contratual!O121,2))</f>
        <v/>
      </c>
      <c r="F123" s="207" t="str">
        <f>IF(OR(posicao_contratual!A121="",NOT(ISNUMBER(posicao_contratual!B121)),NOT(ISNUMBER(posicao_contratual!S121))),"",ROUND(posicao_contratual!B121*posicao_contratual!S121,2))</f>
        <v/>
      </c>
      <c r="G123" s="207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7" t="str">
        <f>IF(posicao_contratual!A122="","",posicao_contratual!B122)</f>
        <v/>
      </c>
      <c r="C124" s="207" t="str">
        <f>IF(OR(posicao_contratual!A122="",NOT(ISNUMBER(posicao_contratual!B122)),NOT(ISNUMBER(posicao_contratual!G122))),"",ROUND(posicao_contratual!B122*posicao_contratual!G122,2))</f>
        <v/>
      </c>
      <c r="D124" s="207" t="str">
        <f>IF(OR(posicao_contratual!A122="",NOT(ISNUMBER(posicao_contratual!B122)),NOT(ISNUMBER(posicao_contratual!K122))),"",ROUND(posicao_contratual!B122*posicao_contratual!K122,2))</f>
        <v/>
      </c>
      <c r="E124" s="207" t="str">
        <f>IF(OR(posicao_contratual!A122="",NOT(ISNUMBER(posicao_contratual!B122)),NOT(ISNUMBER(posicao_contratual!O122))),"",ROUND(posicao_contratual!B122*posicao_contratual!O122,2))</f>
        <v/>
      </c>
      <c r="F124" s="207" t="str">
        <f>IF(OR(posicao_contratual!A122="",NOT(ISNUMBER(posicao_contratual!B122)),NOT(ISNUMBER(posicao_contratual!S122))),"",ROUND(posicao_contratual!B122*posicao_contratual!S122,2))</f>
        <v/>
      </c>
      <c r="G124" s="207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7" t="str">
        <f>IF(posicao_contratual!A123="","",posicao_contratual!B123)</f>
        <v/>
      </c>
      <c r="C125" s="207" t="str">
        <f>IF(OR(posicao_contratual!A123="",NOT(ISNUMBER(posicao_contratual!B123)),NOT(ISNUMBER(posicao_contratual!G123))),"",ROUND(posicao_contratual!B123*posicao_contratual!G123,2))</f>
        <v/>
      </c>
      <c r="D125" s="207" t="str">
        <f>IF(OR(posicao_contratual!A123="",NOT(ISNUMBER(posicao_contratual!B123)),NOT(ISNUMBER(posicao_contratual!K123))),"",ROUND(posicao_contratual!B123*posicao_contratual!K123,2))</f>
        <v/>
      </c>
      <c r="E125" s="207" t="str">
        <f>IF(OR(posicao_contratual!A123="",NOT(ISNUMBER(posicao_contratual!B123)),NOT(ISNUMBER(posicao_contratual!O123))),"",ROUND(posicao_contratual!B123*posicao_contratual!O123,2))</f>
        <v/>
      </c>
      <c r="F125" s="207" t="str">
        <f>IF(OR(posicao_contratual!A123="",NOT(ISNUMBER(posicao_contratual!B123)),NOT(ISNUMBER(posicao_contratual!S123))),"",ROUND(posicao_contratual!B123*posicao_contratual!S123,2))</f>
        <v/>
      </c>
      <c r="G125" s="207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7" t="str">
        <f>IF(posicao_contratual!A124="","",posicao_contratual!B124)</f>
        <v/>
      </c>
      <c r="C126" s="207" t="str">
        <f>IF(OR(posicao_contratual!A124="",NOT(ISNUMBER(posicao_contratual!B124)),NOT(ISNUMBER(posicao_contratual!G124))),"",ROUND(posicao_contratual!B124*posicao_contratual!G124,2))</f>
        <v/>
      </c>
      <c r="D126" s="207" t="str">
        <f>IF(OR(posicao_contratual!A124="",NOT(ISNUMBER(posicao_contratual!B124)),NOT(ISNUMBER(posicao_contratual!K124))),"",ROUND(posicao_contratual!B124*posicao_contratual!K124,2))</f>
        <v/>
      </c>
      <c r="E126" s="207" t="str">
        <f>IF(OR(posicao_contratual!A124="",NOT(ISNUMBER(posicao_contratual!B124)),NOT(ISNUMBER(posicao_contratual!O124))),"",ROUND(posicao_contratual!B124*posicao_contratual!O124,2))</f>
        <v/>
      </c>
      <c r="F126" s="207" t="str">
        <f>IF(OR(posicao_contratual!A124="",NOT(ISNUMBER(posicao_contratual!B124)),NOT(ISNUMBER(posicao_contratual!S124))),"",ROUND(posicao_contratual!B124*posicao_contratual!S124,2))</f>
        <v/>
      </c>
      <c r="G126" s="207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7" t="str">
        <f>IF(posicao_contratual!A125="","",posicao_contratual!B125)</f>
        <v/>
      </c>
      <c r="C127" s="207" t="str">
        <f>IF(OR(posicao_contratual!A125="",NOT(ISNUMBER(posicao_contratual!B125)),NOT(ISNUMBER(posicao_contratual!G125))),"",ROUND(posicao_contratual!B125*posicao_contratual!G125,2))</f>
        <v/>
      </c>
      <c r="D127" s="207" t="str">
        <f>IF(OR(posicao_contratual!A125="",NOT(ISNUMBER(posicao_contratual!B125)),NOT(ISNUMBER(posicao_contratual!K125))),"",ROUND(posicao_contratual!B125*posicao_contratual!K125,2))</f>
        <v/>
      </c>
      <c r="E127" s="207" t="str">
        <f>IF(OR(posicao_contratual!A125="",NOT(ISNUMBER(posicao_contratual!B125)),NOT(ISNUMBER(posicao_contratual!O125))),"",ROUND(posicao_contratual!B125*posicao_contratual!O125,2))</f>
        <v/>
      </c>
      <c r="F127" s="207" t="str">
        <f>IF(OR(posicao_contratual!A125="",NOT(ISNUMBER(posicao_contratual!B125)),NOT(ISNUMBER(posicao_contratual!S125))),"",ROUND(posicao_contratual!B125*posicao_contratual!S125,2))</f>
        <v/>
      </c>
      <c r="G127" s="207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7" t="str">
        <f>IF(posicao_contratual!A126="","",posicao_contratual!B126)</f>
        <v/>
      </c>
      <c r="C128" s="207" t="str">
        <f>IF(OR(posicao_contratual!A126="",NOT(ISNUMBER(posicao_contratual!B126)),NOT(ISNUMBER(posicao_contratual!G126))),"",ROUND(posicao_contratual!B126*posicao_contratual!G126,2))</f>
        <v/>
      </c>
      <c r="D128" s="207" t="str">
        <f>IF(OR(posicao_contratual!A126="",NOT(ISNUMBER(posicao_contratual!B126)),NOT(ISNUMBER(posicao_contratual!K126))),"",ROUND(posicao_contratual!B126*posicao_contratual!K126,2))</f>
        <v/>
      </c>
      <c r="E128" s="207" t="str">
        <f>IF(OR(posicao_contratual!A126="",NOT(ISNUMBER(posicao_contratual!B126)),NOT(ISNUMBER(posicao_contratual!O126))),"",ROUND(posicao_contratual!B126*posicao_contratual!O126,2))</f>
        <v/>
      </c>
      <c r="F128" s="207" t="str">
        <f>IF(OR(posicao_contratual!A126="",NOT(ISNUMBER(posicao_contratual!B126)),NOT(ISNUMBER(posicao_contratual!S126))),"",ROUND(posicao_contratual!B126*posicao_contratual!S126,2))</f>
        <v/>
      </c>
      <c r="G128" s="207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7" t="str">
        <f>IF(posicao_contratual!A127="","",posicao_contratual!B127)</f>
        <v/>
      </c>
      <c r="C129" s="207" t="str">
        <f>IF(OR(posicao_contratual!A127="",NOT(ISNUMBER(posicao_contratual!B127)),NOT(ISNUMBER(posicao_contratual!G127))),"",ROUND(posicao_contratual!B127*posicao_contratual!G127,2))</f>
        <v/>
      </c>
      <c r="D129" s="207" t="str">
        <f>IF(OR(posicao_contratual!A127="",NOT(ISNUMBER(posicao_contratual!B127)),NOT(ISNUMBER(posicao_contratual!K127))),"",ROUND(posicao_contratual!B127*posicao_contratual!K127,2))</f>
        <v/>
      </c>
      <c r="E129" s="207" t="str">
        <f>IF(OR(posicao_contratual!A127="",NOT(ISNUMBER(posicao_contratual!B127)),NOT(ISNUMBER(posicao_contratual!O127))),"",ROUND(posicao_contratual!B127*posicao_contratual!O127,2))</f>
        <v/>
      </c>
      <c r="F129" s="207" t="str">
        <f>IF(OR(posicao_contratual!A127="",NOT(ISNUMBER(posicao_contratual!B127)),NOT(ISNUMBER(posicao_contratual!S127))),"",ROUND(posicao_contratual!B127*posicao_contratual!S127,2))</f>
        <v/>
      </c>
      <c r="G129" s="207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7" t="str">
        <f>IF(posicao_contratual!A128="","",posicao_contratual!B128)</f>
        <v/>
      </c>
      <c r="C130" s="207" t="str">
        <f>IF(OR(posicao_contratual!A128="",NOT(ISNUMBER(posicao_contratual!B128)),NOT(ISNUMBER(posicao_contratual!G128))),"",ROUND(posicao_contratual!B128*posicao_contratual!G128,2))</f>
        <v/>
      </c>
      <c r="D130" s="207" t="str">
        <f>IF(OR(posicao_contratual!A128="",NOT(ISNUMBER(posicao_contratual!B128)),NOT(ISNUMBER(posicao_contratual!K128))),"",ROUND(posicao_contratual!B128*posicao_contratual!K128,2))</f>
        <v/>
      </c>
      <c r="E130" s="207" t="str">
        <f>IF(OR(posicao_contratual!A128="",NOT(ISNUMBER(posicao_contratual!B128)),NOT(ISNUMBER(posicao_contratual!O128))),"",ROUND(posicao_contratual!B128*posicao_contratual!O128,2))</f>
        <v/>
      </c>
      <c r="F130" s="207" t="str">
        <f>IF(OR(posicao_contratual!A128="",NOT(ISNUMBER(posicao_contratual!B128)),NOT(ISNUMBER(posicao_contratual!S128))),"",ROUND(posicao_contratual!B128*posicao_contratual!S128,2))</f>
        <v/>
      </c>
      <c r="G130" s="207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7" t="str">
        <f>IF(posicao_contratual!A129="","",posicao_contratual!B129)</f>
        <v/>
      </c>
      <c r="C131" s="207" t="str">
        <f>IF(OR(posicao_contratual!A129="",NOT(ISNUMBER(posicao_contratual!B129)),NOT(ISNUMBER(posicao_contratual!G129))),"",ROUND(posicao_contratual!B129*posicao_contratual!G129,2))</f>
        <v/>
      </c>
      <c r="D131" s="207" t="str">
        <f>IF(OR(posicao_contratual!A129="",NOT(ISNUMBER(posicao_contratual!B129)),NOT(ISNUMBER(posicao_contratual!K129))),"",ROUND(posicao_contratual!B129*posicao_contratual!K129,2))</f>
        <v/>
      </c>
      <c r="E131" s="207" t="str">
        <f>IF(OR(posicao_contratual!A129="",NOT(ISNUMBER(posicao_contratual!B129)),NOT(ISNUMBER(posicao_contratual!O129))),"",ROUND(posicao_contratual!B129*posicao_contratual!O129,2))</f>
        <v/>
      </c>
      <c r="F131" s="207" t="str">
        <f>IF(OR(posicao_contratual!A129="",NOT(ISNUMBER(posicao_contratual!B129)),NOT(ISNUMBER(posicao_contratual!S129))),"",ROUND(posicao_contratual!B129*posicao_contratual!S129,2))</f>
        <v/>
      </c>
      <c r="G131" s="207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7" t="str">
        <f>IF(posicao_contratual!A130="","",posicao_contratual!B130)</f>
        <v/>
      </c>
      <c r="C132" s="207" t="str">
        <f>IF(OR(posicao_contratual!A130="",NOT(ISNUMBER(posicao_contratual!B130)),NOT(ISNUMBER(posicao_contratual!G130))),"",ROUND(posicao_contratual!B130*posicao_contratual!G130,2))</f>
        <v/>
      </c>
      <c r="D132" s="207" t="str">
        <f>IF(OR(posicao_contratual!A130="",NOT(ISNUMBER(posicao_contratual!B130)),NOT(ISNUMBER(posicao_contratual!K130))),"",ROUND(posicao_contratual!B130*posicao_contratual!K130,2))</f>
        <v/>
      </c>
      <c r="E132" s="207" t="str">
        <f>IF(OR(posicao_contratual!A130="",NOT(ISNUMBER(posicao_contratual!B130)),NOT(ISNUMBER(posicao_contratual!O130))),"",ROUND(posicao_contratual!B130*posicao_contratual!O130,2))</f>
        <v/>
      </c>
      <c r="F132" s="207" t="str">
        <f>IF(OR(posicao_contratual!A130="",NOT(ISNUMBER(posicao_contratual!B130)),NOT(ISNUMBER(posicao_contratual!S130))),"",ROUND(posicao_contratual!B130*posicao_contratual!S130,2))</f>
        <v/>
      </c>
      <c r="G132" s="207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7" t="str">
        <f>IF(posicao_contratual!A131="","",posicao_contratual!B131)</f>
        <v/>
      </c>
      <c r="C133" s="207" t="str">
        <f>IF(OR(posicao_contratual!A131="",NOT(ISNUMBER(posicao_contratual!B131)),NOT(ISNUMBER(posicao_contratual!G131))),"",ROUND(posicao_contratual!B131*posicao_contratual!G131,2))</f>
        <v/>
      </c>
      <c r="D133" s="207" t="str">
        <f>IF(OR(posicao_contratual!A131="",NOT(ISNUMBER(posicao_contratual!B131)),NOT(ISNUMBER(posicao_contratual!K131))),"",ROUND(posicao_contratual!B131*posicao_contratual!K131,2))</f>
        <v/>
      </c>
      <c r="E133" s="207" t="str">
        <f>IF(OR(posicao_contratual!A131="",NOT(ISNUMBER(posicao_contratual!B131)),NOT(ISNUMBER(posicao_contratual!O131))),"",ROUND(posicao_contratual!B131*posicao_contratual!O131,2))</f>
        <v/>
      </c>
      <c r="F133" s="207" t="str">
        <f>IF(OR(posicao_contratual!A131="",NOT(ISNUMBER(posicao_contratual!B131)),NOT(ISNUMBER(posicao_contratual!S131))),"",ROUND(posicao_contratual!B131*posicao_contratual!S131,2))</f>
        <v/>
      </c>
      <c r="G133" s="207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7" t="str">
        <f>IF(posicao_contratual!A132="","",posicao_contratual!B132)</f>
        <v/>
      </c>
      <c r="C134" s="207" t="str">
        <f>IF(OR(posicao_contratual!A132="",NOT(ISNUMBER(posicao_contratual!B132)),NOT(ISNUMBER(posicao_contratual!G132))),"",ROUND(posicao_contratual!B132*posicao_contratual!G132,2))</f>
        <v/>
      </c>
      <c r="D134" s="207" t="str">
        <f>IF(OR(posicao_contratual!A132="",NOT(ISNUMBER(posicao_contratual!B132)),NOT(ISNUMBER(posicao_contratual!K132))),"",ROUND(posicao_contratual!B132*posicao_contratual!K132,2))</f>
        <v/>
      </c>
      <c r="E134" s="207" t="str">
        <f>IF(OR(posicao_contratual!A132="",NOT(ISNUMBER(posicao_contratual!B132)),NOT(ISNUMBER(posicao_contratual!O132))),"",ROUND(posicao_contratual!B132*posicao_contratual!O132,2))</f>
        <v/>
      </c>
      <c r="F134" s="207" t="str">
        <f>IF(OR(posicao_contratual!A132="",NOT(ISNUMBER(posicao_contratual!B132)),NOT(ISNUMBER(posicao_contratual!S132))),"",ROUND(posicao_contratual!B132*posicao_contratual!S132,2))</f>
        <v/>
      </c>
      <c r="G134" s="207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7" t="str">
        <f>IF(posicao_contratual!A133="","",posicao_contratual!B133)</f>
        <v/>
      </c>
      <c r="C135" s="207" t="str">
        <f>IF(OR(posicao_contratual!A133="",NOT(ISNUMBER(posicao_contratual!B133)),NOT(ISNUMBER(posicao_contratual!G133))),"",ROUND(posicao_contratual!B133*posicao_contratual!G133,2))</f>
        <v/>
      </c>
      <c r="D135" s="207" t="str">
        <f>IF(OR(posicao_contratual!A133="",NOT(ISNUMBER(posicao_contratual!B133)),NOT(ISNUMBER(posicao_contratual!K133))),"",ROUND(posicao_contratual!B133*posicao_contratual!K133,2))</f>
        <v/>
      </c>
      <c r="E135" s="207" t="str">
        <f>IF(OR(posicao_contratual!A133="",NOT(ISNUMBER(posicao_contratual!B133)),NOT(ISNUMBER(posicao_contratual!O133))),"",ROUND(posicao_contratual!B133*posicao_contratual!O133,2))</f>
        <v/>
      </c>
      <c r="F135" s="207" t="str">
        <f>IF(OR(posicao_contratual!A133="",NOT(ISNUMBER(posicao_contratual!B133)),NOT(ISNUMBER(posicao_contratual!S133))),"",ROUND(posicao_contratual!B133*posicao_contratual!S133,2))</f>
        <v/>
      </c>
      <c r="G135" s="207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7" t="str">
        <f>IF(posicao_contratual!A134="","",posicao_contratual!B134)</f>
        <v/>
      </c>
      <c r="C136" s="207" t="str">
        <f>IF(OR(posicao_contratual!A134="",NOT(ISNUMBER(posicao_contratual!B134)),NOT(ISNUMBER(posicao_contratual!G134))),"",ROUND(posicao_contratual!B134*posicao_contratual!G134,2))</f>
        <v/>
      </c>
      <c r="D136" s="207" t="str">
        <f>IF(OR(posicao_contratual!A134="",NOT(ISNUMBER(posicao_contratual!B134)),NOT(ISNUMBER(posicao_contratual!K134))),"",ROUND(posicao_contratual!B134*posicao_contratual!K134,2))</f>
        <v/>
      </c>
      <c r="E136" s="207" t="str">
        <f>IF(OR(posicao_contratual!A134="",NOT(ISNUMBER(posicao_contratual!B134)),NOT(ISNUMBER(posicao_contratual!O134))),"",ROUND(posicao_contratual!B134*posicao_contratual!O134,2))</f>
        <v/>
      </c>
      <c r="F136" s="207" t="str">
        <f>IF(OR(posicao_contratual!A134="",NOT(ISNUMBER(posicao_contratual!B134)),NOT(ISNUMBER(posicao_contratual!S134))),"",ROUND(posicao_contratual!B134*posicao_contratual!S134,2))</f>
        <v/>
      </c>
      <c r="G136" s="207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7" t="str">
        <f>IF(posicao_contratual!A135="","",posicao_contratual!B135)</f>
        <v/>
      </c>
      <c r="C137" s="207" t="str">
        <f>IF(OR(posicao_contratual!A135="",NOT(ISNUMBER(posicao_contratual!B135)),NOT(ISNUMBER(posicao_contratual!G135))),"",ROUND(posicao_contratual!B135*posicao_contratual!G135,2))</f>
        <v/>
      </c>
      <c r="D137" s="207" t="str">
        <f>IF(OR(posicao_contratual!A135="",NOT(ISNUMBER(posicao_contratual!B135)),NOT(ISNUMBER(posicao_contratual!K135))),"",ROUND(posicao_contratual!B135*posicao_contratual!K135,2))</f>
        <v/>
      </c>
      <c r="E137" s="207" t="str">
        <f>IF(OR(posicao_contratual!A135="",NOT(ISNUMBER(posicao_contratual!B135)),NOT(ISNUMBER(posicao_contratual!O135))),"",ROUND(posicao_contratual!B135*posicao_contratual!O135,2))</f>
        <v/>
      </c>
      <c r="F137" s="207" t="str">
        <f>IF(OR(posicao_contratual!A135="",NOT(ISNUMBER(posicao_contratual!B135)),NOT(ISNUMBER(posicao_contratual!S135))),"",ROUND(posicao_contratual!B135*posicao_contratual!S135,2))</f>
        <v/>
      </c>
      <c r="G137" s="207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7" t="str">
        <f>IF(posicao_contratual!A136="","",posicao_contratual!B136)</f>
        <v/>
      </c>
      <c r="C138" s="207" t="str">
        <f>IF(OR(posicao_contratual!A136="",NOT(ISNUMBER(posicao_contratual!B136)),NOT(ISNUMBER(posicao_contratual!G136))),"",ROUND(posicao_contratual!B136*posicao_contratual!G136,2))</f>
        <v/>
      </c>
      <c r="D138" s="207" t="str">
        <f>IF(OR(posicao_contratual!A136="",NOT(ISNUMBER(posicao_contratual!B136)),NOT(ISNUMBER(posicao_contratual!K136))),"",ROUND(posicao_contratual!B136*posicao_contratual!K136,2))</f>
        <v/>
      </c>
      <c r="E138" s="207" t="str">
        <f>IF(OR(posicao_contratual!A136="",NOT(ISNUMBER(posicao_contratual!B136)),NOT(ISNUMBER(posicao_contratual!O136))),"",ROUND(posicao_contratual!B136*posicao_contratual!O136,2))</f>
        <v/>
      </c>
      <c r="F138" s="207" t="str">
        <f>IF(OR(posicao_contratual!A136="",NOT(ISNUMBER(posicao_contratual!B136)),NOT(ISNUMBER(posicao_contratual!S136))),"",ROUND(posicao_contratual!B136*posicao_contratual!S136,2))</f>
        <v/>
      </c>
      <c r="G138" s="207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7" t="str">
        <f>IF(posicao_contratual!A137="","",posicao_contratual!B137)</f>
        <v/>
      </c>
      <c r="C139" s="207" t="str">
        <f>IF(OR(posicao_contratual!A137="",NOT(ISNUMBER(posicao_contratual!B137)),NOT(ISNUMBER(posicao_contratual!G137))),"",ROUND(posicao_contratual!B137*posicao_contratual!G137,2))</f>
        <v/>
      </c>
      <c r="D139" s="207" t="str">
        <f>IF(OR(posicao_contratual!A137="",NOT(ISNUMBER(posicao_contratual!B137)),NOT(ISNUMBER(posicao_contratual!K137))),"",ROUND(posicao_contratual!B137*posicao_contratual!K137,2))</f>
        <v/>
      </c>
      <c r="E139" s="207" t="str">
        <f>IF(OR(posicao_contratual!A137="",NOT(ISNUMBER(posicao_contratual!B137)),NOT(ISNUMBER(posicao_contratual!O137))),"",ROUND(posicao_contratual!B137*posicao_contratual!O137,2))</f>
        <v/>
      </c>
      <c r="F139" s="207" t="str">
        <f>IF(OR(posicao_contratual!A137="",NOT(ISNUMBER(posicao_contratual!B137)),NOT(ISNUMBER(posicao_contratual!S137))),"",ROUND(posicao_contratual!B137*posicao_contratual!S137,2))</f>
        <v/>
      </c>
      <c r="G139" s="207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7" t="str">
        <f>IF(posicao_contratual!A138="","",posicao_contratual!B138)</f>
        <v/>
      </c>
      <c r="C140" s="207" t="str">
        <f>IF(OR(posicao_contratual!A138="",NOT(ISNUMBER(posicao_contratual!B138)),NOT(ISNUMBER(posicao_contratual!G138))),"",ROUND(posicao_contratual!B138*posicao_contratual!G138,2))</f>
        <v/>
      </c>
      <c r="D140" s="207" t="str">
        <f>IF(OR(posicao_contratual!A138="",NOT(ISNUMBER(posicao_contratual!B138)),NOT(ISNUMBER(posicao_contratual!K138))),"",ROUND(posicao_contratual!B138*posicao_contratual!K138,2))</f>
        <v/>
      </c>
      <c r="E140" s="207" t="str">
        <f>IF(OR(posicao_contratual!A138="",NOT(ISNUMBER(posicao_contratual!B138)),NOT(ISNUMBER(posicao_contratual!O138))),"",ROUND(posicao_contratual!B138*posicao_contratual!O138,2))</f>
        <v/>
      </c>
      <c r="F140" s="207" t="str">
        <f>IF(OR(posicao_contratual!A138="",NOT(ISNUMBER(posicao_contratual!B138)),NOT(ISNUMBER(posicao_contratual!S138))),"",ROUND(posicao_contratual!B138*posicao_contratual!S138,2))</f>
        <v/>
      </c>
      <c r="G140" s="207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7" t="str">
        <f>IF(posicao_contratual!A139="","",posicao_contratual!B139)</f>
        <v/>
      </c>
      <c r="C141" s="207" t="str">
        <f>IF(OR(posicao_contratual!A139="",NOT(ISNUMBER(posicao_contratual!B139)),NOT(ISNUMBER(posicao_contratual!G139))),"",ROUND(posicao_contratual!B139*posicao_contratual!G139,2))</f>
        <v/>
      </c>
      <c r="D141" s="207" t="str">
        <f>IF(OR(posicao_contratual!A139="",NOT(ISNUMBER(posicao_contratual!B139)),NOT(ISNUMBER(posicao_contratual!K139))),"",ROUND(posicao_contratual!B139*posicao_contratual!K139,2))</f>
        <v/>
      </c>
      <c r="E141" s="207" t="str">
        <f>IF(OR(posicao_contratual!A139="",NOT(ISNUMBER(posicao_contratual!B139)),NOT(ISNUMBER(posicao_contratual!O139))),"",ROUND(posicao_contratual!B139*posicao_contratual!O139,2))</f>
        <v/>
      </c>
      <c r="F141" s="207" t="str">
        <f>IF(OR(posicao_contratual!A139="",NOT(ISNUMBER(posicao_contratual!B139)),NOT(ISNUMBER(posicao_contratual!S139))),"",ROUND(posicao_contratual!B139*posicao_contratual!S139,2))</f>
        <v/>
      </c>
      <c r="G141" s="207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7" t="str">
        <f>IF(posicao_contratual!A140="","",posicao_contratual!B140)</f>
        <v/>
      </c>
      <c r="C142" s="207" t="str">
        <f>IF(OR(posicao_contratual!A140="",NOT(ISNUMBER(posicao_contratual!B140)),NOT(ISNUMBER(posicao_contratual!G140))),"",ROUND(posicao_contratual!B140*posicao_contratual!G140,2))</f>
        <v/>
      </c>
      <c r="D142" s="207" t="str">
        <f>IF(OR(posicao_contratual!A140="",NOT(ISNUMBER(posicao_contratual!B140)),NOT(ISNUMBER(posicao_contratual!K140))),"",ROUND(posicao_contratual!B140*posicao_contratual!K140,2))</f>
        <v/>
      </c>
      <c r="E142" s="207" t="str">
        <f>IF(OR(posicao_contratual!A140="",NOT(ISNUMBER(posicao_contratual!B140)),NOT(ISNUMBER(posicao_contratual!O140))),"",ROUND(posicao_contratual!B140*posicao_contratual!O140,2))</f>
        <v/>
      </c>
      <c r="F142" s="207" t="str">
        <f>IF(OR(posicao_contratual!A140="",NOT(ISNUMBER(posicao_contratual!B140)),NOT(ISNUMBER(posicao_contratual!S140))),"",ROUND(posicao_contratual!B140*posicao_contratual!S140,2))</f>
        <v/>
      </c>
      <c r="G142" s="207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7" t="str">
        <f>IF(posicao_contratual!A141="","",posicao_contratual!B141)</f>
        <v/>
      </c>
      <c r="C143" s="207" t="str">
        <f>IF(OR(posicao_contratual!A141="",NOT(ISNUMBER(posicao_contratual!B141)),NOT(ISNUMBER(posicao_contratual!G141))),"",ROUND(posicao_contratual!B141*posicao_contratual!G141,2))</f>
        <v/>
      </c>
      <c r="D143" s="207" t="str">
        <f>IF(OR(posicao_contratual!A141="",NOT(ISNUMBER(posicao_contratual!B141)),NOT(ISNUMBER(posicao_contratual!K141))),"",ROUND(posicao_contratual!B141*posicao_contratual!K141,2))</f>
        <v/>
      </c>
      <c r="E143" s="207" t="str">
        <f>IF(OR(posicao_contratual!A141="",NOT(ISNUMBER(posicao_contratual!B141)),NOT(ISNUMBER(posicao_contratual!O141))),"",ROUND(posicao_contratual!B141*posicao_contratual!O141,2))</f>
        <v/>
      </c>
      <c r="F143" s="207" t="str">
        <f>IF(OR(posicao_contratual!A141="",NOT(ISNUMBER(posicao_contratual!B141)),NOT(ISNUMBER(posicao_contratual!S141))),"",ROUND(posicao_contratual!B141*posicao_contratual!S141,2))</f>
        <v/>
      </c>
      <c r="G143" s="207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7" t="str">
        <f>IF(posicao_contratual!A142="","",posicao_contratual!B142)</f>
        <v/>
      </c>
      <c r="C144" s="207" t="str">
        <f>IF(OR(posicao_contratual!A142="",NOT(ISNUMBER(posicao_contratual!B142)),NOT(ISNUMBER(posicao_contratual!G142))),"",ROUND(posicao_contratual!B142*posicao_contratual!G142,2))</f>
        <v/>
      </c>
      <c r="D144" s="207" t="str">
        <f>IF(OR(posicao_contratual!A142="",NOT(ISNUMBER(posicao_contratual!B142)),NOT(ISNUMBER(posicao_contratual!K142))),"",ROUND(posicao_contratual!B142*posicao_contratual!K142,2))</f>
        <v/>
      </c>
      <c r="E144" s="207" t="str">
        <f>IF(OR(posicao_contratual!A142="",NOT(ISNUMBER(posicao_contratual!B142)),NOT(ISNUMBER(posicao_contratual!O142))),"",ROUND(posicao_contratual!B142*posicao_contratual!O142,2))</f>
        <v/>
      </c>
      <c r="F144" s="207" t="str">
        <f>IF(OR(posicao_contratual!A142="",NOT(ISNUMBER(posicao_contratual!B142)),NOT(ISNUMBER(posicao_contratual!S142))),"",ROUND(posicao_contratual!B142*posicao_contratual!S142,2))</f>
        <v/>
      </c>
      <c r="G144" s="207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7" t="str">
        <f>IF(posicao_contratual!A143="","",posicao_contratual!B143)</f>
        <v/>
      </c>
      <c r="C145" s="207" t="str">
        <f>IF(OR(posicao_contratual!A143="",NOT(ISNUMBER(posicao_contratual!B143)),NOT(ISNUMBER(posicao_contratual!G143))),"",ROUND(posicao_contratual!B143*posicao_contratual!G143,2))</f>
        <v/>
      </c>
      <c r="D145" s="207" t="str">
        <f>IF(OR(posicao_contratual!A143="",NOT(ISNUMBER(posicao_contratual!B143)),NOT(ISNUMBER(posicao_contratual!K143))),"",ROUND(posicao_contratual!B143*posicao_contratual!K143,2))</f>
        <v/>
      </c>
      <c r="E145" s="207" t="str">
        <f>IF(OR(posicao_contratual!A143="",NOT(ISNUMBER(posicao_contratual!B143)),NOT(ISNUMBER(posicao_contratual!O143))),"",ROUND(posicao_contratual!B143*posicao_contratual!O143,2))</f>
        <v/>
      </c>
      <c r="F145" s="207" t="str">
        <f>IF(OR(posicao_contratual!A143="",NOT(ISNUMBER(posicao_contratual!B143)),NOT(ISNUMBER(posicao_contratual!S143))),"",ROUND(posicao_contratual!B143*posicao_contratual!S143,2))</f>
        <v/>
      </c>
      <c r="G145" s="207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7" t="str">
        <f>IF(posicao_contratual!A144="","",posicao_contratual!B144)</f>
        <v/>
      </c>
      <c r="C146" s="207" t="str">
        <f>IF(OR(posicao_contratual!A144="",NOT(ISNUMBER(posicao_contratual!B144)),NOT(ISNUMBER(posicao_contratual!G144))),"",ROUND(posicao_contratual!B144*posicao_contratual!G144,2))</f>
        <v/>
      </c>
      <c r="D146" s="207" t="str">
        <f>IF(OR(posicao_contratual!A144="",NOT(ISNUMBER(posicao_contratual!B144)),NOT(ISNUMBER(posicao_contratual!K144))),"",ROUND(posicao_contratual!B144*posicao_contratual!K144,2))</f>
        <v/>
      </c>
      <c r="E146" s="207" t="str">
        <f>IF(OR(posicao_contratual!A144="",NOT(ISNUMBER(posicao_contratual!B144)),NOT(ISNUMBER(posicao_contratual!O144))),"",ROUND(posicao_contratual!B144*posicao_contratual!O144,2))</f>
        <v/>
      </c>
      <c r="F146" s="207" t="str">
        <f>IF(OR(posicao_contratual!A144="",NOT(ISNUMBER(posicao_contratual!B144)),NOT(ISNUMBER(posicao_contratual!S144))),"",ROUND(posicao_contratual!B144*posicao_contratual!S144,2))</f>
        <v/>
      </c>
      <c r="G146" s="207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7" t="str">
        <f>IF(posicao_contratual!A145="","",posicao_contratual!B145)</f>
        <v/>
      </c>
      <c r="C147" s="207" t="str">
        <f>IF(OR(posicao_contratual!A145="",NOT(ISNUMBER(posicao_contratual!B145)),NOT(ISNUMBER(posicao_contratual!G145))),"",ROUND(posicao_contratual!B145*posicao_contratual!G145,2))</f>
        <v/>
      </c>
      <c r="D147" s="207" t="str">
        <f>IF(OR(posicao_contratual!A145="",NOT(ISNUMBER(posicao_contratual!B145)),NOT(ISNUMBER(posicao_contratual!K145))),"",ROUND(posicao_contratual!B145*posicao_contratual!K145,2))</f>
        <v/>
      </c>
      <c r="E147" s="207" t="str">
        <f>IF(OR(posicao_contratual!A145="",NOT(ISNUMBER(posicao_contratual!B145)),NOT(ISNUMBER(posicao_contratual!O145))),"",ROUND(posicao_contratual!B145*posicao_contratual!O145,2))</f>
        <v/>
      </c>
      <c r="F147" s="207" t="str">
        <f>IF(OR(posicao_contratual!A145="",NOT(ISNUMBER(posicao_contratual!B145)),NOT(ISNUMBER(posicao_contratual!S145))),"",ROUND(posicao_contratual!B145*posicao_contratual!S145,2))</f>
        <v/>
      </c>
      <c r="G147" s="207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7" t="str">
        <f>IF(posicao_contratual!A146="","",posicao_contratual!B146)</f>
        <v/>
      </c>
      <c r="C148" s="207" t="str">
        <f>IF(OR(posicao_contratual!A146="",NOT(ISNUMBER(posicao_contratual!B146)),NOT(ISNUMBER(posicao_contratual!G146))),"",ROUND(posicao_contratual!B146*posicao_contratual!G146,2))</f>
        <v/>
      </c>
      <c r="D148" s="207" t="str">
        <f>IF(OR(posicao_contratual!A146="",NOT(ISNUMBER(posicao_contratual!B146)),NOT(ISNUMBER(posicao_contratual!K146))),"",ROUND(posicao_contratual!B146*posicao_contratual!K146,2))</f>
        <v/>
      </c>
      <c r="E148" s="207" t="str">
        <f>IF(OR(posicao_contratual!A146="",NOT(ISNUMBER(posicao_contratual!B146)),NOT(ISNUMBER(posicao_contratual!O146))),"",ROUND(posicao_contratual!B146*posicao_contratual!O146,2))</f>
        <v/>
      </c>
      <c r="F148" s="207" t="str">
        <f>IF(OR(posicao_contratual!A146="",NOT(ISNUMBER(posicao_contratual!B146)),NOT(ISNUMBER(posicao_contratual!S146))),"",ROUND(posicao_contratual!B146*posicao_contratual!S146,2))</f>
        <v/>
      </c>
      <c r="G148" s="207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7" t="str">
        <f>IF(posicao_contratual!A147="","",posicao_contratual!B147)</f>
        <v/>
      </c>
      <c r="C149" s="207" t="str">
        <f>IF(OR(posicao_contratual!A147="",NOT(ISNUMBER(posicao_contratual!B147)),NOT(ISNUMBER(posicao_contratual!G147))),"",ROUND(posicao_contratual!B147*posicao_contratual!G147,2))</f>
        <v/>
      </c>
      <c r="D149" s="207" t="str">
        <f>IF(OR(posicao_contratual!A147="",NOT(ISNUMBER(posicao_contratual!B147)),NOT(ISNUMBER(posicao_contratual!K147))),"",ROUND(posicao_contratual!B147*posicao_contratual!K147,2))</f>
        <v/>
      </c>
      <c r="E149" s="207" t="str">
        <f>IF(OR(posicao_contratual!A147="",NOT(ISNUMBER(posicao_contratual!B147)),NOT(ISNUMBER(posicao_contratual!O147))),"",ROUND(posicao_contratual!B147*posicao_contratual!O147,2))</f>
        <v/>
      </c>
      <c r="F149" s="207" t="str">
        <f>IF(OR(posicao_contratual!A147="",NOT(ISNUMBER(posicao_contratual!B147)),NOT(ISNUMBER(posicao_contratual!S147))),"",ROUND(posicao_contratual!B147*posicao_contratual!S147,2))</f>
        <v/>
      </c>
      <c r="G149" s="207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7" t="str">
        <f>IF(posicao_contratual!A148="","",posicao_contratual!B148)</f>
        <v/>
      </c>
      <c r="C150" s="207" t="str">
        <f>IF(OR(posicao_contratual!A148="",NOT(ISNUMBER(posicao_contratual!B148)),NOT(ISNUMBER(posicao_contratual!G148))),"",ROUND(posicao_contratual!B148*posicao_contratual!G148,2))</f>
        <v/>
      </c>
      <c r="D150" s="207" t="str">
        <f>IF(OR(posicao_contratual!A148="",NOT(ISNUMBER(posicao_contratual!B148)),NOT(ISNUMBER(posicao_contratual!K148))),"",ROUND(posicao_contratual!B148*posicao_contratual!K148,2))</f>
        <v/>
      </c>
      <c r="E150" s="207" t="str">
        <f>IF(OR(posicao_contratual!A148="",NOT(ISNUMBER(posicao_contratual!B148)),NOT(ISNUMBER(posicao_contratual!O148))),"",ROUND(posicao_contratual!B148*posicao_contratual!O148,2))</f>
        <v/>
      </c>
      <c r="F150" s="207" t="str">
        <f>IF(OR(posicao_contratual!A148="",NOT(ISNUMBER(posicao_contratual!B148)),NOT(ISNUMBER(posicao_contratual!S148))),"",ROUND(posicao_contratual!B148*posicao_contratual!S148,2))</f>
        <v/>
      </c>
      <c r="G150" s="207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7" t="str">
        <f>IF(posicao_contratual!A149="","",posicao_contratual!B149)</f>
        <v/>
      </c>
      <c r="C151" s="207" t="str">
        <f>IF(OR(posicao_contratual!A149="",NOT(ISNUMBER(posicao_contratual!B149)),NOT(ISNUMBER(posicao_contratual!G149))),"",ROUND(posicao_contratual!B149*posicao_contratual!G149,2))</f>
        <v/>
      </c>
      <c r="D151" s="207" t="str">
        <f>IF(OR(posicao_contratual!A149="",NOT(ISNUMBER(posicao_contratual!B149)),NOT(ISNUMBER(posicao_contratual!K149))),"",ROUND(posicao_contratual!B149*posicao_contratual!K149,2))</f>
        <v/>
      </c>
      <c r="E151" s="207" t="str">
        <f>IF(OR(posicao_contratual!A149="",NOT(ISNUMBER(posicao_contratual!B149)),NOT(ISNUMBER(posicao_contratual!O149))),"",ROUND(posicao_contratual!B149*posicao_contratual!O149,2))</f>
        <v/>
      </c>
      <c r="F151" s="207" t="str">
        <f>IF(OR(posicao_contratual!A149="",NOT(ISNUMBER(posicao_contratual!B149)),NOT(ISNUMBER(posicao_contratual!S149))),"",ROUND(posicao_contratual!B149*posicao_contratual!S149,2))</f>
        <v/>
      </c>
      <c r="G151" s="207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7" t="str">
        <f>IF(posicao_contratual!A150="","",posicao_contratual!B150)</f>
        <v/>
      </c>
      <c r="C152" s="207" t="str">
        <f>IF(OR(posicao_contratual!A150="",NOT(ISNUMBER(posicao_contratual!B150)),NOT(ISNUMBER(posicao_contratual!G150))),"",ROUND(posicao_contratual!B150*posicao_contratual!G150,2))</f>
        <v/>
      </c>
      <c r="D152" s="207" t="str">
        <f>IF(OR(posicao_contratual!A150="",NOT(ISNUMBER(posicao_contratual!B150)),NOT(ISNUMBER(posicao_contratual!K150))),"",ROUND(posicao_contratual!B150*posicao_contratual!K150,2))</f>
        <v/>
      </c>
      <c r="E152" s="207" t="str">
        <f>IF(OR(posicao_contratual!A150="",NOT(ISNUMBER(posicao_contratual!B150)),NOT(ISNUMBER(posicao_contratual!O150))),"",ROUND(posicao_contratual!B150*posicao_contratual!O150,2))</f>
        <v/>
      </c>
      <c r="F152" s="207" t="str">
        <f>IF(OR(posicao_contratual!A150="",NOT(ISNUMBER(posicao_contratual!B150)),NOT(ISNUMBER(posicao_contratual!S150))),"",ROUND(posicao_contratual!B150*posicao_contratual!S150,2))</f>
        <v/>
      </c>
      <c r="G152" s="207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7" t="str">
        <f>IF(posicao_contratual!A151="","",posicao_contratual!B151)</f>
        <v/>
      </c>
      <c r="C153" s="207" t="str">
        <f>IF(OR(posicao_contratual!A151="",NOT(ISNUMBER(posicao_contratual!B151)),NOT(ISNUMBER(posicao_contratual!G151))),"",ROUND(posicao_contratual!B151*posicao_contratual!G151,2))</f>
        <v/>
      </c>
      <c r="D153" s="207" t="str">
        <f>IF(OR(posicao_contratual!A151="",NOT(ISNUMBER(posicao_contratual!B151)),NOT(ISNUMBER(posicao_contratual!K151))),"",ROUND(posicao_contratual!B151*posicao_contratual!K151,2))</f>
        <v/>
      </c>
      <c r="E153" s="207" t="str">
        <f>IF(OR(posicao_contratual!A151="",NOT(ISNUMBER(posicao_contratual!B151)),NOT(ISNUMBER(posicao_contratual!O151))),"",ROUND(posicao_contratual!B151*posicao_contratual!O151,2))</f>
        <v/>
      </c>
      <c r="F153" s="207" t="str">
        <f>IF(OR(posicao_contratual!A151="",NOT(ISNUMBER(posicao_contratual!B151)),NOT(ISNUMBER(posicao_contratual!S151))),"",ROUND(posicao_contratual!B151*posicao_contratual!S151,2))</f>
        <v/>
      </c>
      <c r="G153" s="207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7" t="str">
        <f>IF(posicao_contratual!A152="","",posicao_contratual!B152)</f>
        <v/>
      </c>
      <c r="C154" s="207" t="str">
        <f>IF(OR(posicao_contratual!A152="",NOT(ISNUMBER(posicao_contratual!B152)),NOT(ISNUMBER(posicao_contratual!G152))),"",ROUND(posicao_contratual!B152*posicao_contratual!G152,2))</f>
        <v/>
      </c>
      <c r="D154" s="207" t="str">
        <f>IF(OR(posicao_contratual!A152="",NOT(ISNUMBER(posicao_contratual!B152)),NOT(ISNUMBER(posicao_contratual!K152))),"",ROUND(posicao_contratual!B152*posicao_contratual!K152,2))</f>
        <v/>
      </c>
      <c r="E154" s="207" t="str">
        <f>IF(OR(posicao_contratual!A152="",NOT(ISNUMBER(posicao_contratual!B152)),NOT(ISNUMBER(posicao_contratual!O152))),"",ROUND(posicao_contratual!B152*posicao_contratual!O152,2))</f>
        <v/>
      </c>
      <c r="F154" s="207" t="str">
        <f>IF(OR(posicao_contratual!A152="",NOT(ISNUMBER(posicao_contratual!B152)),NOT(ISNUMBER(posicao_contratual!S152))),"",ROUND(posicao_contratual!B152*posicao_contratual!S152,2))</f>
        <v/>
      </c>
      <c r="G154" s="207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7" t="str">
        <f>IF(posicao_contratual!A153="","",posicao_contratual!B153)</f>
        <v/>
      </c>
      <c r="C155" s="207" t="str">
        <f>IF(OR(posicao_contratual!A153="",NOT(ISNUMBER(posicao_contratual!B153)),NOT(ISNUMBER(posicao_contratual!G153))),"",ROUND(posicao_contratual!B153*posicao_contratual!G153,2))</f>
        <v/>
      </c>
      <c r="D155" s="207" t="str">
        <f>IF(OR(posicao_contratual!A153="",NOT(ISNUMBER(posicao_contratual!B153)),NOT(ISNUMBER(posicao_contratual!K153))),"",ROUND(posicao_contratual!B153*posicao_contratual!K153,2))</f>
        <v/>
      </c>
      <c r="E155" s="207" t="str">
        <f>IF(OR(posicao_contratual!A153="",NOT(ISNUMBER(posicao_contratual!B153)),NOT(ISNUMBER(posicao_contratual!O153))),"",ROUND(posicao_contratual!B153*posicao_contratual!O153,2))</f>
        <v/>
      </c>
      <c r="F155" s="207" t="str">
        <f>IF(OR(posicao_contratual!A153="",NOT(ISNUMBER(posicao_contratual!B153)),NOT(ISNUMBER(posicao_contratual!S153))),"",ROUND(posicao_contratual!B153*posicao_contratual!S153,2))</f>
        <v/>
      </c>
      <c r="G155" s="207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7" t="str">
        <f>IF(posicao_contratual!A154="","",posicao_contratual!B154)</f>
        <v/>
      </c>
      <c r="C156" s="207" t="str">
        <f>IF(OR(posicao_contratual!A154="",NOT(ISNUMBER(posicao_contratual!B154)),NOT(ISNUMBER(posicao_contratual!G154))),"",ROUND(posicao_contratual!B154*posicao_contratual!G154,2))</f>
        <v/>
      </c>
      <c r="D156" s="207" t="str">
        <f>IF(OR(posicao_contratual!A154="",NOT(ISNUMBER(posicao_contratual!B154)),NOT(ISNUMBER(posicao_contratual!K154))),"",ROUND(posicao_contratual!B154*posicao_contratual!K154,2))</f>
        <v/>
      </c>
      <c r="E156" s="207" t="str">
        <f>IF(OR(posicao_contratual!A154="",NOT(ISNUMBER(posicao_contratual!B154)),NOT(ISNUMBER(posicao_contratual!O154))),"",ROUND(posicao_contratual!B154*posicao_contratual!O154,2))</f>
        <v/>
      </c>
      <c r="F156" s="207" t="str">
        <f>IF(OR(posicao_contratual!A154="",NOT(ISNUMBER(posicao_contratual!B154)),NOT(ISNUMBER(posicao_contratual!S154))),"",ROUND(posicao_contratual!B154*posicao_contratual!S154,2))</f>
        <v/>
      </c>
      <c r="G156" s="207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7" t="str">
        <f>IF(posicao_contratual!A155="","",posicao_contratual!B155)</f>
        <v/>
      </c>
      <c r="C157" s="207" t="str">
        <f>IF(OR(posicao_contratual!A155="",NOT(ISNUMBER(posicao_contratual!B155)),NOT(ISNUMBER(posicao_contratual!G155))),"",ROUND(posicao_contratual!B155*posicao_contratual!G155,2))</f>
        <v/>
      </c>
      <c r="D157" s="207" t="str">
        <f>IF(OR(posicao_contratual!A155="",NOT(ISNUMBER(posicao_contratual!B155)),NOT(ISNUMBER(posicao_contratual!K155))),"",ROUND(posicao_contratual!B155*posicao_contratual!K155,2))</f>
        <v/>
      </c>
      <c r="E157" s="207" t="str">
        <f>IF(OR(posicao_contratual!A155="",NOT(ISNUMBER(posicao_contratual!B155)),NOT(ISNUMBER(posicao_contratual!O155))),"",ROUND(posicao_contratual!B155*posicao_contratual!O155,2))</f>
        <v/>
      </c>
      <c r="F157" s="207" t="str">
        <f>IF(OR(posicao_contratual!A155="",NOT(ISNUMBER(posicao_contratual!B155)),NOT(ISNUMBER(posicao_contratual!S155))),"",ROUND(posicao_contratual!B155*posicao_contratual!S155,2))</f>
        <v/>
      </c>
      <c r="G157" s="207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7" t="str">
        <f>IF(posicao_contratual!A156="","",posicao_contratual!B156)</f>
        <v/>
      </c>
      <c r="C158" s="207" t="str">
        <f>IF(OR(posicao_contratual!A156="",NOT(ISNUMBER(posicao_contratual!B156)),NOT(ISNUMBER(posicao_contratual!G156))),"",ROUND(posicao_contratual!B156*posicao_contratual!G156,2))</f>
        <v/>
      </c>
      <c r="D158" s="207" t="str">
        <f>IF(OR(posicao_contratual!A156="",NOT(ISNUMBER(posicao_contratual!B156)),NOT(ISNUMBER(posicao_contratual!K156))),"",ROUND(posicao_contratual!B156*posicao_contratual!K156,2))</f>
        <v/>
      </c>
      <c r="E158" s="207" t="str">
        <f>IF(OR(posicao_contratual!A156="",NOT(ISNUMBER(posicao_contratual!B156)),NOT(ISNUMBER(posicao_contratual!O156))),"",ROUND(posicao_contratual!B156*posicao_contratual!O156,2))</f>
        <v/>
      </c>
      <c r="F158" s="207" t="str">
        <f>IF(OR(posicao_contratual!A156="",NOT(ISNUMBER(posicao_contratual!B156)),NOT(ISNUMBER(posicao_contratual!S156))),"",ROUND(posicao_contratual!B156*posicao_contratual!S156,2))</f>
        <v/>
      </c>
      <c r="G158" s="207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7" t="str">
        <f>IF(posicao_contratual!A157="","",posicao_contratual!B157)</f>
        <v/>
      </c>
      <c r="C159" s="207" t="str">
        <f>IF(OR(posicao_contratual!A157="",NOT(ISNUMBER(posicao_contratual!B157)),NOT(ISNUMBER(posicao_contratual!G157))),"",ROUND(posicao_contratual!B157*posicao_contratual!G157,2))</f>
        <v/>
      </c>
      <c r="D159" s="207" t="str">
        <f>IF(OR(posicao_contratual!A157="",NOT(ISNUMBER(posicao_contratual!B157)),NOT(ISNUMBER(posicao_contratual!K157))),"",ROUND(posicao_contratual!B157*posicao_contratual!K157,2))</f>
        <v/>
      </c>
      <c r="E159" s="207" t="str">
        <f>IF(OR(posicao_contratual!A157="",NOT(ISNUMBER(posicao_contratual!B157)),NOT(ISNUMBER(posicao_contratual!O157))),"",ROUND(posicao_contratual!B157*posicao_contratual!O157,2))</f>
        <v/>
      </c>
      <c r="F159" s="207" t="str">
        <f>IF(OR(posicao_contratual!A157="",NOT(ISNUMBER(posicao_contratual!B157)),NOT(ISNUMBER(posicao_contratual!S157))),"",ROUND(posicao_contratual!B157*posicao_contratual!S157,2))</f>
        <v/>
      </c>
      <c r="G159" s="207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7" t="str">
        <f>IF(posicao_contratual!A158="","",posicao_contratual!B158)</f>
        <v/>
      </c>
      <c r="C160" s="207" t="str">
        <f>IF(OR(posicao_contratual!A158="",NOT(ISNUMBER(posicao_contratual!B158)),NOT(ISNUMBER(posicao_contratual!G158))),"",ROUND(posicao_contratual!B158*posicao_contratual!G158,2))</f>
        <v/>
      </c>
      <c r="D160" s="207" t="str">
        <f>IF(OR(posicao_contratual!A158="",NOT(ISNUMBER(posicao_contratual!B158)),NOT(ISNUMBER(posicao_contratual!K158))),"",ROUND(posicao_contratual!B158*posicao_contratual!K158,2))</f>
        <v/>
      </c>
      <c r="E160" s="207" t="str">
        <f>IF(OR(posicao_contratual!A158="",NOT(ISNUMBER(posicao_contratual!B158)),NOT(ISNUMBER(posicao_contratual!O158))),"",ROUND(posicao_contratual!B158*posicao_contratual!O158,2))</f>
        <v/>
      </c>
      <c r="F160" s="207" t="str">
        <f>IF(OR(posicao_contratual!A158="",NOT(ISNUMBER(posicao_contratual!B158)),NOT(ISNUMBER(posicao_contratual!S158))),"",ROUND(posicao_contratual!B158*posicao_contratual!S158,2))</f>
        <v/>
      </c>
      <c r="G160" s="207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7" t="str">
        <f>IF(posicao_contratual!A159="","",posicao_contratual!B159)</f>
        <v/>
      </c>
      <c r="C161" s="207" t="str">
        <f>IF(OR(posicao_contratual!A159="",NOT(ISNUMBER(posicao_contratual!B159)),NOT(ISNUMBER(posicao_contratual!G159))),"",ROUND(posicao_contratual!B159*posicao_contratual!G159,2))</f>
        <v/>
      </c>
      <c r="D161" s="207" t="str">
        <f>IF(OR(posicao_contratual!A159="",NOT(ISNUMBER(posicao_contratual!B159)),NOT(ISNUMBER(posicao_contratual!K159))),"",ROUND(posicao_contratual!B159*posicao_contratual!K159,2))</f>
        <v/>
      </c>
      <c r="E161" s="207" t="str">
        <f>IF(OR(posicao_contratual!A159="",NOT(ISNUMBER(posicao_contratual!B159)),NOT(ISNUMBER(posicao_contratual!O159))),"",ROUND(posicao_contratual!B159*posicao_contratual!O159,2))</f>
        <v/>
      </c>
      <c r="F161" s="207" t="str">
        <f>IF(OR(posicao_contratual!A159="",NOT(ISNUMBER(posicao_contratual!B159)),NOT(ISNUMBER(posicao_contratual!S159))),"",ROUND(posicao_contratual!B159*posicao_contratual!S159,2))</f>
        <v/>
      </c>
      <c r="G161" s="207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7" t="str">
        <f>IF(posicao_contratual!A160="","",posicao_contratual!B160)</f>
        <v/>
      </c>
      <c r="C162" s="207" t="str">
        <f>IF(OR(posicao_contratual!A160="",NOT(ISNUMBER(posicao_contratual!B160)),NOT(ISNUMBER(posicao_contratual!G160))),"",ROUND(posicao_contratual!B160*posicao_contratual!G160,2))</f>
        <v/>
      </c>
      <c r="D162" s="207" t="str">
        <f>IF(OR(posicao_contratual!A160="",NOT(ISNUMBER(posicao_contratual!B160)),NOT(ISNUMBER(posicao_contratual!K160))),"",ROUND(posicao_contratual!B160*posicao_contratual!K160,2))</f>
        <v/>
      </c>
      <c r="E162" s="207" t="str">
        <f>IF(OR(posicao_contratual!A160="",NOT(ISNUMBER(posicao_contratual!B160)),NOT(ISNUMBER(posicao_contratual!O160))),"",ROUND(posicao_contratual!B160*posicao_contratual!O160,2))</f>
        <v/>
      </c>
      <c r="F162" s="207" t="str">
        <f>IF(OR(posicao_contratual!A160="",NOT(ISNUMBER(posicao_contratual!B160)),NOT(ISNUMBER(posicao_contratual!S160))),"",ROUND(posicao_contratual!B160*posicao_contratual!S160,2))</f>
        <v/>
      </c>
      <c r="G162" s="207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7" t="str">
        <f>IF(posicao_contratual!A161="","",posicao_contratual!B161)</f>
        <v/>
      </c>
      <c r="C163" s="207" t="str">
        <f>IF(OR(posicao_contratual!A161="",NOT(ISNUMBER(posicao_contratual!B161)),NOT(ISNUMBER(posicao_contratual!G161))),"",ROUND(posicao_contratual!B161*posicao_contratual!G161,2))</f>
        <v/>
      </c>
      <c r="D163" s="207" t="str">
        <f>IF(OR(posicao_contratual!A161="",NOT(ISNUMBER(posicao_contratual!B161)),NOT(ISNUMBER(posicao_contratual!K161))),"",ROUND(posicao_contratual!B161*posicao_contratual!K161,2))</f>
        <v/>
      </c>
      <c r="E163" s="207" t="str">
        <f>IF(OR(posicao_contratual!A161="",NOT(ISNUMBER(posicao_contratual!B161)),NOT(ISNUMBER(posicao_contratual!O161))),"",ROUND(posicao_contratual!B161*posicao_contratual!O161,2))</f>
        <v/>
      </c>
      <c r="F163" s="207" t="str">
        <f>IF(OR(posicao_contratual!A161="",NOT(ISNUMBER(posicao_contratual!B161)),NOT(ISNUMBER(posicao_contratual!S161))),"",ROUND(posicao_contratual!B161*posicao_contratual!S161,2))</f>
        <v/>
      </c>
      <c r="G163" s="207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7" t="str">
        <f>IF(posicao_contratual!A162="","",posicao_contratual!B162)</f>
        <v/>
      </c>
      <c r="C164" s="207" t="str">
        <f>IF(OR(posicao_contratual!A162="",NOT(ISNUMBER(posicao_contratual!B162)),NOT(ISNUMBER(posicao_contratual!G162))),"",ROUND(posicao_contratual!B162*posicao_contratual!G162,2))</f>
        <v/>
      </c>
      <c r="D164" s="207" t="str">
        <f>IF(OR(posicao_contratual!A162="",NOT(ISNUMBER(posicao_contratual!B162)),NOT(ISNUMBER(posicao_contratual!K162))),"",ROUND(posicao_contratual!B162*posicao_contratual!K162,2))</f>
        <v/>
      </c>
      <c r="E164" s="207" t="str">
        <f>IF(OR(posicao_contratual!A162="",NOT(ISNUMBER(posicao_contratual!B162)),NOT(ISNUMBER(posicao_contratual!O162))),"",ROUND(posicao_contratual!B162*posicao_contratual!O162,2))</f>
        <v/>
      </c>
      <c r="F164" s="207" t="str">
        <f>IF(OR(posicao_contratual!A162="",NOT(ISNUMBER(posicao_contratual!B162)),NOT(ISNUMBER(posicao_contratual!S162))),"",ROUND(posicao_contratual!B162*posicao_contratual!S162,2))</f>
        <v/>
      </c>
      <c r="G164" s="207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7" t="str">
        <f>IF(posicao_contratual!A163="","",posicao_contratual!B163)</f>
        <v/>
      </c>
      <c r="C165" s="207" t="str">
        <f>IF(OR(posicao_contratual!A163="",NOT(ISNUMBER(posicao_contratual!B163)),NOT(ISNUMBER(posicao_contratual!G163))),"",ROUND(posicao_contratual!B163*posicao_contratual!G163,2))</f>
        <v/>
      </c>
      <c r="D165" s="207" t="str">
        <f>IF(OR(posicao_contratual!A163="",NOT(ISNUMBER(posicao_contratual!B163)),NOT(ISNUMBER(posicao_contratual!K163))),"",ROUND(posicao_contratual!B163*posicao_contratual!K163,2))</f>
        <v/>
      </c>
      <c r="E165" s="207" t="str">
        <f>IF(OR(posicao_contratual!A163="",NOT(ISNUMBER(posicao_contratual!B163)),NOT(ISNUMBER(posicao_contratual!O163))),"",ROUND(posicao_contratual!B163*posicao_contratual!O163,2))</f>
        <v/>
      </c>
      <c r="F165" s="207" t="str">
        <f>IF(OR(posicao_contratual!A163="",NOT(ISNUMBER(posicao_contratual!B163)),NOT(ISNUMBER(posicao_contratual!S163))),"",ROUND(posicao_contratual!B163*posicao_contratual!S163,2))</f>
        <v/>
      </c>
      <c r="G165" s="207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7" t="str">
        <f>IF(posicao_contratual!A164="","",posicao_contratual!B164)</f>
        <v/>
      </c>
      <c r="C166" s="207" t="str">
        <f>IF(OR(posicao_contratual!A164="",NOT(ISNUMBER(posicao_contratual!B164)),NOT(ISNUMBER(posicao_contratual!G164))),"",ROUND(posicao_contratual!B164*posicao_contratual!G164,2))</f>
        <v/>
      </c>
      <c r="D166" s="207" t="str">
        <f>IF(OR(posicao_contratual!A164="",NOT(ISNUMBER(posicao_contratual!B164)),NOT(ISNUMBER(posicao_contratual!K164))),"",ROUND(posicao_contratual!B164*posicao_contratual!K164,2))</f>
        <v/>
      </c>
      <c r="E166" s="207" t="str">
        <f>IF(OR(posicao_contratual!A164="",NOT(ISNUMBER(posicao_contratual!B164)),NOT(ISNUMBER(posicao_contratual!O164))),"",ROUND(posicao_contratual!B164*posicao_contratual!O164,2))</f>
        <v/>
      </c>
      <c r="F166" s="207" t="str">
        <f>IF(OR(posicao_contratual!A164="",NOT(ISNUMBER(posicao_contratual!B164)),NOT(ISNUMBER(posicao_contratual!S164))),"",ROUND(posicao_contratual!B164*posicao_contratual!S164,2))</f>
        <v/>
      </c>
      <c r="G166" s="207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7" t="str">
        <f>IF(posicao_contratual!A165="","",posicao_contratual!B165)</f>
        <v/>
      </c>
      <c r="C167" s="207" t="str">
        <f>IF(OR(posicao_contratual!A165="",NOT(ISNUMBER(posicao_contratual!B165)),NOT(ISNUMBER(posicao_contratual!G165))),"",ROUND(posicao_contratual!B165*posicao_contratual!G165,2))</f>
        <v/>
      </c>
      <c r="D167" s="207" t="str">
        <f>IF(OR(posicao_contratual!A165="",NOT(ISNUMBER(posicao_contratual!B165)),NOT(ISNUMBER(posicao_contratual!K165))),"",ROUND(posicao_contratual!B165*posicao_contratual!K165,2))</f>
        <v/>
      </c>
      <c r="E167" s="207" t="str">
        <f>IF(OR(posicao_contratual!A165="",NOT(ISNUMBER(posicao_contratual!B165)),NOT(ISNUMBER(posicao_contratual!O165))),"",ROUND(posicao_contratual!B165*posicao_contratual!O165,2))</f>
        <v/>
      </c>
      <c r="F167" s="207" t="str">
        <f>IF(OR(posicao_contratual!A165="",NOT(ISNUMBER(posicao_contratual!B165)),NOT(ISNUMBER(posicao_contratual!S165))),"",ROUND(posicao_contratual!B165*posicao_contratual!S165,2))</f>
        <v/>
      </c>
      <c r="G167" s="207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7" t="str">
        <f>IF(posicao_contratual!A166="","",posicao_contratual!B166)</f>
        <v/>
      </c>
      <c r="C168" s="207" t="str">
        <f>IF(OR(posicao_contratual!A166="",NOT(ISNUMBER(posicao_contratual!B166)),NOT(ISNUMBER(posicao_contratual!G166))),"",ROUND(posicao_contratual!B166*posicao_contratual!G166,2))</f>
        <v/>
      </c>
      <c r="D168" s="207" t="str">
        <f>IF(OR(posicao_contratual!A166="",NOT(ISNUMBER(posicao_contratual!B166)),NOT(ISNUMBER(posicao_contratual!K166))),"",ROUND(posicao_contratual!B166*posicao_contratual!K166,2))</f>
        <v/>
      </c>
      <c r="E168" s="207" t="str">
        <f>IF(OR(posicao_contratual!A166="",NOT(ISNUMBER(posicao_contratual!B166)),NOT(ISNUMBER(posicao_contratual!O166))),"",ROUND(posicao_contratual!B166*posicao_contratual!O166,2))</f>
        <v/>
      </c>
      <c r="F168" s="207" t="str">
        <f>IF(OR(posicao_contratual!A166="",NOT(ISNUMBER(posicao_contratual!B166)),NOT(ISNUMBER(posicao_contratual!S166))),"",ROUND(posicao_contratual!B166*posicao_contratual!S166,2))</f>
        <v/>
      </c>
      <c r="G168" s="207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7" t="str">
        <f>IF(posicao_contratual!A167="","",posicao_contratual!B167)</f>
        <v/>
      </c>
      <c r="C169" s="207" t="str">
        <f>IF(OR(posicao_contratual!A167="",NOT(ISNUMBER(posicao_contratual!B167)),NOT(ISNUMBER(posicao_contratual!G167))),"",ROUND(posicao_contratual!B167*posicao_contratual!G167,2))</f>
        <v/>
      </c>
      <c r="D169" s="207" t="str">
        <f>IF(OR(posicao_contratual!A167="",NOT(ISNUMBER(posicao_contratual!B167)),NOT(ISNUMBER(posicao_contratual!K167))),"",ROUND(posicao_contratual!B167*posicao_contratual!K167,2))</f>
        <v/>
      </c>
      <c r="E169" s="207" t="str">
        <f>IF(OR(posicao_contratual!A167="",NOT(ISNUMBER(posicao_contratual!B167)),NOT(ISNUMBER(posicao_contratual!O167))),"",ROUND(posicao_contratual!B167*posicao_contratual!O167,2))</f>
        <v/>
      </c>
      <c r="F169" s="207" t="str">
        <f>IF(OR(posicao_contratual!A167="",NOT(ISNUMBER(posicao_contratual!B167)),NOT(ISNUMBER(posicao_contratual!S167))),"",ROUND(posicao_contratual!B167*posicao_contratual!S167,2))</f>
        <v/>
      </c>
      <c r="G169" s="207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7" t="str">
        <f>IF(posicao_contratual!A168="","",posicao_contratual!B168)</f>
        <v/>
      </c>
      <c r="C170" s="207" t="str">
        <f>IF(OR(posicao_contratual!A168="",NOT(ISNUMBER(posicao_contratual!B168)),NOT(ISNUMBER(posicao_contratual!G168))),"",ROUND(posicao_contratual!B168*posicao_contratual!G168,2))</f>
        <v/>
      </c>
      <c r="D170" s="207" t="str">
        <f>IF(OR(posicao_contratual!A168="",NOT(ISNUMBER(posicao_contratual!B168)),NOT(ISNUMBER(posicao_contratual!K168))),"",ROUND(posicao_contratual!B168*posicao_contratual!K168,2))</f>
        <v/>
      </c>
      <c r="E170" s="207" t="str">
        <f>IF(OR(posicao_contratual!A168="",NOT(ISNUMBER(posicao_contratual!B168)),NOT(ISNUMBER(posicao_contratual!O168))),"",ROUND(posicao_contratual!B168*posicao_contratual!O168,2))</f>
        <v/>
      </c>
      <c r="F170" s="207" t="str">
        <f>IF(OR(posicao_contratual!A168="",NOT(ISNUMBER(posicao_contratual!B168)),NOT(ISNUMBER(posicao_contratual!S168))),"",ROUND(posicao_contratual!B168*posicao_contratual!S168,2))</f>
        <v/>
      </c>
      <c r="G170" s="207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7" t="str">
        <f>IF(posicao_contratual!A169="","",posicao_contratual!B169)</f>
        <v/>
      </c>
      <c r="C171" s="207" t="str">
        <f>IF(OR(posicao_contratual!A169="",NOT(ISNUMBER(posicao_contratual!B169)),NOT(ISNUMBER(posicao_contratual!G169))),"",ROUND(posicao_contratual!B169*posicao_contratual!G169,2))</f>
        <v/>
      </c>
      <c r="D171" s="207" t="str">
        <f>IF(OR(posicao_contratual!A169="",NOT(ISNUMBER(posicao_contratual!B169)),NOT(ISNUMBER(posicao_contratual!K169))),"",ROUND(posicao_contratual!B169*posicao_contratual!K169,2))</f>
        <v/>
      </c>
      <c r="E171" s="207" t="str">
        <f>IF(OR(posicao_contratual!A169="",NOT(ISNUMBER(posicao_contratual!B169)),NOT(ISNUMBER(posicao_contratual!O169))),"",ROUND(posicao_contratual!B169*posicao_contratual!O169,2))</f>
        <v/>
      </c>
      <c r="F171" s="207" t="str">
        <f>IF(OR(posicao_contratual!A169="",NOT(ISNUMBER(posicao_contratual!B169)),NOT(ISNUMBER(posicao_contratual!S169))),"",ROUND(posicao_contratual!B169*posicao_contratual!S169,2))</f>
        <v/>
      </c>
      <c r="G171" s="207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7" t="str">
        <f>IF(posicao_contratual!A170="","",posicao_contratual!B170)</f>
        <v/>
      </c>
      <c r="C172" s="207" t="str">
        <f>IF(OR(posicao_contratual!A170="",NOT(ISNUMBER(posicao_contratual!B170)),NOT(ISNUMBER(posicao_contratual!G170))),"",ROUND(posicao_contratual!B170*posicao_contratual!G170,2))</f>
        <v/>
      </c>
      <c r="D172" s="207" t="str">
        <f>IF(OR(posicao_contratual!A170="",NOT(ISNUMBER(posicao_contratual!B170)),NOT(ISNUMBER(posicao_contratual!K170))),"",ROUND(posicao_contratual!B170*posicao_contratual!K170,2))</f>
        <v/>
      </c>
      <c r="E172" s="207" t="str">
        <f>IF(OR(posicao_contratual!A170="",NOT(ISNUMBER(posicao_contratual!B170)),NOT(ISNUMBER(posicao_contratual!O170))),"",ROUND(posicao_contratual!B170*posicao_contratual!O170,2))</f>
        <v/>
      </c>
      <c r="F172" s="207" t="str">
        <f>IF(OR(posicao_contratual!A170="",NOT(ISNUMBER(posicao_contratual!B170)),NOT(ISNUMBER(posicao_contratual!S170))),"",ROUND(posicao_contratual!B170*posicao_contratual!S170,2))</f>
        <v/>
      </c>
      <c r="G172" s="207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7" t="str">
        <f>IF(posicao_contratual!A171="","",posicao_contratual!B171)</f>
        <v/>
      </c>
      <c r="C173" s="207" t="str">
        <f>IF(OR(posicao_contratual!A171="",NOT(ISNUMBER(posicao_contratual!B171)),NOT(ISNUMBER(posicao_contratual!G171))),"",ROUND(posicao_contratual!B171*posicao_contratual!G171,2))</f>
        <v/>
      </c>
      <c r="D173" s="207" t="str">
        <f>IF(OR(posicao_contratual!A171="",NOT(ISNUMBER(posicao_contratual!B171)),NOT(ISNUMBER(posicao_contratual!K171))),"",ROUND(posicao_contratual!B171*posicao_contratual!K171,2))</f>
        <v/>
      </c>
      <c r="E173" s="207" t="str">
        <f>IF(OR(posicao_contratual!A171="",NOT(ISNUMBER(posicao_contratual!B171)),NOT(ISNUMBER(posicao_contratual!O171))),"",ROUND(posicao_contratual!B171*posicao_contratual!O171,2))</f>
        <v/>
      </c>
      <c r="F173" s="207" t="str">
        <f>IF(OR(posicao_contratual!A171="",NOT(ISNUMBER(posicao_contratual!B171)),NOT(ISNUMBER(posicao_contratual!S171))),"",ROUND(posicao_contratual!B171*posicao_contratual!S171,2))</f>
        <v/>
      </c>
      <c r="G173" s="207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7" t="str">
        <f>IF(posicao_contratual!A172="","",posicao_contratual!B172)</f>
        <v/>
      </c>
      <c r="C174" s="207" t="str">
        <f>IF(OR(posicao_contratual!A172="",NOT(ISNUMBER(posicao_contratual!B172)),NOT(ISNUMBER(posicao_contratual!G172))),"",ROUND(posicao_contratual!B172*posicao_contratual!G172,2))</f>
        <v/>
      </c>
      <c r="D174" s="207" t="str">
        <f>IF(OR(posicao_contratual!A172="",NOT(ISNUMBER(posicao_contratual!B172)),NOT(ISNUMBER(posicao_contratual!K172))),"",ROUND(posicao_contratual!B172*posicao_contratual!K172,2))</f>
        <v/>
      </c>
      <c r="E174" s="207" t="str">
        <f>IF(OR(posicao_contratual!A172="",NOT(ISNUMBER(posicao_contratual!B172)),NOT(ISNUMBER(posicao_contratual!O172))),"",ROUND(posicao_contratual!B172*posicao_contratual!O172,2))</f>
        <v/>
      </c>
      <c r="F174" s="207" t="str">
        <f>IF(OR(posicao_contratual!A172="",NOT(ISNUMBER(posicao_contratual!B172)),NOT(ISNUMBER(posicao_contratual!S172))),"",ROUND(posicao_contratual!B172*posicao_contratual!S172,2))</f>
        <v/>
      </c>
      <c r="G174" s="207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7" t="str">
        <f>IF(posicao_contratual!A173="","",posicao_contratual!B173)</f>
        <v/>
      </c>
      <c r="C175" s="207" t="str">
        <f>IF(OR(posicao_contratual!A173="",NOT(ISNUMBER(posicao_contratual!B173)),NOT(ISNUMBER(posicao_contratual!G173))),"",ROUND(posicao_contratual!B173*posicao_contratual!G173,2))</f>
        <v/>
      </c>
      <c r="D175" s="207" t="str">
        <f>IF(OR(posicao_contratual!A173="",NOT(ISNUMBER(posicao_contratual!B173)),NOT(ISNUMBER(posicao_contratual!K173))),"",ROUND(posicao_contratual!B173*posicao_contratual!K173,2))</f>
        <v/>
      </c>
      <c r="E175" s="207" t="str">
        <f>IF(OR(posicao_contratual!A173="",NOT(ISNUMBER(posicao_contratual!B173)),NOT(ISNUMBER(posicao_contratual!O173))),"",ROUND(posicao_contratual!B173*posicao_contratual!O173,2))</f>
        <v/>
      </c>
      <c r="F175" s="207" t="str">
        <f>IF(OR(posicao_contratual!A173="",NOT(ISNUMBER(posicao_contratual!B173)),NOT(ISNUMBER(posicao_contratual!S173))),"",ROUND(posicao_contratual!B173*posicao_contratual!S173,2))</f>
        <v/>
      </c>
      <c r="G175" s="207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7" t="str">
        <f>IF(posicao_contratual!A174="","",posicao_contratual!B174)</f>
        <v/>
      </c>
      <c r="C176" s="207" t="str">
        <f>IF(OR(posicao_contratual!A174="",NOT(ISNUMBER(posicao_contratual!B174)),NOT(ISNUMBER(posicao_contratual!G174))),"",ROUND(posicao_contratual!B174*posicao_contratual!G174,2))</f>
        <v/>
      </c>
      <c r="D176" s="207" t="str">
        <f>IF(OR(posicao_contratual!A174="",NOT(ISNUMBER(posicao_contratual!B174)),NOT(ISNUMBER(posicao_contratual!K174))),"",ROUND(posicao_contratual!B174*posicao_contratual!K174,2))</f>
        <v/>
      </c>
      <c r="E176" s="207" t="str">
        <f>IF(OR(posicao_contratual!A174="",NOT(ISNUMBER(posicao_contratual!B174)),NOT(ISNUMBER(posicao_contratual!O174))),"",ROUND(posicao_contratual!B174*posicao_contratual!O174,2))</f>
        <v/>
      </c>
      <c r="F176" s="207" t="str">
        <f>IF(OR(posicao_contratual!A174="",NOT(ISNUMBER(posicao_contratual!B174)),NOT(ISNUMBER(posicao_contratual!S174))),"",ROUND(posicao_contratual!B174*posicao_contratual!S174,2))</f>
        <v/>
      </c>
      <c r="G176" s="207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7" t="str">
        <f>IF(posicao_contratual!A175="","",posicao_contratual!B175)</f>
        <v/>
      </c>
      <c r="C177" s="207" t="str">
        <f>IF(OR(posicao_contratual!A175="",NOT(ISNUMBER(posicao_contratual!B175)),NOT(ISNUMBER(posicao_contratual!G175))),"",ROUND(posicao_contratual!B175*posicao_contratual!G175,2))</f>
        <v/>
      </c>
      <c r="D177" s="207" t="str">
        <f>IF(OR(posicao_contratual!A175="",NOT(ISNUMBER(posicao_contratual!B175)),NOT(ISNUMBER(posicao_contratual!K175))),"",ROUND(posicao_contratual!B175*posicao_contratual!K175,2))</f>
        <v/>
      </c>
      <c r="E177" s="207" t="str">
        <f>IF(OR(posicao_contratual!A175="",NOT(ISNUMBER(posicao_contratual!B175)),NOT(ISNUMBER(posicao_contratual!O175))),"",ROUND(posicao_contratual!B175*posicao_contratual!O175,2))</f>
        <v/>
      </c>
      <c r="F177" s="207" t="str">
        <f>IF(OR(posicao_contratual!A175="",NOT(ISNUMBER(posicao_contratual!B175)),NOT(ISNUMBER(posicao_contratual!S175))),"",ROUND(posicao_contratual!B175*posicao_contratual!S175,2))</f>
        <v/>
      </c>
      <c r="G177" s="207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7" t="str">
        <f>IF(posicao_contratual!A176="","",posicao_contratual!B176)</f>
        <v/>
      </c>
      <c r="C178" s="207" t="str">
        <f>IF(OR(posicao_contratual!A176="",NOT(ISNUMBER(posicao_contratual!B176)),NOT(ISNUMBER(posicao_contratual!G176))),"",ROUND(posicao_contratual!B176*posicao_contratual!G176,2))</f>
        <v/>
      </c>
      <c r="D178" s="207" t="str">
        <f>IF(OR(posicao_contratual!A176="",NOT(ISNUMBER(posicao_contratual!B176)),NOT(ISNUMBER(posicao_contratual!K176))),"",ROUND(posicao_contratual!B176*posicao_contratual!K176,2))</f>
        <v/>
      </c>
      <c r="E178" s="207" t="str">
        <f>IF(OR(posicao_contratual!A176="",NOT(ISNUMBER(posicao_contratual!B176)),NOT(ISNUMBER(posicao_contratual!O176))),"",ROUND(posicao_contratual!B176*posicao_contratual!O176,2))</f>
        <v/>
      </c>
      <c r="F178" s="207" t="str">
        <f>IF(OR(posicao_contratual!A176="",NOT(ISNUMBER(posicao_contratual!B176)),NOT(ISNUMBER(posicao_contratual!S176))),"",ROUND(posicao_contratual!B176*posicao_contratual!S176,2))</f>
        <v/>
      </c>
      <c r="G178" s="207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7" t="str">
        <f>IF(posicao_contratual!A177="","",posicao_contratual!B177)</f>
        <v/>
      </c>
      <c r="C179" s="207" t="str">
        <f>IF(OR(posicao_contratual!A177="",NOT(ISNUMBER(posicao_contratual!B177)),NOT(ISNUMBER(posicao_contratual!G177))),"",ROUND(posicao_contratual!B177*posicao_contratual!G177,2))</f>
        <v/>
      </c>
      <c r="D179" s="207" t="str">
        <f>IF(OR(posicao_contratual!A177="",NOT(ISNUMBER(posicao_contratual!B177)),NOT(ISNUMBER(posicao_contratual!K177))),"",ROUND(posicao_contratual!B177*posicao_contratual!K177,2))</f>
        <v/>
      </c>
      <c r="E179" s="207" t="str">
        <f>IF(OR(posicao_contratual!A177="",NOT(ISNUMBER(posicao_contratual!B177)),NOT(ISNUMBER(posicao_contratual!O177))),"",ROUND(posicao_contratual!B177*posicao_contratual!O177,2))</f>
        <v/>
      </c>
      <c r="F179" s="207" t="str">
        <f>IF(OR(posicao_contratual!A177="",NOT(ISNUMBER(posicao_contratual!B177)),NOT(ISNUMBER(posicao_contratual!S177))),"",ROUND(posicao_contratual!B177*posicao_contratual!S177,2))</f>
        <v/>
      </c>
      <c r="G179" s="207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7" t="str">
        <f>IF(posicao_contratual!A178="","",posicao_contratual!B178)</f>
        <v/>
      </c>
      <c r="C180" s="207" t="str">
        <f>IF(OR(posicao_contratual!A178="",NOT(ISNUMBER(posicao_contratual!B178)),NOT(ISNUMBER(posicao_contratual!G178))),"",ROUND(posicao_contratual!B178*posicao_contratual!G178,2))</f>
        <v/>
      </c>
      <c r="D180" s="207" t="str">
        <f>IF(OR(posicao_contratual!A178="",NOT(ISNUMBER(posicao_contratual!B178)),NOT(ISNUMBER(posicao_contratual!K178))),"",ROUND(posicao_contratual!B178*posicao_contratual!K178,2))</f>
        <v/>
      </c>
      <c r="E180" s="207" t="str">
        <f>IF(OR(posicao_contratual!A178="",NOT(ISNUMBER(posicao_contratual!B178)),NOT(ISNUMBER(posicao_contratual!O178))),"",ROUND(posicao_contratual!B178*posicao_contratual!O178,2))</f>
        <v/>
      </c>
      <c r="F180" s="207" t="str">
        <f>IF(OR(posicao_contratual!A178="",NOT(ISNUMBER(posicao_contratual!B178)),NOT(ISNUMBER(posicao_contratual!S178))),"",ROUND(posicao_contratual!B178*posicao_contratual!S178,2))</f>
        <v/>
      </c>
      <c r="G180" s="207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7" t="str">
        <f>IF(posicao_contratual!A179="","",posicao_contratual!B179)</f>
        <v/>
      </c>
      <c r="C181" s="207" t="str">
        <f>IF(OR(posicao_contratual!A179="",NOT(ISNUMBER(posicao_contratual!B179)),NOT(ISNUMBER(posicao_contratual!G179))),"",ROUND(posicao_contratual!B179*posicao_contratual!G179,2))</f>
        <v/>
      </c>
      <c r="D181" s="207" t="str">
        <f>IF(OR(posicao_contratual!A179="",NOT(ISNUMBER(posicao_contratual!B179)),NOT(ISNUMBER(posicao_contratual!K179))),"",ROUND(posicao_contratual!B179*posicao_contratual!K179,2))</f>
        <v/>
      </c>
      <c r="E181" s="207" t="str">
        <f>IF(OR(posicao_contratual!A179="",NOT(ISNUMBER(posicao_contratual!B179)),NOT(ISNUMBER(posicao_contratual!O179))),"",ROUND(posicao_contratual!B179*posicao_contratual!O179,2))</f>
        <v/>
      </c>
      <c r="F181" s="207" t="str">
        <f>IF(OR(posicao_contratual!A179="",NOT(ISNUMBER(posicao_contratual!B179)),NOT(ISNUMBER(posicao_contratual!S179))),"",ROUND(posicao_contratual!B179*posicao_contratual!S179,2))</f>
        <v/>
      </c>
      <c r="G181" s="207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7" t="str">
        <f>IF(posicao_contratual!A180="","",posicao_contratual!B180)</f>
        <v/>
      </c>
      <c r="C182" s="207" t="str">
        <f>IF(OR(posicao_contratual!A180="",NOT(ISNUMBER(posicao_contratual!B180)),NOT(ISNUMBER(posicao_contratual!G180))),"",ROUND(posicao_contratual!B180*posicao_contratual!G180,2))</f>
        <v/>
      </c>
      <c r="D182" s="207" t="str">
        <f>IF(OR(posicao_contratual!A180="",NOT(ISNUMBER(posicao_contratual!B180)),NOT(ISNUMBER(posicao_contratual!K180))),"",ROUND(posicao_contratual!B180*posicao_contratual!K180,2))</f>
        <v/>
      </c>
      <c r="E182" s="207" t="str">
        <f>IF(OR(posicao_contratual!A180="",NOT(ISNUMBER(posicao_contratual!B180)),NOT(ISNUMBER(posicao_contratual!O180))),"",ROUND(posicao_contratual!B180*posicao_contratual!O180,2))</f>
        <v/>
      </c>
      <c r="F182" s="207" t="str">
        <f>IF(OR(posicao_contratual!A180="",NOT(ISNUMBER(posicao_contratual!B180)),NOT(ISNUMBER(posicao_contratual!S180))),"",ROUND(posicao_contratual!B180*posicao_contratual!S180,2))</f>
        <v/>
      </c>
      <c r="G182" s="207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7" t="str">
        <f>IF(posicao_contratual!A181="","",posicao_contratual!B181)</f>
        <v/>
      </c>
      <c r="C183" s="207" t="str">
        <f>IF(OR(posicao_contratual!A181="",NOT(ISNUMBER(posicao_contratual!B181)),NOT(ISNUMBER(posicao_contratual!G181))),"",ROUND(posicao_contratual!B181*posicao_contratual!G181,2))</f>
        <v/>
      </c>
      <c r="D183" s="207" t="str">
        <f>IF(OR(posicao_contratual!A181="",NOT(ISNUMBER(posicao_contratual!B181)),NOT(ISNUMBER(posicao_contratual!K181))),"",ROUND(posicao_contratual!B181*posicao_contratual!K181,2))</f>
        <v/>
      </c>
      <c r="E183" s="207" t="str">
        <f>IF(OR(posicao_contratual!A181="",NOT(ISNUMBER(posicao_contratual!B181)),NOT(ISNUMBER(posicao_contratual!O181))),"",ROUND(posicao_contratual!B181*posicao_contratual!O181,2))</f>
        <v/>
      </c>
      <c r="F183" s="207" t="str">
        <f>IF(OR(posicao_contratual!A181="",NOT(ISNUMBER(posicao_contratual!B181)),NOT(ISNUMBER(posicao_contratual!S181))),"",ROUND(posicao_contratual!B181*posicao_contratual!S181,2))</f>
        <v/>
      </c>
      <c r="G183" s="207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7" t="str">
        <f>IF(posicao_contratual!A182="","",posicao_contratual!B182)</f>
        <v/>
      </c>
      <c r="C184" s="207" t="str">
        <f>IF(OR(posicao_contratual!A182="",NOT(ISNUMBER(posicao_contratual!B182)),NOT(ISNUMBER(posicao_contratual!G182))),"",ROUND(posicao_contratual!B182*posicao_contratual!G182,2))</f>
        <v/>
      </c>
      <c r="D184" s="207" t="str">
        <f>IF(OR(posicao_contratual!A182="",NOT(ISNUMBER(posicao_contratual!B182)),NOT(ISNUMBER(posicao_contratual!K182))),"",ROUND(posicao_contratual!B182*posicao_contratual!K182,2))</f>
        <v/>
      </c>
      <c r="E184" s="207" t="str">
        <f>IF(OR(posicao_contratual!A182="",NOT(ISNUMBER(posicao_contratual!B182)),NOT(ISNUMBER(posicao_contratual!O182))),"",ROUND(posicao_contratual!B182*posicao_contratual!O182,2))</f>
        <v/>
      </c>
      <c r="F184" s="207" t="str">
        <f>IF(OR(posicao_contratual!A182="",NOT(ISNUMBER(posicao_contratual!B182)),NOT(ISNUMBER(posicao_contratual!S182))),"",ROUND(posicao_contratual!B182*posicao_contratual!S182,2))</f>
        <v/>
      </c>
      <c r="G184" s="207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7" t="str">
        <f>IF(posicao_contratual!A183="","",posicao_contratual!B183)</f>
        <v/>
      </c>
      <c r="C185" s="207" t="str">
        <f>IF(OR(posicao_contratual!A183="",NOT(ISNUMBER(posicao_contratual!B183)),NOT(ISNUMBER(posicao_contratual!G183))),"",ROUND(posicao_contratual!B183*posicao_contratual!G183,2))</f>
        <v/>
      </c>
      <c r="D185" s="207" t="str">
        <f>IF(OR(posicao_contratual!A183="",NOT(ISNUMBER(posicao_contratual!B183)),NOT(ISNUMBER(posicao_contratual!K183))),"",ROUND(posicao_contratual!B183*posicao_contratual!K183,2))</f>
        <v/>
      </c>
      <c r="E185" s="207" t="str">
        <f>IF(OR(posicao_contratual!A183="",NOT(ISNUMBER(posicao_contratual!B183)),NOT(ISNUMBER(posicao_contratual!O183))),"",ROUND(posicao_contratual!B183*posicao_contratual!O183,2))</f>
        <v/>
      </c>
      <c r="F185" s="207" t="str">
        <f>IF(OR(posicao_contratual!A183="",NOT(ISNUMBER(posicao_contratual!B183)),NOT(ISNUMBER(posicao_contratual!S183))),"",ROUND(posicao_contratual!B183*posicao_contratual!S183,2))</f>
        <v/>
      </c>
      <c r="G185" s="207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7" t="str">
        <f>IF(posicao_contratual!A184="","",posicao_contratual!B184)</f>
        <v/>
      </c>
      <c r="C186" s="207" t="str">
        <f>IF(OR(posicao_contratual!A184="",NOT(ISNUMBER(posicao_contratual!B184)),NOT(ISNUMBER(posicao_contratual!G184))),"",ROUND(posicao_contratual!B184*posicao_contratual!G184,2))</f>
        <v/>
      </c>
      <c r="D186" s="207" t="str">
        <f>IF(OR(posicao_contratual!A184="",NOT(ISNUMBER(posicao_contratual!B184)),NOT(ISNUMBER(posicao_contratual!K184))),"",ROUND(posicao_contratual!B184*posicao_contratual!K184,2))</f>
        <v/>
      </c>
      <c r="E186" s="207" t="str">
        <f>IF(OR(posicao_contratual!A184="",NOT(ISNUMBER(posicao_contratual!B184)),NOT(ISNUMBER(posicao_contratual!O184))),"",ROUND(posicao_contratual!B184*posicao_contratual!O184,2))</f>
        <v/>
      </c>
      <c r="F186" s="207" t="str">
        <f>IF(OR(posicao_contratual!A184="",NOT(ISNUMBER(posicao_contratual!B184)),NOT(ISNUMBER(posicao_contratual!S184))),"",ROUND(posicao_contratual!B184*posicao_contratual!S184,2))</f>
        <v/>
      </c>
      <c r="G186" s="207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7" t="str">
        <f>IF(posicao_contratual!A185="","",posicao_contratual!B185)</f>
        <v/>
      </c>
      <c r="C187" s="207" t="str">
        <f>IF(OR(posicao_contratual!A185="",NOT(ISNUMBER(posicao_contratual!B185)),NOT(ISNUMBER(posicao_contratual!G185))),"",ROUND(posicao_contratual!B185*posicao_contratual!G185,2))</f>
        <v/>
      </c>
      <c r="D187" s="207" t="str">
        <f>IF(OR(posicao_contratual!A185="",NOT(ISNUMBER(posicao_contratual!B185)),NOT(ISNUMBER(posicao_contratual!K185))),"",ROUND(posicao_contratual!B185*posicao_contratual!K185,2))</f>
        <v/>
      </c>
      <c r="E187" s="207" t="str">
        <f>IF(OR(posicao_contratual!A185="",NOT(ISNUMBER(posicao_contratual!B185)),NOT(ISNUMBER(posicao_contratual!O185))),"",ROUND(posicao_contratual!B185*posicao_contratual!O185,2))</f>
        <v/>
      </c>
      <c r="F187" s="207" t="str">
        <f>IF(OR(posicao_contratual!A185="",NOT(ISNUMBER(posicao_contratual!B185)),NOT(ISNUMBER(posicao_contratual!S185))),"",ROUND(posicao_contratual!B185*posicao_contratual!S185,2))</f>
        <v/>
      </c>
      <c r="G187" s="207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7" t="str">
        <f>IF(posicao_contratual!A186="","",posicao_contratual!B186)</f>
        <v/>
      </c>
      <c r="C188" s="207" t="str">
        <f>IF(OR(posicao_contratual!A186="",NOT(ISNUMBER(posicao_contratual!B186)),NOT(ISNUMBER(posicao_contratual!G186))),"",ROUND(posicao_contratual!B186*posicao_contratual!G186,2))</f>
        <v/>
      </c>
      <c r="D188" s="207" t="str">
        <f>IF(OR(posicao_contratual!A186="",NOT(ISNUMBER(posicao_contratual!B186)),NOT(ISNUMBER(posicao_contratual!K186))),"",ROUND(posicao_contratual!B186*posicao_contratual!K186,2))</f>
        <v/>
      </c>
      <c r="E188" s="207" t="str">
        <f>IF(OR(posicao_contratual!A186="",NOT(ISNUMBER(posicao_contratual!B186)),NOT(ISNUMBER(posicao_contratual!O186))),"",ROUND(posicao_contratual!B186*posicao_contratual!O186,2))</f>
        <v/>
      </c>
      <c r="F188" s="207" t="str">
        <f>IF(OR(posicao_contratual!A186="",NOT(ISNUMBER(posicao_contratual!B186)),NOT(ISNUMBER(posicao_contratual!S186))),"",ROUND(posicao_contratual!B186*posicao_contratual!S186,2))</f>
        <v/>
      </c>
      <c r="G188" s="207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7" t="str">
        <f>IF(posicao_contratual!A187="","",posicao_contratual!B187)</f>
        <v/>
      </c>
      <c r="C189" s="207" t="str">
        <f>IF(OR(posicao_contratual!A187="",NOT(ISNUMBER(posicao_contratual!B187)),NOT(ISNUMBER(posicao_contratual!G187))),"",ROUND(posicao_contratual!B187*posicao_contratual!G187,2))</f>
        <v/>
      </c>
      <c r="D189" s="207" t="str">
        <f>IF(OR(posicao_contratual!A187="",NOT(ISNUMBER(posicao_contratual!B187)),NOT(ISNUMBER(posicao_contratual!K187))),"",ROUND(posicao_contratual!B187*posicao_contratual!K187,2))</f>
        <v/>
      </c>
      <c r="E189" s="207" t="str">
        <f>IF(OR(posicao_contratual!A187="",NOT(ISNUMBER(posicao_contratual!B187)),NOT(ISNUMBER(posicao_contratual!O187))),"",ROUND(posicao_contratual!B187*posicao_contratual!O187,2))</f>
        <v/>
      </c>
      <c r="F189" s="207" t="str">
        <f>IF(OR(posicao_contratual!A187="",NOT(ISNUMBER(posicao_contratual!B187)),NOT(ISNUMBER(posicao_contratual!S187))),"",ROUND(posicao_contratual!B187*posicao_contratual!S187,2))</f>
        <v/>
      </c>
      <c r="G189" s="207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7" t="str">
        <f>IF(posicao_contratual!A188="","",posicao_contratual!B188)</f>
        <v/>
      </c>
      <c r="C190" s="207" t="str">
        <f>IF(OR(posicao_contratual!A188="",NOT(ISNUMBER(posicao_contratual!B188)),NOT(ISNUMBER(posicao_contratual!G188))),"",ROUND(posicao_contratual!B188*posicao_contratual!G188,2))</f>
        <v/>
      </c>
      <c r="D190" s="207" t="str">
        <f>IF(OR(posicao_contratual!A188="",NOT(ISNUMBER(posicao_contratual!B188)),NOT(ISNUMBER(posicao_contratual!K188))),"",ROUND(posicao_contratual!B188*posicao_contratual!K188,2))</f>
        <v/>
      </c>
      <c r="E190" s="207" t="str">
        <f>IF(OR(posicao_contratual!A188="",NOT(ISNUMBER(posicao_contratual!B188)),NOT(ISNUMBER(posicao_contratual!O188))),"",ROUND(posicao_contratual!B188*posicao_contratual!O188,2))</f>
        <v/>
      </c>
      <c r="F190" s="207" t="str">
        <f>IF(OR(posicao_contratual!A188="",NOT(ISNUMBER(posicao_contratual!B188)),NOT(ISNUMBER(posicao_contratual!S188))),"",ROUND(posicao_contratual!B188*posicao_contratual!S188,2))</f>
        <v/>
      </c>
      <c r="G190" s="207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7" t="str">
        <f>IF(posicao_contratual!A189="","",posicao_contratual!B189)</f>
        <v/>
      </c>
      <c r="C191" s="207" t="str">
        <f>IF(OR(posicao_contratual!A189="",NOT(ISNUMBER(posicao_contratual!B189)),NOT(ISNUMBER(posicao_contratual!G189))),"",ROUND(posicao_contratual!B189*posicao_contratual!G189,2))</f>
        <v/>
      </c>
      <c r="D191" s="207" t="str">
        <f>IF(OR(posicao_contratual!A189="",NOT(ISNUMBER(posicao_contratual!B189)),NOT(ISNUMBER(posicao_contratual!K189))),"",ROUND(posicao_contratual!B189*posicao_contratual!K189,2))</f>
        <v/>
      </c>
      <c r="E191" s="207" t="str">
        <f>IF(OR(posicao_contratual!A189="",NOT(ISNUMBER(posicao_contratual!B189)),NOT(ISNUMBER(posicao_contratual!O189))),"",ROUND(posicao_contratual!B189*posicao_contratual!O189,2))</f>
        <v/>
      </c>
      <c r="F191" s="207" t="str">
        <f>IF(OR(posicao_contratual!A189="",NOT(ISNUMBER(posicao_contratual!B189)),NOT(ISNUMBER(posicao_contratual!S189))),"",ROUND(posicao_contratual!B189*posicao_contratual!S189,2))</f>
        <v/>
      </c>
      <c r="G191" s="207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7" t="str">
        <f>IF(posicao_contratual!A190="","",posicao_contratual!B190)</f>
        <v/>
      </c>
      <c r="C192" s="207" t="str">
        <f>IF(OR(posicao_contratual!A190="",NOT(ISNUMBER(posicao_contratual!B190)),NOT(ISNUMBER(posicao_contratual!G190))),"",ROUND(posicao_contratual!B190*posicao_contratual!G190,2))</f>
        <v/>
      </c>
      <c r="D192" s="207" t="str">
        <f>IF(OR(posicao_contratual!A190="",NOT(ISNUMBER(posicao_contratual!B190)),NOT(ISNUMBER(posicao_contratual!K190))),"",ROUND(posicao_contratual!B190*posicao_contratual!K190,2))</f>
        <v/>
      </c>
      <c r="E192" s="207" t="str">
        <f>IF(OR(posicao_contratual!A190="",NOT(ISNUMBER(posicao_contratual!B190)),NOT(ISNUMBER(posicao_contratual!O190))),"",ROUND(posicao_contratual!B190*posicao_contratual!O190,2))</f>
        <v/>
      </c>
      <c r="F192" s="207" t="str">
        <f>IF(OR(posicao_contratual!A190="",NOT(ISNUMBER(posicao_contratual!B190)),NOT(ISNUMBER(posicao_contratual!S190))),"",ROUND(posicao_contratual!B190*posicao_contratual!S190,2))</f>
        <v/>
      </c>
      <c r="G192" s="207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7" t="str">
        <f>IF(posicao_contratual!A191="","",posicao_contratual!B191)</f>
        <v/>
      </c>
      <c r="C193" s="207" t="str">
        <f>IF(OR(posicao_contratual!A191="",NOT(ISNUMBER(posicao_contratual!B191)),NOT(ISNUMBER(posicao_contratual!G191))),"",ROUND(posicao_contratual!B191*posicao_contratual!G191,2))</f>
        <v/>
      </c>
      <c r="D193" s="207" t="str">
        <f>IF(OR(posicao_contratual!A191="",NOT(ISNUMBER(posicao_contratual!B191)),NOT(ISNUMBER(posicao_contratual!K191))),"",ROUND(posicao_contratual!B191*posicao_contratual!K191,2))</f>
        <v/>
      </c>
      <c r="E193" s="207" t="str">
        <f>IF(OR(posicao_contratual!A191="",NOT(ISNUMBER(posicao_contratual!B191)),NOT(ISNUMBER(posicao_contratual!O191))),"",ROUND(posicao_contratual!B191*posicao_contratual!O191,2))</f>
        <v/>
      </c>
      <c r="F193" s="207" t="str">
        <f>IF(OR(posicao_contratual!A191="",NOT(ISNUMBER(posicao_contratual!B191)),NOT(ISNUMBER(posicao_contratual!S191))),"",ROUND(posicao_contratual!B191*posicao_contratual!S191,2))</f>
        <v/>
      </c>
      <c r="G193" s="207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7" t="str">
        <f>IF(posicao_contratual!A192="","",posicao_contratual!B192)</f>
        <v/>
      </c>
      <c r="C194" s="207" t="str">
        <f>IF(OR(posicao_contratual!A192="",NOT(ISNUMBER(posicao_contratual!B192)),NOT(ISNUMBER(posicao_contratual!G192))),"",ROUND(posicao_contratual!B192*posicao_contratual!G192,2))</f>
        <v/>
      </c>
      <c r="D194" s="207" t="str">
        <f>IF(OR(posicao_contratual!A192="",NOT(ISNUMBER(posicao_contratual!B192)),NOT(ISNUMBER(posicao_contratual!K192))),"",ROUND(posicao_contratual!B192*posicao_contratual!K192,2))</f>
        <v/>
      </c>
      <c r="E194" s="207" t="str">
        <f>IF(OR(posicao_contratual!A192="",NOT(ISNUMBER(posicao_contratual!B192)),NOT(ISNUMBER(posicao_contratual!O192))),"",ROUND(posicao_contratual!B192*posicao_contratual!O192,2))</f>
        <v/>
      </c>
      <c r="F194" s="207" t="str">
        <f>IF(OR(posicao_contratual!A192="",NOT(ISNUMBER(posicao_contratual!B192)),NOT(ISNUMBER(posicao_contratual!S192))),"",ROUND(posicao_contratual!B192*posicao_contratual!S192,2))</f>
        <v/>
      </c>
      <c r="G194" s="207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7" t="str">
        <f>IF(posicao_contratual!A193="","",posicao_contratual!B193)</f>
        <v/>
      </c>
      <c r="C195" s="207" t="str">
        <f>IF(OR(posicao_contratual!A193="",NOT(ISNUMBER(posicao_contratual!B193)),NOT(ISNUMBER(posicao_contratual!G193))),"",ROUND(posicao_contratual!B193*posicao_contratual!G193,2))</f>
        <v/>
      </c>
      <c r="D195" s="207" t="str">
        <f>IF(OR(posicao_contratual!A193="",NOT(ISNUMBER(posicao_contratual!B193)),NOT(ISNUMBER(posicao_contratual!K193))),"",ROUND(posicao_contratual!B193*posicao_contratual!K193,2))</f>
        <v/>
      </c>
      <c r="E195" s="207" t="str">
        <f>IF(OR(posicao_contratual!A193="",NOT(ISNUMBER(posicao_contratual!B193)),NOT(ISNUMBER(posicao_contratual!O193))),"",ROUND(posicao_contratual!B193*posicao_contratual!O193,2))</f>
        <v/>
      </c>
      <c r="F195" s="207" t="str">
        <f>IF(OR(posicao_contratual!A193="",NOT(ISNUMBER(posicao_contratual!B193)),NOT(ISNUMBER(posicao_contratual!S193))),"",ROUND(posicao_contratual!B193*posicao_contratual!S193,2))</f>
        <v/>
      </c>
      <c r="G195" s="207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7" t="str">
        <f>IF(posicao_contratual!A194="","",posicao_contratual!B194)</f>
        <v/>
      </c>
      <c r="C196" s="207" t="str">
        <f>IF(OR(posicao_contratual!A194="",NOT(ISNUMBER(posicao_contratual!B194)),NOT(ISNUMBER(posicao_contratual!G194))),"",ROUND(posicao_contratual!B194*posicao_contratual!G194,2))</f>
        <v/>
      </c>
      <c r="D196" s="207" t="str">
        <f>IF(OR(posicao_contratual!A194="",NOT(ISNUMBER(posicao_contratual!B194)),NOT(ISNUMBER(posicao_contratual!K194))),"",ROUND(posicao_contratual!B194*posicao_contratual!K194,2))</f>
        <v/>
      </c>
      <c r="E196" s="207" t="str">
        <f>IF(OR(posicao_contratual!A194="",NOT(ISNUMBER(posicao_contratual!B194)),NOT(ISNUMBER(posicao_contratual!O194))),"",ROUND(posicao_contratual!B194*posicao_contratual!O194,2))</f>
        <v/>
      </c>
      <c r="F196" s="207" t="str">
        <f>IF(OR(posicao_contratual!A194="",NOT(ISNUMBER(posicao_contratual!B194)),NOT(ISNUMBER(posicao_contratual!S194))),"",ROUND(posicao_contratual!B194*posicao_contratual!S194,2))</f>
        <v/>
      </c>
      <c r="G196" s="207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7" t="str">
        <f>IF(posicao_contratual!A195="","",posicao_contratual!B195)</f>
        <v/>
      </c>
      <c r="C197" s="207" t="str">
        <f>IF(OR(posicao_contratual!A195="",NOT(ISNUMBER(posicao_contratual!B195)),NOT(ISNUMBER(posicao_contratual!G195))),"",ROUND(posicao_contratual!B195*posicao_contratual!G195,2))</f>
        <v/>
      </c>
      <c r="D197" s="207" t="str">
        <f>IF(OR(posicao_contratual!A195="",NOT(ISNUMBER(posicao_contratual!B195)),NOT(ISNUMBER(posicao_contratual!K195))),"",ROUND(posicao_contratual!B195*posicao_contratual!K195,2))</f>
        <v/>
      </c>
      <c r="E197" s="207" t="str">
        <f>IF(OR(posicao_contratual!A195="",NOT(ISNUMBER(posicao_contratual!B195)),NOT(ISNUMBER(posicao_contratual!O195))),"",ROUND(posicao_contratual!B195*posicao_contratual!O195,2))</f>
        <v/>
      </c>
      <c r="F197" s="207" t="str">
        <f>IF(OR(posicao_contratual!A195="",NOT(ISNUMBER(posicao_contratual!B195)),NOT(ISNUMBER(posicao_contratual!S195))),"",ROUND(posicao_contratual!B195*posicao_contratual!S195,2))</f>
        <v/>
      </c>
      <c r="G197" s="207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7" t="str">
        <f>IF(posicao_contratual!A196="","",posicao_contratual!B196)</f>
        <v/>
      </c>
      <c r="C198" s="207" t="str">
        <f>IF(OR(posicao_contratual!A196="",NOT(ISNUMBER(posicao_contratual!B196)),NOT(ISNUMBER(posicao_contratual!G196))),"",ROUND(posicao_contratual!B196*posicao_contratual!G196,2))</f>
        <v/>
      </c>
      <c r="D198" s="207" t="str">
        <f>IF(OR(posicao_contratual!A196="",NOT(ISNUMBER(posicao_contratual!B196)),NOT(ISNUMBER(posicao_contratual!K196))),"",ROUND(posicao_contratual!B196*posicao_contratual!K196,2))</f>
        <v/>
      </c>
      <c r="E198" s="207" t="str">
        <f>IF(OR(posicao_contratual!A196="",NOT(ISNUMBER(posicao_contratual!B196)),NOT(ISNUMBER(posicao_contratual!O196))),"",ROUND(posicao_contratual!B196*posicao_contratual!O196,2))</f>
        <v/>
      </c>
      <c r="F198" s="207" t="str">
        <f>IF(OR(posicao_contratual!A196="",NOT(ISNUMBER(posicao_contratual!B196)),NOT(ISNUMBER(posicao_contratual!S196))),"",ROUND(posicao_contratual!B196*posicao_contratual!S196,2))</f>
        <v/>
      </c>
      <c r="G198" s="207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7" t="str">
        <f>IF(posicao_contratual!A197="","",posicao_contratual!B197)</f>
        <v/>
      </c>
      <c r="C199" s="207" t="str">
        <f>IF(OR(posicao_contratual!A197="",NOT(ISNUMBER(posicao_contratual!B197)),NOT(ISNUMBER(posicao_contratual!G197))),"",ROUND(posicao_contratual!B197*posicao_contratual!G197,2))</f>
        <v/>
      </c>
      <c r="D199" s="207" t="str">
        <f>IF(OR(posicao_contratual!A197="",NOT(ISNUMBER(posicao_contratual!B197)),NOT(ISNUMBER(posicao_contratual!K197))),"",ROUND(posicao_contratual!B197*posicao_contratual!K197,2))</f>
        <v/>
      </c>
      <c r="E199" s="207" t="str">
        <f>IF(OR(posicao_contratual!A197="",NOT(ISNUMBER(posicao_contratual!B197)),NOT(ISNUMBER(posicao_contratual!O197))),"",ROUND(posicao_contratual!B197*posicao_contratual!O197,2))</f>
        <v/>
      </c>
      <c r="F199" s="207" t="str">
        <f>IF(OR(posicao_contratual!A197="",NOT(ISNUMBER(posicao_contratual!B197)),NOT(ISNUMBER(posicao_contratual!S197))),"",ROUND(posicao_contratual!B197*posicao_contratual!S197,2))</f>
        <v/>
      </c>
      <c r="G199" s="207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7" t="str">
        <f>IF(posicao_contratual!A198="","",posicao_contratual!B198)</f>
        <v/>
      </c>
      <c r="C200" s="207" t="str">
        <f>IF(OR(posicao_contratual!A198="",NOT(ISNUMBER(posicao_contratual!B198)),NOT(ISNUMBER(posicao_contratual!G198))),"",ROUND(posicao_contratual!B198*posicao_contratual!G198,2))</f>
        <v/>
      </c>
      <c r="D200" s="207" t="str">
        <f>IF(OR(posicao_contratual!A198="",NOT(ISNUMBER(posicao_contratual!B198)),NOT(ISNUMBER(posicao_contratual!K198))),"",ROUND(posicao_contratual!B198*posicao_contratual!K198,2))</f>
        <v/>
      </c>
      <c r="E200" s="207" t="str">
        <f>IF(OR(posicao_contratual!A198="",NOT(ISNUMBER(posicao_contratual!B198)),NOT(ISNUMBER(posicao_contratual!O198))),"",ROUND(posicao_contratual!B198*posicao_contratual!O198,2))</f>
        <v/>
      </c>
      <c r="F200" s="207" t="str">
        <f>IF(OR(posicao_contratual!A198="",NOT(ISNUMBER(posicao_contratual!B198)),NOT(ISNUMBER(posicao_contratual!S198))),"",ROUND(posicao_contratual!B198*posicao_contratual!S198,2))</f>
        <v/>
      </c>
      <c r="G200" s="207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7" t="str">
        <f>IF(posicao_contratual!A199="","",posicao_contratual!B199)</f>
        <v/>
      </c>
      <c r="C201" s="207" t="str">
        <f>IF(OR(posicao_contratual!A199="",NOT(ISNUMBER(posicao_contratual!B199)),NOT(ISNUMBER(posicao_contratual!G199))),"",ROUND(posicao_contratual!B199*posicao_contratual!G199,2))</f>
        <v/>
      </c>
      <c r="D201" s="207" t="str">
        <f>IF(OR(posicao_contratual!A199="",NOT(ISNUMBER(posicao_contratual!B199)),NOT(ISNUMBER(posicao_contratual!K199))),"",ROUND(posicao_contratual!B199*posicao_contratual!K199,2))</f>
        <v/>
      </c>
      <c r="E201" s="207" t="str">
        <f>IF(OR(posicao_contratual!A199="",NOT(ISNUMBER(posicao_contratual!B199)),NOT(ISNUMBER(posicao_contratual!O199))),"",ROUND(posicao_contratual!B199*posicao_contratual!O199,2))</f>
        <v/>
      </c>
      <c r="F201" s="207" t="str">
        <f>IF(OR(posicao_contratual!A199="",NOT(ISNUMBER(posicao_contratual!B199)),NOT(ISNUMBER(posicao_contratual!S199))),"",ROUND(posicao_contratual!B199*posicao_contratual!S199,2))</f>
        <v/>
      </c>
      <c r="G201" s="207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7" t="str">
        <f>IF(posicao_contratual!A200="","",posicao_contratual!B200)</f>
        <v/>
      </c>
      <c r="C202" s="207" t="str">
        <f>IF(OR(posicao_contratual!A200="",NOT(ISNUMBER(posicao_contratual!B200)),NOT(ISNUMBER(posicao_contratual!G200))),"",ROUND(posicao_contratual!B200*posicao_contratual!G200,2))</f>
        <v/>
      </c>
      <c r="D202" s="207" t="str">
        <f>IF(OR(posicao_contratual!A200="",NOT(ISNUMBER(posicao_contratual!B200)),NOT(ISNUMBER(posicao_contratual!K200))),"",ROUND(posicao_contratual!B200*posicao_contratual!K200,2))</f>
        <v/>
      </c>
      <c r="E202" s="207" t="str">
        <f>IF(OR(posicao_contratual!A200="",NOT(ISNUMBER(posicao_contratual!B200)),NOT(ISNUMBER(posicao_contratual!O200))),"",ROUND(posicao_contratual!B200*posicao_contratual!O200,2))</f>
        <v/>
      </c>
      <c r="F202" s="207" t="str">
        <f>IF(OR(posicao_contratual!A200="",NOT(ISNUMBER(posicao_contratual!B200)),NOT(ISNUMBER(posicao_contratual!S200))),"",ROUND(posicao_contratual!B200*posicao_contratual!S200,2))</f>
        <v/>
      </c>
      <c r="G202" s="207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7" t="str">
        <f>IF(posicao_contratual!A201="","",posicao_contratual!B201)</f>
        <v/>
      </c>
      <c r="C203" s="207" t="str">
        <f>IF(OR(posicao_contratual!A201="",NOT(ISNUMBER(posicao_contratual!B201)),NOT(ISNUMBER(posicao_contratual!G201))),"",ROUND(posicao_contratual!B201*posicao_contratual!G201,2))</f>
        <v/>
      </c>
      <c r="D203" s="207" t="str">
        <f>IF(OR(posicao_contratual!A201="",NOT(ISNUMBER(posicao_contratual!B201)),NOT(ISNUMBER(posicao_contratual!K201))),"",ROUND(posicao_contratual!B201*posicao_contratual!K201,2))</f>
        <v/>
      </c>
      <c r="E203" s="207" t="str">
        <f>IF(OR(posicao_contratual!A201="",NOT(ISNUMBER(posicao_contratual!B201)),NOT(ISNUMBER(posicao_contratual!O201))),"",ROUND(posicao_contratual!B201*posicao_contratual!O201,2))</f>
        <v/>
      </c>
      <c r="F203" s="207" t="str">
        <f>IF(OR(posicao_contratual!A201="",NOT(ISNUMBER(posicao_contratual!B201)),NOT(ISNUMBER(posicao_contratual!S201))),"",ROUND(posicao_contratual!B201*posicao_contratual!S201,2))</f>
        <v/>
      </c>
      <c r="G203" s="207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7"/>
      <c r="C204" s="207">
        <f>ROUND(SUM(C4:C203),2)</f>
        <v>0</v>
      </c>
      <c r="D204" s="207">
        <f>ROUND(SUM(D4:D203),2)</f>
        <v>0</v>
      </c>
      <c r="E204" s="207">
        <f>ROUND(SUM(E4:E203),2)</f>
        <v>0</v>
      </c>
      <c r="F204" s="207">
        <f>ROUND(SUM(F4:F203),2)</f>
        <v>0</v>
      </c>
      <c r="G204" s="207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7" t="str">
        <f>MEMORIA_RESULTADOS!$B$26</f>
        <v/>
      </c>
    </row>
    <row r="208" spans="1:7" x14ac:dyDescent="0.35">
      <c r="A208" t="s">
        <v>29</v>
      </c>
      <c r="B208" s="207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3" width="30" style="2" customWidth="1"/>
    <col min="14" max="16384" width="30" style="2"/>
  </cols>
  <sheetData>
    <row r="1" spans="1:7" ht="15.75" customHeight="1" x14ac:dyDescent="0.35">
      <c r="A1" s="1" t="s">
        <v>0</v>
      </c>
      <c r="B1" s="167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3"/>
      <c r="C3" s="2" t="s">
        <v>4</v>
      </c>
      <c r="E3" s="205"/>
      <c r="G3" s="205"/>
    </row>
    <row r="4" spans="1:7" hidden="1" x14ac:dyDescent="0.35">
      <c r="A4" s="2" t="s">
        <v>5</v>
      </c>
      <c r="B4" s="2" t="s">
        <v>6</v>
      </c>
      <c r="E4" s="205"/>
      <c r="G4" s="205"/>
    </row>
    <row r="5" spans="1:7" ht="5" customHeight="1" x14ac:dyDescent="0.35">
      <c r="A5" s="3"/>
      <c r="E5" s="205"/>
      <c r="G5" s="205"/>
    </row>
    <row r="6" spans="1:7" ht="22" customHeight="1" x14ac:dyDescent="0.35">
      <c r="A6" s="5" t="s">
        <v>7</v>
      </c>
      <c r="B6" s="5" t="s">
        <v>8</v>
      </c>
      <c r="C6" s="4"/>
      <c r="D6" s="4"/>
      <c r="E6" s="206"/>
      <c r="F6" s="4"/>
      <c r="G6" s="206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6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7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46241.908479745369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2" width="8.54296875" style="2" customWidth="1"/>
    <col min="23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96"/>
      <c r="H2" s="182"/>
      <c r="M2" s="185"/>
      <c r="N2" s="186"/>
      <c r="O2" s="187"/>
      <c r="P2" s="187"/>
      <c r="Q2" s="186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96"/>
      <c r="H3" s="183"/>
      <c r="M3" s="185"/>
      <c r="N3" s="186"/>
      <c r="O3" s="187"/>
      <c r="P3" s="187"/>
      <c r="Q3" s="186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96"/>
      <c r="H4" s="183"/>
      <c r="M4" s="185"/>
      <c r="N4" s="186"/>
      <c r="O4" s="187"/>
      <c r="P4" s="187"/>
      <c r="Q4" s="186"/>
      <c r="T4" s="2" t="s">
        <v>48</v>
      </c>
    </row>
    <row r="5" spans="1:20" x14ac:dyDescent="0.35">
      <c r="A5" s="208"/>
      <c r="B5" s="208" t="s">
        <v>24</v>
      </c>
      <c r="C5" s="209"/>
      <c r="D5" s="209"/>
      <c r="E5" s="210"/>
      <c r="F5" s="211" t="str">
        <f>IF(E5="","",IF(NOT(ISNUMBER(E5)),"",IF(NOT(ISNUMBER(F4)),"",F4*(1+E5))))</f>
        <v/>
      </c>
      <c r="G5" s="296"/>
      <c r="H5" s="184"/>
      <c r="M5" s="185"/>
      <c r="N5" s="186"/>
      <c r="O5" s="187"/>
      <c r="P5" s="187"/>
      <c r="Q5" s="186"/>
    </row>
    <row r="6" spans="1:20" x14ac:dyDescent="0.35">
      <c r="A6" s="208"/>
      <c r="B6" s="208" t="s">
        <v>25</v>
      </c>
      <c r="C6" s="209"/>
      <c r="D6" s="209"/>
      <c r="E6" s="210"/>
      <c r="F6" s="211" t="str">
        <f>IF(E6="","",IF(NOT(ISNUMBER(E6)),"",IF(NOT(ISNUMBER(F5)),"",F5*(1+E6))))</f>
        <v/>
      </c>
      <c r="G6" s="296"/>
      <c r="H6" s="184"/>
      <c r="M6" s="185"/>
      <c r="N6" s="186"/>
      <c r="O6" s="187"/>
      <c r="P6" s="187"/>
      <c r="Q6" s="186"/>
    </row>
    <row r="7" spans="1:20" x14ac:dyDescent="0.35">
      <c r="A7" s="14"/>
      <c r="B7" s="14"/>
      <c r="C7" s="15"/>
      <c r="D7" s="15"/>
      <c r="E7" s="14"/>
      <c r="F7" s="14"/>
      <c r="G7" s="14"/>
      <c r="M7" s="185"/>
      <c r="N7" s="186"/>
      <c r="O7" s="187"/>
      <c r="P7" s="187"/>
      <c r="Q7" s="186"/>
    </row>
    <row r="8" spans="1:20" x14ac:dyDescent="0.35">
      <c r="A8" s="14"/>
      <c r="B8" s="14"/>
      <c r="C8" s="15"/>
      <c r="D8" s="15"/>
      <c r="E8" s="14"/>
      <c r="F8" s="14"/>
      <c r="G8" s="14"/>
      <c r="M8" s="185"/>
      <c r="N8" s="186"/>
      <c r="O8" s="187"/>
      <c r="P8" s="187"/>
      <c r="Q8" s="186"/>
    </row>
    <row r="9" spans="1:20" x14ac:dyDescent="0.35">
      <c r="A9" s="306" t="s">
        <v>49</v>
      </c>
      <c r="B9" s="307"/>
      <c r="C9" s="307"/>
      <c r="D9" s="307"/>
      <c r="E9" s="307"/>
      <c r="F9" s="308"/>
      <c r="G9" s="14"/>
      <c r="M9" s="185"/>
      <c r="N9" s="186"/>
      <c r="O9" s="187"/>
      <c r="P9" s="187"/>
      <c r="Q9" s="186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5"/>
      <c r="N10" s="186"/>
      <c r="O10" s="187"/>
      <c r="P10" s="187"/>
      <c r="Q10" s="186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5"/>
      <c r="N11" s="186"/>
      <c r="O11" s="187"/>
      <c r="P11" s="187"/>
      <c r="Q11" s="186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5"/>
      <c r="N12" s="186"/>
      <c r="O12" s="187"/>
      <c r="P12" s="187"/>
      <c r="Q12" s="186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5"/>
      <c r="N13" s="186"/>
      <c r="O13" s="187"/>
      <c r="P13" s="187"/>
      <c r="Q13" s="186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5"/>
      <c r="N14" s="186"/>
      <c r="O14" s="187"/>
      <c r="P14" s="187"/>
      <c r="Q14" s="186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5"/>
      <c r="N15" s="186"/>
      <c r="O15" s="187"/>
      <c r="P15" s="187"/>
      <c r="Q15" s="186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5"/>
      <c r="N16" s="186"/>
      <c r="O16" s="187"/>
      <c r="P16" s="187"/>
      <c r="Q16" s="186"/>
    </row>
    <row r="17" spans="1:17" x14ac:dyDescent="0.35">
      <c r="A17" s="297"/>
      <c r="B17" s="297"/>
      <c r="C17" s="298"/>
      <c r="D17" s="298"/>
      <c r="E17" s="299"/>
      <c r="F17" s="299"/>
      <c r="G17" s="297"/>
      <c r="M17" s="185"/>
      <c r="N17" s="186"/>
      <c r="O17" s="187"/>
      <c r="P17" s="187"/>
      <c r="Q17" s="186"/>
    </row>
    <row r="18" spans="1:17" x14ac:dyDescent="0.35">
      <c r="A18" s="297"/>
      <c r="B18" s="297"/>
      <c r="C18" s="298"/>
      <c r="D18" s="298"/>
      <c r="E18" s="299"/>
      <c r="F18" s="299"/>
      <c r="G18" s="297"/>
      <c r="M18" s="185"/>
      <c r="N18" s="186"/>
      <c r="O18" s="187"/>
      <c r="P18" s="187"/>
      <c r="Q18" s="186"/>
    </row>
    <row r="19" spans="1:17" x14ac:dyDescent="0.35">
      <c r="A19" s="297"/>
      <c r="B19" s="297"/>
      <c r="C19" s="298"/>
      <c r="D19" s="298"/>
      <c r="E19" s="299"/>
      <c r="F19" s="299"/>
      <c r="G19" s="297"/>
      <c r="M19" s="185"/>
      <c r="N19" s="186"/>
      <c r="O19" s="187"/>
      <c r="P19" s="187"/>
      <c r="Q19" s="186"/>
    </row>
    <row r="20" spans="1:17" x14ac:dyDescent="0.35">
      <c r="A20" s="297"/>
      <c r="B20" s="297"/>
      <c r="C20" s="298"/>
      <c r="D20" s="298"/>
      <c r="E20" s="299"/>
      <c r="F20" s="299"/>
      <c r="G20" s="297"/>
      <c r="M20" s="185"/>
      <c r="N20" s="186"/>
      <c r="O20" s="187"/>
      <c r="P20" s="187"/>
      <c r="Q20" s="186"/>
    </row>
    <row r="21" spans="1:17" x14ac:dyDescent="0.35">
      <c r="M21" s="185"/>
      <c r="N21" s="186"/>
      <c r="O21" s="187"/>
      <c r="P21" s="187"/>
      <c r="Q21" s="186"/>
    </row>
    <row r="22" spans="1:17" x14ac:dyDescent="0.35">
      <c r="M22" s="185"/>
      <c r="N22" s="186"/>
      <c r="O22" s="187"/>
      <c r="P22" s="187"/>
      <c r="Q22" s="186"/>
    </row>
    <row r="23" spans="1:17" x14ac:dyDescent="0.35">
      <c r="M23" s="185"/>
      <c r="N23" s="186"/>
      <c r="O23" s="187"/>
      <c r="P23" s="187"/>
      <c r="Q23" s="186"/>
    </row>
    <row r="24" spans="1:17" x14ac:dyDescent="0.35">
      <c r="M24" s="185"/>
      <c r="N24" s="186"/>
      <c r="O24" s="187"/>
      <c r="P24" s="187"/>
      <c r="Q24" s="186"/>
    </row>
    <row r="25" spans="1:17" x14ac:dyDescent="0.35">
      <c r="M25" s="185"/>
      <c r="N25" s="186"/>
      <c r="O25" s="187"/>
      <c r="P25" s="187"/>
      <c r="Q25" s="186"/>
    </row>
    <row r="26" spans="1:17" x14ac:dyDescent="0.35">
      <c r="M26" s="185"/>
      <c r="N26" s="186"/>
      <c r="O26" s="187"/>
      <c r="P26" s="187"/>
      <c r="Q26" s="186"/>
    </row>
    <row r="27" spans="1:17" x14ac:dyDescent="0.35">
      <c r="M27" s="185"/>
      <c r="N27" s="186"/>
      <c r="O27" s="187"/>
      <c r="P27" s="187"/>
      <c r="Q27" s="186"/>
    </row>
    <row r="28" spans="1:17" x14ac:dyDescent="0.35">
      <c r="M28" s="185"/>
      <c r="N28" s="186"/>
      <c r="O28" s="187"/>
      <c r="P28" s="187"/>
      <c r="Q28" s="186"/>
    </row>
    <row r="29" spans="1:17" x14ac:dyDescent="0.35">
      <c r="M29" s="185"/>
      <c r="N29" s="186"/>
      <c r="O29" s="187"/>
      <c r="P29" s="187"/>
      <c r="Q29" s="186"/>
    </row>
    <row r="30" spans="1:17" x14ac:dyDescent="0.35">
      <c r="M30" s="185"/>
      <c r="N30" s="186"/>
      <c r="O30" s="187"/>
      <c r="P30" s="187"/>
      <c r="Q30" s="186"/>
    </row>
    <row r="31" spans="1:17" x14ac:dyDescent="0.35">
      <c r="M31" s="185"/>
      <c r="N31" s="186"/>
      <c r="O31" s="187"/>
      <c r="P31" s="187"/>
      <c r="Q31" s="186"/>
    </row>
    <row r="32" spans="1:17" x14ac:dyDescent="0.35">
      <c r="M32" s="185"/>
      <c r="N32" s="186"/>
      <c r="O32" s="187"/>
      <c r="P32" s="187"/>
      <c r="Q32" s="186"/>
    </row>
    <row r="33" spans="13:17" x14ac:dyDescent="0.35">
      <c r="M33" s="185"/>
      <c r="N33" s="186"/>
      <c r="O33" s="187"/>
      <c r="P33" s="187"/>
      <c r="Q33" s="186"/>
    </row>
    <row r="34" spans="13:17" x14ac:dyDescent="0.35">
      <c r="M34" s="185"/>
      <c r="N34" s="186"/>
      <c r="O34" s="187"/>
      <c r="P34" s="187"/>
      <c r="Q34" s="186"/>
    </row>
    <row r="35" spans="13:17" x14ac:dyDescent="0.35">
      <c r="M35" s="185"/>
      <c r="N35" s="186"/>
      <c r="O35" s="187"/>
      <c r="P35" s="187"/>
      <c r="Q35" s="186"/>
    </row>
    <row r="36" spans="13:17" x14ac:dyDescent="0.35">
      <c r="M36" s="185"/>
      <c r="N36" s="186"/>
      <c r="O36" s="187"/>
      <c r="P36" s="187"/>
      <c r="Q36" s="186"/>
    </row>
    <row r="37" spans="13:17" x14ac:dyDescent="0.35">
      <c r="M37" s="185"/>
      <c r="N37" s="186"/>
      <c r="O37" s="187"/>
      <c r="P37" s="187"/>
      <c r="Q37" s="186"/>
    </row>
    <row r="38" spans="13:17" x14ac:dyDescent="0.35">
      <c r="M38" s="185"/>
      <c r="N38" s="186"/>
      <c r="O38" s="187"/>
      <c r="P38" s="187"/>
      <c r="Q38" s="186"/>
    </row>
    <row r="39" spans="13:17" x14ac:dyDescent="0.35">
      <c r="M39" s="185"/>
      <c r="N39" s="186"/>
      <c r="O39" s="187"/>
      <c r="P39" s="187"/>
      <c r="Q39" s="186"/>
    </row>
    <row r="40" spans="13:17" x14ac:dyDescent="0.35">
      <c r="M40" s="185"/>
      <c r="N40" s="186"/>
      <c r="O40" s="187"/>
      <c r="P40" s="187"/>
      <c r="Q40" s="186"/>
    </row>
    <row r="41" spans="13:17" x14ac:dyDescent="0.35">
      <c r="M41" s="185"/>
      <c r="N41" s="186"/>
      <c r="O41" s="187"/>
      <c r="P41" s="187"/>
      <c r="Q41" s="186"/>
    </row>
    <row r="42" spans="13:17" x14ac:dyDescent="0.35">
      <c r="M42" s="185"/>
      <c r="N42" s="186"/>
      <c r="O42" s="187"/>
      <c r="P42" s="187"/>
      <c r="Q42" s="186"/>
    </row>
    <row r="43" spans="13:17" x14ac:dyDescent="0.35">
      <c r="M43" s="185"/>
      <c r="N43" s="186"/>
      <c r="O43" s="187"/>
      <c r="P43" s="187"/>
      <c r="Q43" s="186"/>
    </row>
    <row r="44" spans="13:17" x14ac:dyDescent="0.35">
      <c r="M44" s="185"/>
      <c r="N44" s="186"/>
      <c r="O44" s="187"/>
      <c r="P44" s="187"/>
      <c r="Q44" s="186"/>
    </row>
    <row r="45" spans="13:17" x14ac:dyDescent="0.35">
      <c r="M45" s="185"/>
      <c r="N45" s="186"/>
      <c r="O45" s="187"/>
      <c r="P45" s="187"/>
      <c r="Q45" s="186"/>
    </row>
    <row r="46" spans="13:17" x14ac:dyDescent="0.35">
      <c r="M46" s="185"/>
      <c r="N46" s="186"/>
      <c r="O46" s="187"/>
      <c r="P46" s="187"/>
      <c r="Q46" s="186"/>
    </row>
    <row r="47" spans="13:17" x14ac:dyDescent="0.35">
      <c r="M47" s="185"/>
      <c r="N47" s="186"/>
      <c r="O47" s="187"/>
      <c r="P47" s="187"/>
      <c r="Q47" s="186"/>
    </row>
    <row r="48" spans="13:17" x14ac:dyDescent="0.35">
      <c r="M48" s="185"/>
      <c r="N48" s="186"/>
      <c r="O48" s="187"/>
      <c r="P48" s="187"/>
      <c r="Q48" s="186"/>
    </row>
    <row r="49" spans="13:17" x14ac:dyDescent="0.35">
      <c r="M49" s="185"/>
      <c r="N49" s="186"/>
      <c r="O49" s="187"/>
      <c r="P49" s="187"/>
      <c r="Q49" s="186"/>
    </row>
    <row r="50" spans="13:17" x14ac:dyDescent="0.35">
      <c r="M50" s="185"/>
      <c r="N50" s="186"/>
      <c r="O50" s="187"/>
      <c r="P50" s="187"/>
      <c r="Q50" s="186"/>
    </row>
    <row r="51" spans="13:17" x14ac:dyDescent="0.35">
      <c r="M51" s="185"/>
      <c r="N51" s="186"/>
      <c r="O51" s="187"/>
      <c r="P51" s="187"/>
      <c r="Q51" s="186"/>
    </row>
    <row r="52" spans="13:17" x14ac:dyDescent="0.35">
      <c r="M52" s="185"/>
      <c r="N52" s="186"/>
      <c r="O52" s="187"/>
      <c r="P52" s="187"/>
      <c r="Q52" s="186"/>
    </row>
    <row r="53" spans="13:17" x14ac:dyDescent="0.35">
      <c r="M53" s="185"/>
      <c r="N53" s="186"/>
      <c r="O53" s="187"/>
      <c r="P53" s="187"/>
      <c r="Q53" s="186"/>
    </row>
    <row r="54" spans="13:17" x14ac:dyDescent="0.35">
      <c r="M54" s="185"/>
      <c r="N54" s="186"/>
      <c r="O54" s="187"/>
      <c r="P54" s="187"/>
      <c r="Q54" s="186"/>
    </row>
    <row r="55" spans="13:17" x14ac:dyDescent="0.35">
      <c r="M55" s="185"/>
      <c r="N55" s="186"/>
      <c r="O55" s="187"/>
      <c r="P55" s="187"/>
      <c r="Q55" s="186"/>
    </row>
    <row r="56" spans="13:17" x14ac:dyDescent="0.35">
      <c r="M56" s="185"/>
      <c r="N56" s="186"/>
      <c r="O56" s="187"/>
      <c r="P56" s="187"/>
      <c r="Q56" s="186"/>
    </row>
    <row r="57" spans="13:17" x14ac:dyDescent="0.35">
      <c r="M57" s="185"/>
      <c r="N57" s="186"/>
      <c r="O57" s="187"/>
      <c r="P57" s="187"/>
      <c r="Q57" s="186"/>
    </row>
    <row r="58" spans="13:17" x14ac:dyDescent="0.35">
      <c r="M58" s="185"/>
      <c r="N58" s="186"/>
      <c r="O58" s="187"/>
      <c r="P58" s="187"/>
      <c r="Q58" s="186"/>
    </row>
    <row r="59" spans="13:17" x14ac:dyDescent="0.35">
      <c r="M59" s="185"/>
      <c r="N59" s="186"/>
      <c r="O59" s="187"/>
      <c r="P59" s="187"/>
      <c r="Q59" s="186"/>
    </row>
    <row r="60" spans="13:17" x14ac:dyDescent="0.35">
      <c r="M60" s="185"/>
      <c r="N60" s="186"/>
      <c r="O60" s="187"/>
      <c r="P60" s="187"/>
      <c r="Q60" s="186"/>
    </row>
    <row r="61" spans="13:17" x14ac:dyDescent="0.35">
      <c r="M61" s="185"/>
      <c r="N61" s="186"/>
      <c r="O61" s="187"/>
      <c r="P61" s="187"/>
      <c r="Q61" s="186"/>
    </row>
    <row r="62" spans="13:17" x14ac:dyDescent="0.35">
      <c r="M62" s="185"/>
      <c r="N62" s="186"/>
      <c r="O62" s="187"/>
      <c r="P62" s="187"/>
      <c r="Q62" s="186"/>
    </row>
    <row r="63" spans="13:17" x14ac:dyDescent="0.35">
      <c r="M63" s="185"/>
      <c r="N63" s="186"/>
      <c r="O63" s="187"/>
      <c r="P63" s="187"/>
      <c r="Q63" s="186"/>
    </row>
    <row r="64" spans="13:17" x14ac:dyDescent="0.35">
      <c r="M64" s="185"/>
      <c r="N64" s="186"/>
      <c r="O64" s="187"/>
      <c r="P64" s="187"/>
      <c r="Q64" s="186"/>
    </row>
    <row r="65" spans="13:17" x14ac:dyDescent="0.35">
      <c r="M65" s="185"/>
      <c r="N65" s="186"/>
      <c r="O65" s="187"/>
      <c r="P65" s="187"/>
      <c r="Q65" s="186"/>
    </row>
    <row r="66" spans="13:17" x14ac:dyDescent="0.35">
      <c r="M66" s="185"/>
      <c r="N66" s="186"/>
      <c r="O66" s="187"/>
      <c r="P66" s="187"/>
      <c r="Q66" s="186"/>
    </row>
    <row r="67" spans="13:17" x14ac:dyDescent="0.35">
      <c r="M67" s="185"/>
      <c r="N67" s="186"/>
      <c r="O67" s="187"/>
      <c r="P67" s="187"/>
      <c r="Q67" s="186"/>
    </row>
    <row r="68" spans="13:17" x14ac:dyDescent="0.35">
      <c r="M68" s="185"/>
      <c r="N68" s="186"/>
      <c r="O68" s="187"/>
      <c r="P68" s="187"/>
      <c r="Q68" s="186"/>
    </row>
    <row r="69" spans="13:17" x14ac:dyDescent="0.35">
      <c r="M69" s="185"/>
      <c r="N69" s="186"/>
      <c r="O69" s="187"/>
      <c r="P69" s="187"/>
      <c r="Q69" s="186"/>
    </row>
    <row r="70" spans="13:17" x14ac:dyDescent="0.35">
      <c r="M70" s="185"/>
      <c r="N70" s="186"/>
      <c r="O70" s="187"/>
      <c r="P70" s="187"/>
      <c r="Q70" s="186"/>
    </row>
    <row r="71" spans="13:17" x14ac:dyDescent="0.35">
      <c r="M71" s="185"/>
      <c r="N71" s="186"/>
      <c r="O71" s="187"/>
      <c r="P71" s="187"/>
      <c r="Q71" s="186"/>
    </row>
    <row r="72" spans="13:17" x14ac:dyDescent="0.35">
      <c r="M72" s="185"/>
      <c r="N72" s="186"/>
      <c r="O72" s="187"/>
      <c r="P72" s="187"/>
      <c r="Q72" s="186"/>
    </row>
    <row r="73" spans="13:17" x14ac:dyDescent="0.35">
      <c r="M73" s="185"/>
      <c r="N73" s="186"/>
      <c r="O73" s="187"/>
      <c r="P73" s="187"/>
      <c r="Q73" s="186"/>
    </row>
    <row r="74" spans="13:17" x14ac:dyDescent="0.35">
      <c r="M74" s="185"/>
      <c r="N74" s="186"/>
      <c r="O74" s="187"/>
      <c r="P74" s="187"/>
      <c r="Q74" s="186"/>
    </row>
    <row r="75" spans="13:17" x14ac:dyDescent="0.35">
      <c r="M75" s="185"/>
      <c r="N75" s="186"/>
      <c r="O75" s="187"/>
      <c r="P75" s="187"/>
      <c r="Q75" s="186"/>
    </row>
    <row r="76" spans="13:17" x14ac:dyDescent="0.35">
      <c r="M76" s="185"/>
      <c r="N76" s="186"/>
      <c r="O76" s="187"/>
      <c r="P76" s="187"/>
      <c r="Q76" s="186"/>
    </row>
    <row r="77" spans="13:17" x14ac:dyDescent="0.35">
      <c r="M77" s="185"/>
      <c r="N77" s="186"/>
      <c r="O77" s="187"/>
      <c r="P77" s="187"/>
      <c r="Q77" s="186"/>
    </row>
    <row r="78" spans="13:17" x14ac:dyDescent="0.35">
      <c r="M78" s="185"/>
      <c r="N78" s="186"/>
      <c r="O78" s="187"/>
      <c r="P78" s="187"/>
      <c r="Q78" s="186"/>
    </row>
    <row r="79" spans="13:17" x14ac:dyDescent="0.35">
      <c r="M79" s="185"/>
      <c r="N79" s="186"/>
      <c r="O79" s="187"/>
      <c r="P79" s="187"/>
      <c r="Q79" s="186"/>
    </row>
    <row r="80" spans="13:17" x14ac:dyDescent="0.35">
      <c r="M80" s="185"/>
      <c r="N80" s="186"/>
      <c r="O80" s="187"/>
      <c r="P80" s="187"/>
      <c r="Q80" s="186"/>
    </row>
  </sheetData>
  <mergeCells count="1">
    <mergeCell ref="A9:F9"/>
  </mergeCells>
  <conditionalFormatting sqref="E3:E6">
    <cfRule type="expression" dxfId="5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8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8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8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8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8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8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8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8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8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8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8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8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8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8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8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8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8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8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8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8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8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8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8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8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8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8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8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8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8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8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8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8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8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8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8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8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8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8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8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8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8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8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8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8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8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8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8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8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8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8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8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8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8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8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8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8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8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8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8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8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8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8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8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8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8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97" si="4">IF(C66="","",IF(G66="","",IF(G66="Sim",IF(NOT(ISNUMBER(D66)),"",ROUND(C66*D66,2)),C66)))</f>
        <v/>
      </c>
      <c r="F66" s="83" t="str">
        <f t="shared" ref="F66:F97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8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8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8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8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8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8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8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B74" s="188" t="s">
        <v>26</v>
      </c>
      <c r="C74" s="189">
        <f>SUM(C2:C73)</f>
        <v>0</v>
      </c>
      <c r="E74" s="189">
        <f>SUM(E2:E73)</f>
        <v>0</v>
      </c>
      <c r="F74" s="189">
        <f>SUM(F2:F73)</f>
        <v>0</v>
      </c>
    </row>
  </sheetData>
  <conditionalFormatting sqref="A2:G73">
    <cfRule type="expression" dxfId="50" priority="1" stopIfTrue="1">
      <formula>AND($C2&lt;&gt;"",$G2="")</formula>
    </cfRule>
    <cfRule type="expression" dxfId="4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39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17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17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39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39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17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17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0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0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18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18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0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0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18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18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25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25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25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25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25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48" priority="2">
      <formula>$U2="TOTAL"</formula>
    </cfRule>
  </conditionalFormatting>
  <conditionalFormatting sqref="E2:E201">
    <cfRule type="expression" dxfId="47" priority="3" stopIfTrue="1">
      <formula>AND($A2&lt;&gt;"",ISNUMBER($BI2),$BI2&gt;1)</formula>
    </cfRule>
    <cfRule type="expression" dxfId="46" priority="3">
      <formula>AND($A2&lt;&gt;"",ISNUMBER(E2),E2&gt;0)</formula>
    </cfRule>
    <cfRule type="expression" dxfId="45" priority="4">
      <formula>AND($A2&lt;&gt;"",E2=0)</formula>
    </cfRule>
    <cfRule type="expression" dxfId="44" priority="5">
      <formula>AND($A2&lt;&gt;"",E2="",OR(NOT(ISNUMBER($BI2)),$BI2&lt;=1))</formula>
    </cfRule>
  </conditionalFormatting>
  <conditionalFormatting sqref="G2:G201">
    <cfRule type="expression" dxfId="43" priority="6" stopIfTrue="1">
      <formula>AND($A2&lt;&gt;"",ISNUMBER($BI2),$BI2&gt;2)</formula>
    </cfRule>
    <cfRule type="expression" dxfId="42" priority="7">
      <formula>AND($A2&lt;&gt;"",ISNUMBER(G2),G2&gt;0)</formula>
    </cfRule>
    <cfRule type="expression" dxfId="41" priority="8">
      <formula>AND($A2&lt;&gt;"",G2=0)</formula>
    </cfRule>
    <cfRule type="expression" dxfId="40" priority="9">
      <formula>AND($A2&lt;&gt;"",G2="",OR(NOT(ISNUMBER($BI2)),$BI2&lt;=2))</formula>
    </cfRule>
  </conditionalFormatting>
  <conditionalFormatting sqref="I2:I201">
    <cfRule type="expression" dxfId="39" priority="10" stopIfTrue="1">
      <formula>AND($A2&lt;&gt;"",ISNUMBER($BI2),$BI2&gt;3)</formula>
    </cfRule>
    <cfRule type="expression" dxfId="38" priority="11">
      <formula>AND($A2&lt;&gt;"",ISNUMBER(I2),I2&gt;0)</formula>
    </cfRule>
    <cfRule type="expression" dxfId="37" priority="12">
      <formula>AND($A2&lt;&gt;"",I2=0)</formula>
    </cfRule>
    <cfRule type="expression" dxfId="36" priority="13">
      <formula>AND($A2&lt;&gt;"",I2="",OR(NOT(ISNUMBER($BI2)),$BI2&lt;=3))</formula>
    </cfRule>
  </conditionalFormatting>
  <conditionalFormatting sqref="K2:K201">
    <cfRule type="expression" dxfId="35" priority="14" stopIfTrue="1">
      <formula>AND($A2&lt;&gt;"",ISNUMBER($BI2),$BI2&gt;4)</formula>
    </cfRule>
    <cfRule type="expression" dxfId="34" priority="15">
      <formula>AND($A2&lt;&gt;"",ISNUMBER(K2),K2&gt;0)</formula>
    </cfRule>
    <cfRule type="expression" dxfId="33" priority="16">
      <formula>AND($A2&lt;&gt;"",K2=0)</formula>
    </cfRule>
    <cfRule type="expression" dxfId="3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/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5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/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5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/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5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/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5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/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5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/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5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5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5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5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5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5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5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5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5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5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5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5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5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5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5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5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5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5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5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5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5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5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5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5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5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5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5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5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5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5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5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5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5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5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5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5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5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5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5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5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5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5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5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5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5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5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5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5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5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5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5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5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5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5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5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5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5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5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5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5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5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5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5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5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5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5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5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5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5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5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5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5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5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5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5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5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5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5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5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5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5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5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5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5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5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5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5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5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5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5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5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5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5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5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5" t="str">
        <f t="shared" si="35"/>
        <v/>
      </c>
      <c r="R101" s="26"/>
      <c r="S101" s="26"/>
      <c r="T101" s="26"/>
      <c r="U101" s="26"/>
      <c r="V101" s="26"/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5" t="str">
        <f t="shared" si="35"/>
        <v/>
      </c>
      <c r="R102" s="26"/>
      <c r="S102" s="26"/>
      <c r="T102" s="26"/>
      <c r="U102" s="26"/>
      <c r="V102" s="26"/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5" t="str">
        <f t="shared" si="35"/>
        <v/>
      </c>
      <c r="R103" s="26"/>
      <c r="S103" s="26"/>
      <c r="T103" s="26"/>
      <c r="U103" s="26"/>
      <c r="V103" s="26"/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5" t="str">
        <f t="shared" si="35"/>
        <v/>
      </c>
      <c r="R104" s="26"/>
      <c r="S104" s="26"/>
      <c r="T104" s="26"/>
      <c r="U104" s="26"/>
      <c r="V104" s="26"/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5" t="str">
        <f t="shared" si="35"/>
        <v/>
      </c>
      <c r="R105" s="26"/>
      <c r="S105" s="26"/>
      <c r="T105" s="26"/>
      <c r="U105" s="26"/>
      <c r="V105" s="26"/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5" t="str">
        <f t="shared" si="35"/>
        <v/>
      </c>
      <c r="R106" s="26"/>
      <c r="S106" s="26"/>
      <c r="T106" s="26"/>
      <c r="U106" s="26"/>
      <c r="V106" s="26"/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5" t="str">
        <f t="shared" si="35"/>
        <v/>
      </c>
      <c r="R107" s="26"/>
      <c r="S107" s="26"/>
      <c r="T107" s="26"/>
      <c r="U107" s="26"/>
      <c r="V107" s="26"/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5" t="str">
        <f t="shared" si="35"/>
        <v/>
      </c>
      <c r="R108" s="26"/>
      <c r="S108" s="26"/>
      <c r="T108" s="26"/>
      <c r="U108" s="26"/>
      <c r="V108" s="26"/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5" t="str">
        <f t="shared" si="35"/>
        <v/>
      </c>
      <c r="R109" s="26"/>
      <c r="S109" s="26"/>
      <c r="T109" s="26"/>
      <c r="U109" s="26"/>
      <c r="V109" s="26"/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5" t="str">
        <f t="shared" si="35"/>
        <v/>
      </c>
      <c r="R110" s="26"/>
      <c r="S110" s="26"/>
      <c r="T110" s="26"/>
      <c r="U110" s="26"/>
      <c r="V110" s="26"/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5" t="str">
        <f t="shared" si="35"/>
        <v/>
      </c>
      <c r="R111" s="26"/>
      <c r="S111" s="26"/>
      <c r="T111" s="26"/>
      <c r="U111" s="26"/>
      <c r="V111" s="26"/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5" t="str">
        <f t="shared" si="35"/>
        <v/>
      </c>
      <c r="R112" s="26"/>
      <c r="S112" s="26"/>
      <c r="T112" s="26"/>
      <c r="U112" s="26"/>
      <c r="V112" s="26"/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5" t="str">
        <f t="shared" si="35"/>
        <v/>
      </c>
      <c r="R113" s="26"/>
      <c r="S113" s="26"/>
      <c r="T113" s="26"/>
      <c r="U113" s="26"/>
      <c r="V113" s="26"/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5" t="str">
        <f t="shared" si="35"/>
        <v/>
      </c>
      <c r="R114" s="26"/>
      <c r="S114" s="26"/>
      <c r="T114" s="26"/>
      <c r="U114" s="26"/>
      <c r="V114" s="26"/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5" t="str">
        <f t="shared" si="35"/>
        <v/>
      </c>
      <c r="R115" s="26"/>
      <c r="S115" s="26"/>
      <c r="T115" s="26"/>
      <c r="U115" s="26"/>
      <c r="V115" s="26"/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5" t="str">
        <f t="shared" si="35"/>
        <v/>
      </c>
      <c r="R116" s="26"/>
      <c r="S116" s="26"/>
      <c r="T116" s="26"/>
      <c r="U116" s="26"/>
      <c r="V116" s="26"/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5" t="str">
        <f t="shared" si="35"/>
        <v/>
      </c>
      <c r="R117" s="26"/>
      <c r="S117" s="26"/>
      <c r="T117" s="26"/>
      <c r="U117" s="26"/>
      <c r="V117" s="26"/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5" t="str">
        <f t="shared" si="35"/>
        <v/>
      </c>
      <c r="R118" s="26"/>
      <c r="S118" s="26"/>
      <c r="T118" s="26"/>
      <c r="U118" s="26"/>
      <c r="V118" s="26"/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5" t="str">
        <f t="shared" si="35"/>
        <v/>
      </c>
      <c r="R119" s="26"/>
      <c r="S119" s="26"/>
      <c r="T119" s="26"/>
      <c r="U119" s="26"/>
      <c r="V119" s="26"/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5" t="str">
        <f t="shared" si="35"/>
        <v/>
      </c>
      <c r="R120" s="26"/>
      <c r="S120" s="26"/>
      <c r="T120" s="26"/>
      <c r="U120" s="26"/>
      <c r="V120" s="26"/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5" t="str">
        <f t="shared" si="35"/>
        <v/>
      </c>
      <c r="R121" s="26"/>
      <c r="S121" s="26"/>
      <c r="T121" s="26"/>
      <c r="U121" s="26"/>
      <c r="V121" s="26"/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5" t="str">
        <f t="shared" si="35"/>
        <v/>
      </c>
      <c r="R122" s="26"/>
      <c r="S122" s="26"/>
      <c r="T122" s="26"/>
      <c r="U122" s="26"/>
      <c r="V122" s="26"/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5" t="str">
        <f t="shared" si="35"/>
        <v/>
      </c>
      <c r="R123" s="26"/>
      <c r="S123" s="26"/>
      <c r="T123" s="26"/>
      <c r="U123" s="26"/>
      <c r="V123" s="26"/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5" t="str">
        <f t="shared" si="35"/>
        <v/>
      </c>
      <c r="R124" s="26"/>
      <c r="S124" s="26"/>
      <c r="T124" s="26"/>
      <c r="U124" s="26"/>
      <c r="V124" s="26"/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5" t="str">
        <f t="shared" si="35"/>
        <v/>
      </c>
      <c r="R125" s="26"/>
      <c r="S125" s="26"/>
      <c r="T125" s="26"/>
      <c r="U125" s="26"/>
      <c r="V125" s="26"/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5" t="str">
        <f t="shared" si="35"/>
        <v/>
      </c>
      <c r="R126" s="26"/>
      <c r="S126" s="26"/>
      <c r="T126" s="26"/>
      <c r="U126" s="26"/>
      <c r="V126" s="26"/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5" t="str">
        <f t="shared" si="35"/>
        <v/>
      </c>
      <c r="R127" s="26"/>
      <c r="S127" s="26"/>
      <c r="T127" s="26"/>
      <c r="U127" s="26"/>
      <c r="V127" s="26"/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5" t="str">
        <f t="shared" si="35"/>
        <v/>
      </c>
      <c r="R128" s="26"/>
      <c r="S128" s="26"/>
      <c r="T128" s="26"/>
      <c r="U128" s="26"/>
      <c r="V128" s="26"/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5" t="str">
        <f t="shared" si="35"/>
        <v/>
      </c>
      <c r="R129" s="26"/>
      <c r="S129" s="26"/>
      <c r="T129" s="26"/>
      <c r="U129" s="26"/>
      <c r="V129" s="26"/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5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/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5" t="str">
        <f t="shared" si="44"/>
        <v/>
      </c>
      <c r="R131" s="26"/>
      <c r="S131" s="26"/>
      <c r="T131" s="26"/>
      <c r="U131" s="26"/>
      <c r="V131" s="26"/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5" t="str">
        <f t="shared" si="44"/>
        <v/>
      </c>
      <c r="R132" s="26"/>
      <c r="S132" s="26"/>
      <c r="T132" s="26"/>
      <c r="U132" s="26"/>
      <c r="V132" s="26"/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5" t="str">
        <f t="shared" si="44"/>
        <v/>
      </c>
      <c r="R133" s="26"/>
      <c r="S133" s="26"/>
      <c r="T133" s="26"/>
      <c r="U133" s="26"/>
      <c r="V133" s="26"/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5" t="str">
        <f t="shared" si="44"/>
        <v/>
      </c>
      <c r="R134" s="26"/>
      <c r="S134" s="26"/>
      <c r="T134" s="26"/>
      <c r="U134" s="26"/>
      <c r="V134" s="26"/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5" t="str">
        <f t="shared" si="44"/>
        <v/>
      </c>
      <c r="R135" s="26"/>
      <c r="S135" s="26"/>
      <c r="T135" s="26"/>
      <c r="U135" s="26"/>
      <c r="V135" s="26"/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5" t="str">
        <f t="shared" si="44"/>
        <v/>
      </c>
      <c r="R136" s="26"/>
      <c r="S136" s="26"/>
      <c r="T136" s="26"/>
      <c r="U136" s="26"/>
      <c r="V136" s="26"/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5" t="str">
        <f t="shared" si="44"/>
        <v/>
      </c>
      <c r="R137" s="26"/>
      <c r="S137" s="26"/>
      <c r="T137" s="26"/>
      <c r="U137" s="26"/>
      <c r="V137" s="26"/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5" t="str">
        <f t="shared" si="44"/>
        <v/>
      </c>
      <c r="R138" s="26"/>
      <c r="S138" s="26"/>
      <c r="T138" s="26"/>
      <c r="U138" s="26"/>
      <c r="V138" s="26"/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5" t="str">
        <f t="shared" si="44"/>
        <v/>
      </c>
      <c r="R139" s="26"/>
      <c r="S139" s="26"/>
      <c r="T139" s="26"/>
      <c r="U139" s="26"/>
      <c r="V139" s="26"/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5" t="str">
        <f t="shared" si="44"/>
        <v/>
      </c>
      <c r="R140" s="26"/>
      <c r="S140" s="26"/>
      <c r="T140" s="26"/>
      <c r="U140" s="26"/>
      <c r="V140" s="26"/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5" t="str">
        <f t="shared" si="44"/>
        <v/>
      </c>
      <c r="R141" s="26"/>
      <c r="S141" s="26"/>
      <c r="T141" s="26"/>
      <c r="U141" s="26"/>
      <c r="V141" s="26"/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5" t="str">
        <f t="shared" si="44"/>
        <v/>
      </c>
      <c r="R142" s="26"/>
      <c r="S142" s="26"/>
      <c r="T142" s="26"/>
      <c r="U142" s="26"/>
      <c r="V142" s="26"/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5" t="str">
        <f t="shared" si="44"/>
        <v/>
      </c>
      <c r="R143" s="26"/>
      <c r="S143" s="26"/>
      <c r="T143" s="26"/>
      <c r="U143" s="26"/>
      <c r="V143" s="26"/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5" t="str">
        <f t="shared" si="44"/>
        <v/>
      </c>
      <c r="R144" s="26"/>
      <c r="S144" s="26"/>
      <c r="T144" s="26"/>
      <c r="U144" s="26"/>
      <c r="V144" s="26"/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5" t="str">
        <f t="shared" si="44"/>
        <v/>
      </c>
      <c r="R145" s="26"/>
      <c r="S145" s="26"/>
      <c r="T145" s="26"/>
      <c r="U145" s="26"/>
      <c r="V145" s="26"/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5" t="str">
        <f t="shared" si="44"/>
        <v/>
      </c>
      <c r="R146" s="26"/>
      <c r="S146" s="26"/>
      <c r="T146" s="26"/>
      <c r="U146" s="26"/>
      <c r="V146" s="26"/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5" t="str">
        <f t="shared" si="44"/>
        <v/>
      </c>
      <c r="R147" s="26"/>
      <c r="S147" s="26"/>
      <c r="T147" s="26"/>
      <c r="U147" s="26"/>
      <c r="V147" s="26"/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5" t="str">
        <f t="shared" si="44"/>
        <v/>
      </c>
      <c r="R148" s="26"/>
      <c r="S148" s="26"/>
      <c r="T148" s="26"/>
      <c r="U148" s="26"/>
      <c r="V148" s="26"/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5" t="str">
        <f t="shared" si="44"/>
        <v/>
      </c>
      <c r="R149" s="26"/>
      <c r="S149" s="26"/>
      <c r="T149" s="26"/>
      <c r="U149" s="26"/>
      <c r="V149" s="26"/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5" t="str">
        <f t="shared" si="44"/>
        <v/>
      </c>
      <c r="R150" s="26"/>
      <c r="S150" s="26"/>
      <c r="T150" s="26"/>
      <c r="U150" s="26"/>
      <c r="V150" s="26"/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5" t="str">
        <f t="shared" si="44"/>
        <v/>
      </c>
      <c r="R151" s="26"/>
      <c r="S151" s="26"/>
      <c r="T151" s="26"/>
      <c r="U151" s="26"/>
      <c r="V151" s="26"/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5" t="str">
        <f t="shared" si="44"/>
        <v/>
      </c>
      <c r="R152" s="26"/>
      <c r="S152" s="26"/>
      <c r="T152" s="26"/>
      <c r="U152" s="26"/>
      <c r="V152" s="26"/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5" t="str">
        <f t="shared" si="44"/>
        <v/>
      </c>
      <c r="R153" s="26"/>
      <c r="S153" s="26"/>
      <c r="T153" s="26"/>
      <c r="U153" s="26"/>
      <c r="V153" s="26"/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5" t="str">
        <f t="shared" si="44"/>
        <v/>
      </c>
      <c r="R154" s="26"/>
      <c r="S154" s="26"/>
      <c r="T154" s="26"/>
      <c r="U154" s="26"/>
      <c r="V154" s="26"/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5" t="str">
        <f t="shared" si="44"/>
        <v/>
      </c>
      <c r="R155" s="26"/>
      <c r="S155" s="26"/>
      <c r="T155" s="26"/>
      <c r="U155" s="26"/>
      <c r="V155" s="26"/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5" t="str">
        <f t="shared" si="44"/>
        <v/>
      </c>
      <c r="R156" s="26"/>
      <c r="S156" s="26"/>
      <c r="T156" s="26"/>
      <c r="U156" s="26"/>
      <c r="V156" s="26"/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5" t="str">
        <f t="shared" si="44"/>
        <v/>
      </c>
      <c r="R157" s="26"/>
      <c r="S157" s="26"/>
      <c r="T157" s="26"/>
      <c r="U157" s="26"/>
      <c r="V157" s="26"/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5" t="str">
        <f t="shared" si="44"/>
        <v/>
      </c>
      <c r="R158" s="26"/>
      <c r="S158" s="26"/>
      <c r="T158" s="26"/>
      <c r="U158" s="26"/>
      <c r="V158" s="26"/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5" t="str">
        <f t="shared" si="44"/>
        <v/>
      </c>
      <c r="R159" s="26"/>
      <c r="S159" s="26"/>
      <c r="T159" s="26"/>
      <c r="U159" s="26"/>
      <c r="V159" s="26"/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5" t="str">
        <f t="shared" si="44"/>
        <v/>
      </c>
      <c r="R160" s="26"/>
      <c r="S160" s="26"/>
      <c r="T160" s="26"/>
      <c r="U160" s="26"/>
      <c r="V160" s="26"/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5" t="str">
        <f t="shared" si="44"/>
        <v/>
      </c>
      <c r="R161" s="26"/>
      <c r="S161" s="26"/>
      <c r="T161" s="26"/>
      <c r="U161" s="26"/>
      <c r="V161" s="26"/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5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/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5" t="str">
        <f t="shared" si="53"/>
        <v/>
      </c>
      <c r="R163" s="26"/>
      <c r="S163" s="26"/>
      <c r="T163" s="26"/>
      <c r="U163" s="26"/>
      <c r="V163" s="26"/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5" t="str">
        <f t="shared" si="53"/>
        <v/>
      </c>
      <c r="R164" s="26"/>
      <c r="S164" s="26"/>
      <c r="T164" s="26"/>
      <c r="U164" s="26"/>
      <c r="V164" s="26"/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5" t="str">
        <f t="shared" si="53"/>
        <v/>
      </c>
      <c r="R165" s="26"/>
      <c r="S165" s="26"/>
      <c r="T165" s="26"/>
      <c r="U165" s="26"/>
      <c r="V165" s="26"/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5" t="str">
        <f t="shared" si="53"/>
        <v/>
      </c>
      <c r="R166" s="26"/>
      <c r="S166" s="26"/>
      <c r="T166" s="26"/>
      <c r="U166" s="26"/>
      <c r="V166" s="26"/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5" t="str">
        <f t="shared" si="53"/>
        <v/>
      </c>
      <c r="R167" s="26"/>
      <c r="S167" s="26"/>
      <c r="T167" s="26"/>
      <c r="U167" s="26"/>
      <c r="V167" s="26"/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5" t="str">
        <f t="shared" si="53"/>
        <v/>
      </c>
      <c r="R168" s="26"/>
      <c r="S168" s="26"/>
      <c r="T168" s="26"/>
      <c r="U168" s="26"/>
      <c r="V168" s="26"/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5" t="str">
        <f t="shared" si="53"/>
        <v/>
      </c>
      <c r="R169" s="26"/>
      <c r="S169" s="26"/>
      <c r="T169" s="26"/>
      <c r="U169" s="26"/>
      <c r="V169" s="26"/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5" t="str">
        <f t="shared" si="53"/>
        <v/>
      </c>
      <c r="R170" s="26"/>
      <c r="S170" s="26"/>
      <c r="T170" s="26"/>
      <c r="U170" s="26"/>
      <c r="V170" s="26"/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5" t="str">
        <f t="shared" si="53"/>
        <v/>
      </c>
      <c r="R171" s="26"/>
      <c r="S171" s="26"/>
      <c r="T171" s="26"/>
      <c r="U171" s="26"/>
      <c r="V171" s="26"/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5" t="str">
        <f t="shared" si="53"/>
        <v/>
      </c>
      <c r="R172" s="26"/>
      <c r="S172" s="26"/>
      <c r="T172" s="26"/>
      <c r="U172" s="26"/>
      <c r="V172" s="26"/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5" t="str">
        <f t="shared" si="53"/>
        <v/>
      </c>
      <c r="R173" s="26"/>
      <c r="S173" s="26"/>
      <c r="T173" s="26"/>
      <c r="U173" s="26"/>
      <c r="V173" s="26"/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5" t="str">
        <f t="shared" si="53"/>
        <v/>
      </c>
      <c r="R174" s="26"/>
      <c r="S174" s="26"/>
      <c r="T174" s="26"/>
      <c r="U174" s="26"/>
      <c r="V174" s="26"/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5" t="str">
        <f t="shared" si="53"/>
        <v/>
      </c>
      <c r="R175" s="26"/>
      <c r="S175" s="26"/>
      <c r="T175" s="26"/>
      <c r="U175" s="26"/>
      <c r="V175" s="26"/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5" t="str">
        <f t="shared" si="53"/>
        <v/>
      </c>
      <c r="R176" s="26"/>
      <c r="S176" s="26"/>
      <c r="T176" s="26"/>
      <c r="U176" s="26"/>
      <c r="V176" s="26"/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5" t="str">
        <f t="shared" si="53"/>
        <v/>
      </c>
      <c r="R177" s="26"/>
      <c r="S177" s="26"/>
      <c r="T177" s="26"/>
      <c r="U177" s="26"/>
      <c r="V177" s="26"/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5" t="str">
        <f t="shared" si="53"/>
        <v/>
      </c>
      <c r="R178" s="26"/>
      <c r="S178" s="26"/>
      <c r="T178" s="26"/>
      <c r="U178" s="26"/>
      <c r="V178" s="26"/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5" t="str">
        <f t="shared" si="53"/>
        <v/>
      </c>
      <c r="R179" s="26"/>
      <c r="S179" s="26"/>
      <c r="T179" s="26"/>
      <c r="U179" s="26"/>
      <c r="V179" s="26"/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5" t="str">
        <f t="shared" si="53"/>
        <v/>
      </c>
      <c r="R180" s="26"/>
      <c r="S180" s="26"/>
      <c r="T180" s="26"/>
      <c r="U180" s="26"/>
      <c r="V180" s="26"/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5" t="str">
        <f t="shared" si="53"/>
        <v/>
      </c>
      <c r="R181" s="26"/>
      <c r="S181" s="26"/>
      <c r="T181" s="26"/>
      <c r="U181" s="26"/>
      <c r="V181" s="26"/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5" t="str">
        <f t="shared" si="53"/>
        <v/>
      </c>
      <c r="R182" s="26"/>
      <c r="S182" s="26"/>
      <c r="T182" s="26"/>
      <c r="U182" s="26"/>
      <c r="V182" s="26"/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5" t="str">
        <f t="shared" si="53"/>
        <v/>
      </c>
      <c r="R183" s="26"/>
      <c r="S183" s="26"/>
      <c r="T183" s="26"/>
      <c r="U183" s="26"/>
      <c r="V183" s="26"/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5" t="str">
        <f t="shared" si="53"/>
        <v/>
      </c>
      <c r="R184" s="26"/>
      <c r="S184" s="26"/>
      <c r="T184" s="26"/>
      <c r="U184" s="26"/>
      <c r="V184" s="26"/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5" t="str">
        <f t="shared" si="53"/>
        <v/>
      </c>
      <c r="R185" s="26"/>
      <c r="S185" s="26"/>
      <c r="T185" s="26"/>
      <c r="U185" s="26"/>
      <c r="V185" s="26"/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5" t="str">
        <f t="shared" si="53"/>
        <v/>
      </c>
      <c r="R186" s="26"/>
      <c r="S186" s="26"/>
      <c r="T186" s="26"/>
      <c r="U186" s="26"/>
      <c r="V186" s="26"/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5" t="str">
        <f t="shared" si="53"/>
        <v/>
      </c>
      <c r="R187" s="26"/>
      <c r="S187" s="26"/>
      <c r="T187" s="26"/>
      <c r="U187" s="26"/>
      <c r="V187" s="26"/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5" t="str">
        <f t="shared" si="53"/>
        <v/>
      </c>
      <c r="R188" s="26"/>
      <c r="S188" s="26"/>
      <c r="T188" s="26"/>
      <c r="U188" s="26"/>
      <c r="V188" s="26"/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5" t="str">
        <f t="shared" si="53"/>
        <v/>
      </c>
      <c r="R189" s="26"/>
      <c r="S189" s="26"/>
      <c r="T189" s="26"/>
      <c r="U189" s="26"/>
      <c r="V189" s="26"/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5" t="str">
        <f t="shared" si="53"/>
        <v/>
      </c>
      <c r="R190" s="26"/>
      <c r="S190" s="26"/>
      <c r="T190" s="26"/>
      <c r="U190" s="26"/>
      <c r="V190" s="26"/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5" t="str">
        <f t="shared" si="53"/>
        <v/>
      </c>
      <c r="R191" s="26"/>
      <c r="S191" s="26"/>
      <c r="T191" s="26"/>
      <c r="U191" s="26"/>
      <c r="V191" s="26"/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5" t="str">
        <f t="shared" si="53"/>
        <v/>
      </c>
      <c r="R192" s="26"/>
      <c r="S192" s="26"/>
      <c r="T192" s="26"/>
      <c r="U192" s="26"/>
      <c r="V192" s="26"/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5" t="str">
        <f t="shared" si="53"/>
        <v/>
      </c>
      <c r="R193" s="26"/>
      <c r="S193" s="26"/>
      <c r="T193" s="26"/>
      <c r="U193" s="26"/>
      <c r="V193" s="26"/>
      <c r="W193" s="26"/>
    </row>
    <row r="194" spans="1:23" x14ac:dyDescent="0.35">
      <c r="A194" s="97"/>
      <c r="B194" s="98"/>
      <c r="C194" s="99"/>
      <c r="D194" s="83" t="str">
        <f t="shared" ref="D194:D225" si="54">IF(OR(A194="",B194="",C194=""),"",ROUND(B194*C194,2))</f>
        <v/>
      </c>
      <c r="E194" s="98"/>
      <c r="F194" s="83" t="str">
        <f t="shared" ref="F194:F225" si="55">IF(OR(A194="",E194="",C194="",NOT(ISNUMBER($U$2))),"",ROUND(E194*C194*$U$2,2))</f>
        <v/>
      </c>
      <c r="G194" s="98"/>
      <c r="H194" s="83" t="str">
        <f t="shared" ref="H194:H225" si="56">IF(OR(A194="",G194="",C194="",NOT(ISNUMBER($U$3))),"",ROUND(G194*C194*$U$3,2))</f>
        <v/>
      </c>
      <c r="I194" s="98"/>
      <c r="J194" s="83" t="str">
        <f t="shared" ref="J194:J225" si="57">IF(OR(A194="",I194="",C194="",NOT(ISNUMBER($U$4))),"",ROUND(I194*C194*$U$4,2))</f>
        <v/>
      </c>
      <c r="K194" s="98"/>
      <c r="L194" s="83" t="str">
        <f t="shared" ref="L194:L225" si="58">IF(OR(A194="",K194="",C194="",NOT(ISNUMBER($U$5))),"",ROUND(K194*C194*$U$5,2))</f>
        <v/>
      </c>
      <c r="M194" s="98"/>
      <c r="N194" s="83" t="str">
        <f t="shared" ref="N194:N225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5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/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5" t="str">
        <f t="shared" si="62"/>
        <v/>
      </c>
      <c r="R195" s="26"/>
      <c r="S195" s="26"/>
      <c r="T195" s="26"/>
      <c r="U195" s="26"/>
      <c r="V195" s="26"/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5" t="str">
        <f t="shared" si="62"/>
        <v/>
      </c>
      <c r="R196" s="26"/>
      <c r="S196" s="26"/>
      <c r="T196" s="26"/>
      <c r="U196" s="26"/>
      <c r="V196" s="26"/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5" t="str">
        <f t="shared" si="62"/>
        <v/>
      </c>
      <c r="R197" s="26"/>
      <c r="S197" s="26"/>
      <c r="T197" s="26"/>
      <c r="U197" s="26"/>
      <c r="V197" s="26"/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5" t="str">
        <f t="shared" si="62"/>
        <v/>
      </c>
      <c r="R198" s="26"/>
      <c r="S198" s="26"/>
      <c r="T198" s="26"/>
      <c r="U198" s="26"/>
      <c r="V198" s="26"/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5" t="str">
        <f t="shared" si="62"/>
        <v/>
      </c>
      <c r="R199" s="26"/>
      <c r="S199" s="26"/>
      <c r="T199" s="26"/>
      <c r="U199" s="26"/>
      <c r="V199" s="26"/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5" t="str">
        <f t="shared" si="62"/>
        <v/>
      </c>
      <c r="R200" s="26"/>
      <c r="S200" s="26"/>
      <c r="T200" s="26"/>
      <c r="U200" s="26"/>
      <c r="V200" s="26"/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8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73" t="s">
        <v>130</v>
      </c>
      <c r="U1" s="279" t="s">
        <v>131</v>
      </c>
      <c r="V1" s="274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9"/>
      <c r="B2" s="201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75">
        <f>COUNTIFS($C$2:$C$5001,M2,$K$2:$K$5001,"&lt;&gt;OK",$K$2:$K$5001,"&lt;&gt;")</f>
        <v>0</v>
      </c>
      <c r="U2" s="280" t="str">
        <f t="shared" ref="U2:U65" si="4">IF(OR($D2="",$H2=""),"",ROUND($D2+$H2,2))</f>
        <v/>
      </c>
      <c r="V2" s="278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9"/>
      <c r="B3" s="201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75">
        <f>COUNTIFS($C$2:$C$5001,M3,$K$2:$K$5001,"&lt;&gt;OK",$K$2:$K$5001,"&lt;&gt;")</f>
        <v>0</v>
      </c>
      <c r="U3" s="281" t="str">
        <f t="shared" si="4"/>
        <v/>
      </c>
      <c r="V3" s="278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9"/>
      <c r="B4" s="201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75">
        <f>COUNTIFS($C$2:$C$5001,M4,$K$2:$K$5001,"&lt;&gt;OK",$K$2:$K$5001,"&lt;&gt;")</f>
        <v>0</v>
      </c>
      <c r="U4" s="281" t="str">
        <f t="shared" si="4"/>
        <v/>
      </c>
      <c r="V4" s="278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9"/>
      <c r="B5" s="201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75">
        <f>COUNTIFS($C$2:$C$5001,M5,$K$2:$K$5001,"&lt;&gt;OK",$K$2:$K$5001,"&lt;&gt;")</f>
        <v>0</v>
      </c>
      <c r="U5" s="281" t="str">
        <f t="shared" si="4"/>
        <v/>
      </c>
      <c r="V5" s="278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9"/>
      <c r="B6" s="201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75">
        <f>COUNTIFS($C$2:$C$5001,M6,$K$2:$K$5001,"&lt;&gt;OK",$K$2:$K$5001,"&lt;&gt;")</f>
        <v>0</v>
      </c>
      <c r="U6" s="281" t="str">
        <f t="shared" si="4"/>
        <v/>
      </c>
      <c r="V6" s="278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9"/>
      <c r="B7" s="201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76">
        <f t="shared" si="5"/>
        <v>0</v>
      </c>
      <c r="U7" s="281" t="str">
        <f t="shared" si="4"/>
        <v/>
      </c>
      <c r="V7" s="278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9"/>
      <c r="B8" s="201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77"/>
      <c r="U8" s="281" t="str">
        <f t="shared" si="4"/>
        <v/>
      </c>
      <c r="V8" s="278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9"/>
      <c r="B9" s="201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77"/>
      <c r="U9" s="281" t="str">
        <f t="shared" si="4"/>
        <v/>
      </c>
      <c r="V9" s="278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9"/>
      <c r="B10" s="201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77"/>
      <c r="U10" s="281" t="str">
        <f t="shared" si="4"/>
        <v/>
      </c>
      <c r="V10" s="278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9"/>
      <c r="B11" s="201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77"/>
      <c r="U11" s="281" t="str">
        <f t="shared" si="4"/>
        <v/>
      </c>
      <c r="V11" s="278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9"/>
      <c r="B12" s="201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77"/>
      <c r="U12" s="281" t="str">
        <f t="shared" si="4"/>
        <v/>
      </c>
      <c r="V12" s="278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9"/>
      <c r="B13" s="201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77"/>
      <c r="U13" s="281" t="str">
        <f t="shared" si="4"/>
        <v/>
      </c>
      <c r="V13" s="278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9"/>
      <c r="B14" s="201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77"/>
      <c r="U14" s="281" t="str">
        <f t="shared" si="4"/>
        <v/>
      </c>
      <c r="V14" s="278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9"/>
      <c r="B15" s="201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77"/>
      <c r="U15" s="281" t="str">
        <f t="shared" si="4"/>
        <v/>
      </c>
      <c r="V15" s="278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9"/>
      <c r="B16" s="201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77"/>
      <c r="U16" s="281" t="str">
        <f t="shared" si="4"/>
        <v/>
      </c>
      <c r="V16" s="278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9"/>
      <c r="B17" s="201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77"/>
      <c r="U17" s="281" t="str">
        <f t="shared" si="4"/>
        <v/>
      </c>
      <c r="V17" s="278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9"/>
      <c r="B18" s="201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77"/>
      <c r="U18" s="281" t="str">
        <f t="shared" si="4"/>
        <v/>
      </c>
      <c r="V18" s="278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9"/>
      <c r="B19" s="201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77"/>
      <c r="U19" s="281" t="str">
        <f t="shared" si="4"/>
        <v/>
      </c>
      <c r="V19" s="278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9"/>
      <c r="B20" s="201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77"/>
      <c r="U20" s="281" t="str">
        <f t="shared" si="4"/>
        <v/>
      </c>
      <c r="V20" s="278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9"/>
      <c r="B21" s="201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77"/>
      <c r="U21" s="281" t="str">
        <f t="shared" si="4"/>
        <v/>
      </c>
      <c r="V21" s="278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9"/>
      <c r="B22" s="201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77"/>
      <c r="U22" s="281" t="str">
        <f t="shared" si="4"/>
        <v/>
      </c>
      <c r="V22" s="278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9"/>
      <c r="B23" s="201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77"/>
      <c r="U23" s="281" t="str">
        <f t="shared" si="4"/>
        <v/>
      </c>
      <c r="V23" s="278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9"/>
      <c r="B24" s="201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77"/>
      <c r="U24" s="281" t="str">
        <f t="shared" si="4"/>
        <v/>
      </c>
      <c r="V24" s="278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9"/>
      <c r="B25" s="201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77"/>
      <c r="U25" s="281" t="str">
        <f t="shared" si="4"/>
        <v/>
      </c>
      <c r="V25" s="278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9"/>
      <c r="B26" s="201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77"/>
      <c r="U26" s="281" t="str">
        <f t="shared" si="4"/>
        <v/>
      </c>
      <c r="V26" s="278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9"/>
      <c r="B27" s="201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77"/>
      <c r="U27" s="281" t="str">
        <f t="shared" si="4"/>
        <v/>
      </c>
      <c r="V27" s="278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9"/>
      <c r="B28" s="201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77"/>
      <c r="U28" s="281" t="str">
        <f t="shared" si="4"/>
        <v/>
      </c>
      <c r="V28" s="278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9"/>
      <c r="B29" s="201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77"/>
      <c r="U29" s="281" t="str">
        <f t="shared" si="4"/>
        <v/>
      </c>
      <c r="V29" s="278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9"/>
      <c r="B30" s="201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77"/>
      <c r="U30" s="281" t="str">
        <f t="shared" si="4"/>
        <v/>
      </c>
      <c r="V30" s="278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9"/>
      <c r="B31" s="201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77"/>
      <c r="U31" s="281" t="str">
        <f t="shared" si="4"/>
        <v/>
      </c>
      <c r="V31" s="278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9"/>
      <c r="B32" s="201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77"/>
      <c r="U32" s="281" t="str">
        <f t="shared" si="4"/>
        <v/>
      </c>
      <c r="V32" s="278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9"/>
      <c r="B33" s="201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77"/>
      <c r="U33" s="281" t="str">
        <f t="shared" si="4"/>
        <v/>
      </c>
      <c r="V33" s="278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9"/>
      <c r="B34" s="201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77"/>
      <c r="U34" s="281" t="str">
        <f t="shared" si="4"/>
        <v/>
      </c>
      <c r="V34" s="278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9"/>
      <c r="B35" s="201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77"/>
      <c r="U35" s="281" t="str">
        <f t="shared" si="4"/>
        <v/>
      </c>
      <c r="V35" s="278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9"/>
      <c r="B36" s="201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77"/>
      <c r="U36" s="281" t="str">
        <f t="shared" si="4"/>
        <v/>
      </c>
      <c r="V36" s="278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9"/>
      <c r="B37" s="201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77"/>
      <c r="U37" s="281" t="str">
        <f t="shared" si="4"/>
        <v/>
      </c>
      <c r="V37" s="278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9"/>
      <c r="B38" s="201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77"/>
      <c r="U38" s="281" t="str">
        <f t="shared" si="4"/>
        <v/>
      </c>
      <c r="V38" s="278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9"/>
      <c r="B39" s="201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77"/>
      <c r="U39" s="281" t="str">
        <f t="shared" si="4"/>
        <v/>
      </c>
      <c r="V39" s="278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9"/>
      <c r="B40" s="201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77"/>
      <c r="U40" s="281" t="str">
        <f t="shared" si="4"/>
        <v/>
      </c>
      <c r="V40" s="278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9"/>
      <c r="B41" s="201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77"/>
      <c r="U41" s="281" t="str">
        <f t="shared" si="4"/>
        <v/>
      </c>
      <c r="V41" s="278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9"/>
      <c r="B42" s="201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77"/>
      <c r="U42" s="281" t="str">
        <f t="shared" si="4"/>
        <v/>
      </c>
      <c r="V42" s="278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9"/>
      <c r="B43" s="201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77"/>
      <c r="U43" s="281" t="str">
        <f t="shared" si="4"/>
        <v/>
      </c>
      <c r="V43" s="278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9"/>
      <c r="B44" s="201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77"/>
      <c r="U44" s="281" t="str">
        <f t="shared" si="4"/>
        <v/>
      </c>
      <c r="V44" s="278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9"/>
      <c r="B45" s="201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77"/>
      <c r="U45" s="281" t="str">
        <f t="shared" si="4"/>
        <v/>
      </c>
      <c r="V45" s="278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9"/>
      <c r="B46" s="201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77"/>
      <c r="U46" s="281" t="str">
        <f t="shared" si="4"/>
        <v/>
      </c>
      <c r="V46" s="278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9"/>
      <c r="B47" s="201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77"/>
      <c r="U47" s="281" t="str">
        <f t="shared" si="4"/>
        <v/>
      </c>
      <c r="V47" s="278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9"/>
      <c r="B48" s="201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77"/>
      <c r="U48" s="281" t="str">
        <f t="shared" si="4"/>
        <v/>
      </c>
      <c r="V48" s="278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9"/>
      <c r="B49" s="201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77"/>
      <c r="U49" s="281" t="str">
        <f t="shared" si="4"/>
        <v/>
      </c>
      <c r="V49" s="278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9"/>
      <c r="B50" s="201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77"/>
      <c r="U50" s="281" t="str">
        <f t="shared" si="4"/>
        <v/>
      </c>
      <c r="V50" s="278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9"/>
      <c r="B51" s="201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77"/>
      <c r="U51" s="281" t="str">
        <f t="shared" si="4"/>
        <v/>
      </c>
      <c r="V51" s="278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9"/>
      <c r="B52" s="201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77"/>
      <c r="U52" s="281" t="str">
        <f t="shared" si="4"/>
        <v/>
      </c>
      <c r="V52" s="278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9"/>
      <c r="B53" s="201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77"/>
      <c r="U53" s="281" t="str">
        <f t="shared" si="4"/>
        <v/>
      </c>
      <c r="V53" s="278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9"/>
      <c r="B54" s="201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77"/>
      <c r="U54" s="281" t="str">
        <f t="shared" si="4"/>
        <v/>
      </c>
      <c r="V54" s="278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9"/>
      <c r="B55" s="201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77"/>
      <c r="U55" s="281" t="str">
        <f t="shared" si="4"/>
        <v/>
      </c>
      <c r="V55" s="278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9"/>
      <c r="B56" s="201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77"/>
      <c r="U56" s="281" t="str">
        <f t="shared" si="4"/>
        <v/>
      </c>
      <c r="V56" s="278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9"/>
      <c r="B57" s="201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77"/>
      <c r="U57" s="281" t="str">
        <f t="shared" si="4"/>
        <v/>
      </c>
      <c r="V57" s="278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9"/>
      <c r="B58" s="201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77"/>
      <c r="U58" s="281" t="str">
        <f t="shared" si="4"/>
        <v/>
      </c>
      <c r="V58" s="278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9"/>
      <c r="B59" s="201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77"/>
      <c r="U59" s="281" t="str">
        <f t="shared" si="4"/>
        <v/>
      </c>
      <c r="V59" s="278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9"/>
      <c r="B60" s="201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77"/>
      <c r="U60" s="281" t="str">
        <f t="shared" si="4"/>
        <v/>
      </c>
      <c r="V60" s="278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9"/>
      <c r="B61" s="201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77"/>
      <c r="U61" s="281" t="str">
        <f t="shared" si="4"/>
        <v/>
      </c>
      <c r="V61" s="278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9"/>
      <c r="B62" s="201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77"/>
      <c r="U62" s="281" t="str">
        <f t="shared" si="4"/>
        <v/>
      </c>
      <c r="V62" s="278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9"/>
      <c r="B63" s="201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77"/>
      <c r="U63" s="281" t="str">
        <f t="shared" si="4"/>
        <v/>
      </c>
      <c r="V63" s="278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9"/>
      <c r="B64" s="201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77"/>
      <c r="U64" s="281" t="str">
        <f t="shared" si="4"/>
        <v/>
      </c>
      <c r="V64" s="278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9"/>
      <c r="B65" s="201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77"/>
      <c r="U65" s="281" t="str">
        <f t="shared" si="4"/>
        <v/>
      </c>
      <c r="V65" s="278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9"/>
      <c r="B66" s="201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77"/>
      <c r="U66" s="281" t="str">
        <f t="shared" ref="U66:U129" si="10">IF(OR($D66="",$H66=""),"",ROUND($D66+$H66,2))</f>
        <v/>
      </c>
      <c r="V66" s="278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9"/>
      <c r="B67" s="201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77"/>
      <c r="U67" s="281" t="str">
        <f t="shared" si="10"/>
        <v/>
      </c>
      <c r="V67" s="278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9"/>
      <c r="B68" s="201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77"/>
      <c r="U68" s="281" t="str">
        <f t="shared" si="10"/>
        <v/>
      </c>
      <c r="V68" s="278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9"/>
      <c r="B69" s="201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77"/>
      <c r="U69" s="281" t="str">
        <f t="shared" si="10"/>
        <v/>
      </c>
      <c r="V69" s="278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9"/>
      <c r="B70" s="201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77"/>
      <c r="U70" s="281" t="str">
        <f t="shared" si="10"/>
        <v/>
      </c>
      <c r="V70" s="278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9"/>
      <c r="B71" s="201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77"/>
      <c r="U71" s="281" t="str">
        <f t="shared" si="10"/>
        <v/>
      </c>
      <c r="V71" s="278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9"/>
      <c r="B72" s="201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77"/>
      <c r="U72" s="281" t="str">
        <f t="shared" si="10"/>
        <v/>
      </c>
      <c r="V72" s="278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9"/>
      <c r="B73" s="201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77"/>
      <c r="U73" s="281" t="str">
        <f t="shared" si="10"/>
        <v/>
      </c>
      <c r="V73" s="278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9"/>
      <c r="B74" s="201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77"/>
      <c r="U74" s="281" t="str">
        <f t="shared" si="10"/>
        <v/>
      </c>
      <c r="V74" s="278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9"/>
      <c r="B75" s="201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77"/>
      <c r="U75" s="281" t="str">
        <f t="shared" si="10"/>
        <v/>
      </c>
      <c r="V75" s="278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9"/>
      <c r="B76" s="201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77"/>
      <c r="U76" s="281" t="str">
        <f t="shared" si="10"/>
        <v/>
      </c>
      <c r="V76" s="278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9"/>
      <c r="B77" s="201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77"/>
      <c r="U77" s="281" t="str">
        <f t="shared" si="10"/>
        <v/>
      </c>
      <c r="V77" s="278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9"/>
      <c r="B78" s="201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77"/>
      <c r="U78" s="281" t="str">
        <f t="shared" si="10"/>
        <v/>
      </c>
      <c r="V78" s="278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9"/>
      <c r="B79" s="201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77"/>
      <c r="U79" s="281" t="str">
        <f t="shared" si="10"/>
        <v/>
      </c>
      <c r="V79" s="278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9"/>
      <c r="B80" s="201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77"/>
      <c r="U80" s="281" t="str">
        <f t="shared" si="10"/>
        <v/>
      </c>
      <c r="V80" s="278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9"/>
      <c r="B81" s="201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77"/>
      <c r="U81" s="281" t="str">
        <f t="shared" si="10"/>
        <v/>
      </c>
      <c r="V81" s="278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9"/>
      <c r="B82" s="201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77"/>
      <c r="U82" s="281" t="str">
        <f t="shared" si="10"/>
        <v/>
      </c>
      <c r="V82" s="278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9"/>
      <c r="B83" s="201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77"/>
      <c r="U83" s="281" t="str">
        <f t="shared" si="10"/>
        <v/>
      </c>
      <c r="V83" s="278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9"/>
      <c r="B84" s="201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77"/>
      <c r="U84" s="281" t="str">
        <f t="shared" si="10"/>
        <v/>
      </c>
      <c r="V84" s="278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9"/>
      <c r="B85" s="201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77"/>
      <c r="U85" s="281" t="str">
        <f t="shared" si="10"/>
        <v/>
      </c>
      <c r="V85" s="278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9"/>
      <c r="B86" s="201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77"/>
      <c r="U86" s="281" t="str">
        <f t="shared" si="10"/>
        <v/>
      </c>
      <c r="V86" s="278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9"/>
      <c r="B87" s="201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77"/>
      <c r="U87" s="281" t="str">
        <f t="shared" si="10"/>
        <v/>
      </c>
      <c r="V87" s="278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9"/>
      <c r="B88" s="201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77"/>
      <c r="U88" s="281" t="str">
        <f t="shared" si="10"/>
        <v/>
      </c>
      <c r="V88" s="278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9"/>
      <c r="B89" s="201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77"/>
      <c r="U89" s="281" t="str">
        <f t="shared" si="10"/>
        <v/>
      </c>
      <c r="V89" s="278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9"/>
      <c r="B90" s="201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77"/>
      <c r="U90" s="281" t="str">
        <f t="shared" si="10"/>
        <v/>
      </c>
      <c r="V90" s="278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9"/>
      <c r="B91" s="201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77"/>
      <c r="U91" s="281" t="str">
        <f t="shared" si="10"/>
        <v/>
      </c>
      <c r="V91" s="278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9"/>
      <c r="B92" s="201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77"/>
      <c r="U92" s="281" t="str">
        <f t="shared" si="10"/>
        <v/>
      </c>
      <c r="V92" s="278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9"/>
      <c r="B93" s="201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77"/>
      <c r="U93" s="281" t="str">
        <f t="shared" si="10"/>
        <v/>
      </c>
      <c r="V93" s="278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9"/>
      <c r="B94" s="201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77"/>
      <c r="U94" s="281" t="str">
        <f t="shared" si="10"/>
        <v/>
      </c>
      <c r="V94" s="278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9"/>
      <c r="B95" s="201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77"/>
      <c r="U95" s="281" t="str">
        <f t="shared" si="10"/>
        <v/>
      </c>
      <c r="V95" s="278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9"/>
      <c r="B96" s="201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77"/>
      <c r="U96" s="281" t="str">
        <f t="shared" si="10"/>
        <v/>
      </c>
      <c r="V96" s="278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9"/>
      <c r="B97" s="201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77"/>
      <c r="U97" s="281" t="str">
        <f t="shared" si="10"/>
        <v/>
      </c>
      <c r="V97" s="278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9"/>
      <c r="B98" s="201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77"/>
      <c r="U98" s="281" t="str">
        <f t="shared" si="10"/>
        <v/>
      </c>
      <c r="V98" s="278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9"/>
      <c r="B99" s="201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77"/>
      <c r="U99" s="281" t="str">
        <f t="shared" si="10"/>
        <v/>
      </c>
      <c r="V99" s="278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9"/>
      <c r="B100" s="201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77"/>
      <c r="U100" s="281" t="str">
        <f t="shared" si="10"/>
        <v/>
      </c>
      <c r="V100" s="278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9"/>
      <c r="B101" s="201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81" t="str">
        <f t="shared" si="10"/>
        <v/>
      </c>
      <c r="V101" s="278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9"/>
      <c r="B102" s="201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81" t="str">
        <f t="shared" si="10"/>
        <v/>
      </c>
      <c r="V102" s="278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9"/>
      <c r="B103" s="201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81" t="str">
        <f t="shared" si="10"/>
        <v/>
      </c>
      <c r="V103" s="278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9"/>
      <c r="B104" s="201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81" t="str">
        <f t="shared" si="10"/>
        <v/>
      </c>
      <c r="V104" s="278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9"/>
      <c r="B105" s="201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81" t="str">
        <f t="shared" si="10"/>
        <v/>
      </c>
      <c r="V105" s="278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9"/>
      <c r="B106" s="201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81" t="str">
        <f t="shared" si="10"/>
        <v/>
      </c>
      <c r="V106" s="278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9"/>
      <c r="B107" s="201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81" t="str">
        <f t="shared" si="10"/>
        <v/>
      </c>
      <c r="V107" s="278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9"/>
      <c r="B108" s="201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81" t="str">
        <f t="shared" si="10"/>
        <v/>
      </c>
      <c r="V108" s="278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9"/>
      <c r="B109" s="201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81" t="str">
        <f t="shared" si="10"/>
        <v/>
      </c>
      <c r="V109" s="278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9"/>
      <c r="B110" s="201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81" t="str">
        <f t="shared" si="10"/>
        <v/>
      </c>
      <c r="V110" s="278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9"/>
      <c r="B111" s="201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81" t="str">
        <f t="shared" si="10"/>
        <v/>
      </c>
      <c r="V111" s="278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9"/>
      <c r="B112" s="201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81" t="str">
        <f t="shared" si="10"/>
        <v/>
      </c>
      <c r="V112" s="278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9"/>
      <c r="B113" s="201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81" t="str">
        <f t="shared" si="10"/>
        <v/>
      </c>
      <c r="V113" s="278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9"/>
      <c r="B114" s="201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81" t="str">
        <f t="shared" si="10"/>
        <v/>
      </c>
      <c r="V114" s="278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9"/>
      <c r="B115" s="201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81" t="str">
        <f t="shared" si="10"/>
        <v/>
      </c>
      <c r="V115" s="278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9"/>
      <c r="B116" s="201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81" t="str">
        <f t="shared" si="10"/>
        <v/>
      </c>
      <c r="V116" s="278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9"/>
      <c r="B117" s="201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81" t="str">
        <f t="shared" si="10"/>
        <v/>
      </c>
      <c r="V117" s="278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9"/>
      <c r="B118" s="201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81" t="str">
        <f t="shared" si="10"/>
        <v/>
      </c>
      <c r="V118" s="278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9"/>
      <c r="B119" s="201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81" t="str">
        <f t="shared" si="10"/>
        <v/>
      </c>
      <c r="V119" s="278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9"/>
      <c r="B120" s="201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81" t="str">
        <f t="shared" si="10"/>
        <v/>
      </c>
      <c r="V120" s="278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9"/>
      <c r="B121" s="201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81" t="str">
        <f t="shared" si="10"/>
        <v/>
      </c>
      <c r="V121" s="278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9"/>
      <c r="B122" s="201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81" t="str">
        <f t="shared" si="10"/>
        <v/>
      </c>
      <c r="V122" s="278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9"/>
      <c r="B123" s="201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81" t="str">
        <f t="shared" si="10"/>
        <v/>
      </c>
      <c r="V123" s="278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9"/>
      <c r="B124" s="201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81" t="str">
        <f t="shared" si="10"/>
        <v/>
      </c>
      <c r="V124" s="278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9"/>
      <c r="B125" s="201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81" t="str">
        <f t="shared" si="10"/>
        <v/>
      </c>
      <c r="V125" s="278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9"/>
      <c r="B126" s="201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81" t="str">
        <f t="shared" si="10"/>
        <v/>
      </c>
      <c r="V126" s="278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9"/>
      <c r="B127" s="201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81" t="str">
        <f t="shared" si="10"/>
        <v/>
      </c>
      <c r="V127" s="278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9"/>
      <c r="B128" s="201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81" t="str">
        <f t="shared" si="10"/>
        <v/>
      </c>
      <c r="V128" s="278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9"/>
      <c r="B129" s="201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81" t="str">
        <f t="shared" si="10"/>
        <v/>
      </c>
      <c r="V129" s="278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9"/>
      <c r="B130" s="201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81" t="str">
        <f t="shared" ref="U130:U193" si="15">IF(OR($D130="",$H130=""),"",ROUND($D130+$H130,2))</f>
        <v/>
      </c>
      <c r="V130" s="278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9"/>
      <c r="B131" s="201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81" t="str">
        <f t="shared" si="15"/>
        <v/>
      </c>
      <c r="V131" s="278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9"/>
      <c r="B132" s="201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81" t="str">
        <f t="shared" si="15"/>
        <v/>
      </c>
      <c r="V132" s="278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9"/>
      <c r="B133" s="201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81" t="str">
        <f t="shared" si="15"/>
        <v/>
      </c>
      <c r="V133" s="278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9"/>
      <c r="B134" s="201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81" t="str">
        <f t="shared" si="15"/>
        <v/>
      </c>
      <c r="V134" s="278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9"/>
      <c r="B135" s="201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81" t="str">
        <f t="shared" si="15"/>
        <v/>
      </c>
      <c r="V135" s="278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9"/>
      <c r="B136" s="201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81" t="str">
        <f t="shared" si="15"/>
        <v/>
      </c>
      <c r="V136" s="278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9"/>
      <c r="B137" s="201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81" t="str">
        <f t="shared" si="15"/>
        <v/>
      </c>
      <c r="V137" s="278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9"/>
      <c r="B138" s="201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81" t="str">
        <f t="shared" si="15"/>
        <v/>
      </c>
      <c r="V138" s="278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9"/>
      <c r="B139" s="201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81" t="str">
        <f t="shared" si="15"/>
        <v/>
      </c>
      <c r="V139" s="278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9"/>
      <c r="B140" s="201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81" t="str">
        <f t="shared" si="15"/>
        <v/>
      </c>
      <c r="V140" s="278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9"/>
      <c r="B141" s="201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81" t="str">
        <f t="shared" si="15"/>
        <v/>
      </c>
      <c r="V141" s="278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9"/>
      <c r="B142" s="201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81" t="str">
        <f t="shared" si="15"/>
        <v/>
      </c>
      <c r="V142" s="278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9"/>
      <c r="B143" s="201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81" t="str">
        <f t="shared" si="15"/>
        <v/>
      </c>
      <c r="V143" s="278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9"/>
      <c r="B144" s="201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81" t="str">
        <f t="shared" si="15"/>
        <v/>
      </c>
      <c r="V144" s="278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9"/>
      <c r="B145" s="201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81" t="str">
        <f t="shared" si="15"/>
        <v/>
      </c>
      <c r="V145" s="278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9"/>
      <c r="B146" s="201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81" t="str">
        <f t="shared" si="15"/>
        <v/>
      </c>
      <c r="V146" s="278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9"/>
      <c r="B147" s="201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81" t="str">
        <f t="shared" si="15"/>
        <v/>
      </c>
      <c r="V147" s="278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9"/>
      <c r="B148" s="201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81" t="str">
        <f t="shared" si="15"/>
        <v/>
      </c>
      <c r="V148" s="278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9"/>
      <c r="B149" s="201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81" t="str">
        <f t="shared" si="15"/>
        <v/>
      </c>
      <c r="V149" s="278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9"/>
      <c r="B150" s="201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81" t="str">
        <f t="shared" si="15"/>
        <v/>
      </c>
      <c r="V150" s="278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9"/>
      <c r="B151" s="201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81" t="str">
        <f t="shared" si="15"/>
        <v/>
      </c>
      <c r="V151" s="278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9"/>
      <c r="B152" s="201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81" t="str">
        <f t="shared" si="15"/>
        <v/>
      </c>
      <c r="V152" s="278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9"/>
      <c r="B153" s="201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81" t="str">
        <f t="shared" si="15"/>
        <v/>
      </c>
      <c r="V153" s="278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9"/>
      <c r="B154" s="201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81" t="str">
        <f t="shared" si="15"/>
        <v/>
      </c>
      <c r="V154" s="278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9"/>
      <c r="B155" s="201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81" t="str">
        <f t="shared" si="15"/>
        <v/>
      </c>
      <c r="V155" s="278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9"/>
      <c r="B156" s="201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81" t="str">
        <f t="shared" si="15"/>
        <v/>
      </c>
      <c r="V156" s="278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9"/>
      <c r="B157" s="201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81" t="str">
        <f t="shared" si="15"/>
        <v/>
      </c>
      <c r="V157" s="278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9"/>
      <c r="B158" s="201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81" t="str">
        <f t="shared" si="15"/>
        <v/>
      </c>
      <c r="V158" s="278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9"/>
      <c r="B159" s="201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81" t="str">
        <f t="shared" si="15"/>
        <v/>
      </c>
      <c r="V159" s="278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9"/>
      <c r="B160" s="201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81" t="str">
        <f t="shared" si="15"/>
        <v/>
      </c>
      <c r="V160" s="278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9"/>
      <c r="B161" s="201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81" t="str">
        <f t="shared" si="15"/>
        <v/>
      </c>
      <c r="V161" s="278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9"/>
      <c r="B162" s="201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81" t="str">
        <f t="shared" si="15"/>
        <v/>
      </c>
      <c r="V162" s="278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9"/>
      <c r="B163" s="201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81" t="str">
        <f t="shared" si="15"/>
        <v/>
      </c>
      <c r="V163" s="278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9"/>
      <c r="B164" s="201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81" t="str">
        <f t="shared" si="15"/>
        <v/>
      </c>
      <c r="V164" s="278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9"/>
      <c r="B165" s="201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81" t="str">
        <f t="shared" si="15"/>
        <v/>
      </c>
      <c r="V165" s="278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9"/>
      <c r="B166" s="201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81" t="str">
        <f t="shared" si="15"/>
        <v/>
      </c>
      <c r="V166" s="278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9"/>
      <c r="B167" s="201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81" t="str">
        <f t="shared" si="15"/>
        <v/>
      </c>
      <c r="V167" s="278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9"/>
      <c r="B168" s="201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81" t="str">
        <f t="shared" si="15"/>
        <v/>
      </c>
      <c r="V168" s="278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9"/>
      <c r="B169" s="201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81" t="str">
        <f t="shared" si="15"/>
        <v/>
      </c>
      <c r="V169" s="278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9"/>
      <c r="B170" s="201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81" t="str">
        <f t="shared" si="15"/>
        <v/>
      </c>
      <c r="V170" s="278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9"/>
      <c r="B171" s="201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81" t="str">
        <f t="shared" si="15"/>
        <v/>
      </c>
      <c r="V171" s="278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9"/>
      <c r="B172" s="201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81" t="str">
        <f t="shared" si="15"/>
        <v/>
      </c>
      <c r="V172" s="278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9"/>
      <c r="B173" s="201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81" t="str">
        <f t="shared" si="15"/>
        <v/>
      </c>
      <c r="V173" s="278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9"/>
      <c r="B174" s="201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81" t="str">
        <f t="shared" si="15"/>
        <v/>
      </c>
      <c r="V174" s="278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9"/>
      <c r="B175" s="201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81" t="str">
        <f t="shared" si="15"/>
        <v/>
      </c>
      <c r="V175" s="278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9"/>
      <c r="B176" s="201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81" t="str">
        <f t="shared" si="15"/>
        <v/>
      </c>
      <c r="V176" s="278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9"/>
      <c r="B177" s="201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81" t="str">
        <f t="shared" si="15"/>
        <v/>
      </c>
      <c r="V177" s="278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9"/>
      <c r="B178" s="201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81" t="str">
        <f t="shared" si="15"/>
        <v/>
      </c>
      <c r="V178" s="278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9"/>
      <c r="B179" s="201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81" t="str">
        <f t="shared" si="15"/>
        <v/>
      </c>
      <c r="V179" s="278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9"/>
      <c r="B180" s="201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81" t="str">
        <f t="shared" si="15"/>
        <v/>
      </c>
      <c r="V180" s="278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9"/>
      <c r="B181" s="201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81" t="str">
        <f t="shared" si="15"/>
        <v/>
      </c>
      <c r="V181" s="278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9"/>
      <c r="B182" s="201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81" t="str">
        <f t="shared" si="15"/>
        <v/>
      </c>
      <c r="V182" s="278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9"/>
      <c r="B183" s="201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81" t="str">
        <f t="shared" si="15"/>
        <v/>
      </c>
      <c r="V183" s="278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9"/>
      <c r="B184" s="201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81" t="str">
        <f t="shared" si="15"/>
        <v/>
      </c>
      <c r="V184" s="278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9"/>
      <c r="B185" s="201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81" t="str">
        <f t="shared" si="15"/>
        <v/>
      </c>
      <c r="V185" s="278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9"/>
      <c r="B186" s="201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81" t="str">
        <f t="shared" si="15"/>
        <v/>
      </c>
      <c r="V186" s="278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9"/>
      <c r="B187" s="201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81" t="str">
        <f t="shared" si="15"/>
        <v/>
      </c>
      <c r="V187" s="278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9"/>
      <c r="B188" s="201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81" t="str">
        <f t="shared" si="15"/>
        <v/>
      </c>
      <c r="V188" s="278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9"/>
      <c r="B189" s="201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81" t="str">
        <f t="shared" si="15"/>
        <v/>
      </c>
      <c r="V189" s="278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9"/>
      <c r="B190" s="201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81" t="str">
        <f t="shared" si="15"/>
        <v/>
      </c>
      <c r="V190" s="278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9"/>
      <c r="B191" s="201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81" t="str">
        <f t="shared" si="15"/>
        <v/>
      </c>
      <c r="V191" s="278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9"/>
      <c r="B192" s="201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81" t="str">
        <f t="shared" si="15"/>
        <v/>
      </c>
      <c r="V192" s="278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9"/>
      <c r="B193" s="201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81" t="str">
        <f t="shared" si="15"/>
        <v/>
      </c>
      <c r="V193" s="278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9"/>
      <c r="B194" s="201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81" t="str">
        <f t="shared" ref="U194:U257" si="20">IF(OR($D194="",$H194=""),"",ROUND($D194+$H194,2))</f>
        <v/>
      </c>
      <c r="V194" s="278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9"/>
      <c r="B195" s="201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81" t="str">
        <f t="shared" si="20"/>
        <v/>
      </c>
      <c r="V195" s="278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9"/>
      <c r="B196" s="201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81" t="str">
        <f t="shared" si="20"/>
        <v/>
      </c>
      <c r="V196" s="278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9"/>
      <c r="B197" s="201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81" t="str">
        <f t="shared" si="20"/>
        <v/>
      </c>
      <c r="V197" s="278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9"/>
      <c r="B198" s="201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81" t="str">
        <f t="shared" si="20"/>
        <v/>
      </c>
      <c r="V198" s="278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9"/>
      <c r="B199" s="201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81" t="str">
        <f t="shared" si="20"/>
        <v/>
      </c>
      <c r="V199" s="278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9"/>
      <c r="B200" s="201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81" t="str">
        <f t="shared" si="20"/>
        <v/>
      </c>
      <c r="V200" s="278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9"/>
      <c r="B201" s="201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81" t="str">
        <f t="shared" si="20"/>
        <v/>
      </c>
      <c r="V201" s="278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9"/>
      <c r="B202" s="201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81" t="str">
        <f t="shared" si="20"/>
        <v/>
      </c>
      <c r="V202" s="278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9"/>
      <c r="B203" s="201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81" t="str">
        <f t="shared" si="20"/>
        <v/>
      </c>
      <c r="V203" s="278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9"/>
      <c r="B204" s="201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81" t="str">
        <f t="shared" si="20"/>
        <v/>
      </c>
      <c r="V204" s="278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9"/>
      <c r="B205" s="201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81" t="str">
        <f t="shared" si="20"/>
        <v/>
      </c>
      <c r="V205" s="278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9"/>
      <c r="B206" s="201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81" t="str">
        <f t="shared" si="20"/>
        <v/>
      </c>
      <c r="V206" s="278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9"/>
      <c r="B207" s="201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81" t="str">
        <f t="shared" si="20"/>
        <v/>
      </c>
      <c r="V207" s="278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9"/>
      <c r="B208" s="201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81" t="str">
        <f t="shared" si="20"/>
        <v/>
      </c>
      <c r="V208" s="278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9"/>
      <c r="B209" s="201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81" t="str">
        <f t="shared" si="20"/>
        <v/>
      </c>
      <c r="V209" s="278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9"/>
      <c r="B210" s="201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81" t="str">
        <f t="shared" si="20"/>
        <v/>
      </c>
      <c r="V210" s="278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9"/>
      <c r="B211" s="201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81" t="str">
        <f t="shared" si="20"/>
        <v/>
      </c>
      <c r="V211" s="278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9"/>
      <c r="B212" s="201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81" t="str">
        <f t="shared" si="20"/>
        <v/>
      </c>
      <c r="V212" s="278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9"/>
      <c r="B213" s="201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81" t="str">
        <f t="shared" si="20"/>
        <v/>
      </c>
      <c r="V213" s="278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9"/>
      <c r="B214" s="201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81" t="str">
        <f t="shared" si="20"/>
        <v/>
      </c>
      <c r="V214" s="278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9"/>
      <c r="B215" s="201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81" t="str">
        <f t="shared" si="20"/>
        <v/>
      </c>
      <c r="V215" s="278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9"/>
      <c r="B216" s="201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81" t="str">
        <f t="shared" si="20"/>
        <v/>
      </c>
      <c r="V216" s="278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9"/>
      <c r="B217" s="201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81" t="str">
        <f t="shared" si="20"/>
        <v/>
      </c>
      <c r="V217" s="278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9"/>
      <c r="B218" s="201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81" t="str">
        <f t="shared" si="20"/>
        <v/>
      </c>
      <c r="V218" s="278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9"/>
      <c r="B219" s="201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81" t="str">
        <f t="shared" si="20"/>
        <v/>
      </c>
      <c r="V219" s="278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9"/>
      <c r="B220" s="201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81" t="str">
        <f t="shared" si="20"/>
        <v/>
      </c>
      <c r="V220" s="278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9"/>
      <c r="B221" s="201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81" t="str">
        <f t="shared" si="20"/>
        <v/>
      </c>
      <c r="V221" s="278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9"/>
      <c r="B222" s="201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81" t="str">
        <f t="shared" si="20"/>
        <v/>
      </c>
      <c r="V222" s="278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9"/>
      <c r="B223" s="201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81" t="str">
        <f t="shared" si="20"/>
        <v/>
      </c>
      <c r="V223" s="278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9"/>
      <c r="B224" s="201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81" t="str">
        <f t="shared" si="20"/>
        <v/>
      </c>
      <c r="V224" s="278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9"/>
      <c r="B225" s="201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81" t="str">
        <f t="shared" si="20"/>
        <v/>
      </c>
      <c r="V225" s="278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9"/>
      <c r="B226" s="201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81" t="str">
        <f t="shared" si="20"/>
        <v/>
      </c>
      <c r="V226" s="278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9"/>
      <c r="B227" s="201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81" t="str">
        <f t="shared" si="20"/>
        <v/>
      </c>
      <c r="V227" s="278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9"/>
      <c r="B228" s="201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81" t="str">
        <f t="shared" si="20"/>
        <v/>
      </c>
      <c r="V228" s="278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9"/>
      <c r="B229" s="201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81" t="str">
        <f t="shared" si="20"/>
        <v/>
      </c>
      <c r="V229" s="278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9"/>
      <c r="B230" s="201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81" t="str">
        <f t="shared" si="20"/>
        <v/>
      </c>
      <c r="V230" s="278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9"/>
      <c r="B231" s="201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81" t="str">
        <f t="shared" si="20"/>
        <v/>
      </c>
      <c r="V231" s="278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9"/>
      <c r="B232" s="201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81" t="str">
        <f t="shared" si="20"/>
        <v/>
      </c>
      <c r="V232" s="278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9"/>
      <c r="B233" s="201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81" t="str">
        <f t="shared" si="20"/>
        <v/>
      </c>
      <c r="V233" s="278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9"/>
      <c r="B234" s="201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81" t="str">
        <f t="shared" si="20"/>
        <v/>
      </c>
      <c r="V234" s="278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9"/>
      <c r="B235" s="201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81" t="str">
        <f t="shared" si="20"/>
        <v/>
      </c>
      <c r="V235" s="278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9"/>
      <c r="B236" s="201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81" t="str">
        <f t="shared" si="20"/>
        <v/>
      </c>
      <c r="V236" s="278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9"/>
      <c r="B237" s="201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81" t="str">
        <f t="shared" si="20"/>
        <v/>
      </c>
      <c r="V237" s="278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9"/>
      <c r="B238" s="201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81" t="str">
        <f t="shared" si="20"/>
        <v/>
      </c>
      <c r="V238" s="278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9"/>
      <c r="B239" s="201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81" t="str">
        <f t="shared" si="20"/>
        <v/>
      </c>
      <c r="V239" s="278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9"/>
      <c r="B240" s="201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81" t="str">
        <f t="shared" si="20"/>
        <v/>
      </c>
      <c r="V240" s="278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9"/>
      <c r="B241" s="201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81" t="str">
        <f t="shared" si="20"/>
        <v/>
      </c>
      <c r="V241" s="278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9"/>
      <c r="B242" s="201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81" t="str">
        <f t="shared" si="20"/>
        <v/>
      </c>
      <c r="V242" s="278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9"/>
      <c r="B243" s="201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81" t="str">
        <f t="shared" si="20"/>
        <v/>
      </c>
      <c r="V243" s="278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9"/>
      <c r="B244" s="201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81" t="str">
        <f t="shared" si="20"/>
        <v/>
      </c>
      <c r="V244" s="278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9"/>
      <c r="B245" s="201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81" t="str">
        <f t="shared" si="20"/>
        <v/>
      </c>
      <c r="V245" s="278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9"/>
      <c r="B246" s="201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81" t="str">
        <f t="shared" si="20"/>
        <v/>
      </c>
      <c r="V246" s="278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9"/>
      <c r="B247" s="201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81" t="str">
        <f t="shared" si="20"/>
        <v/>
      </c>
      <c r="V247" s="278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9"/>
      <c r="B248" s="201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81" t="str">
        <f t="shared" si="20"/>
        <v/>
      </c>
      <c r="V248" s="278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9"/>
      <c r="B249" s="201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81" t="str">
        <f t="shared" si="20"/>
        <v/>
      </c>
      <c r="V249" s="278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9"/>
      <c r="B250" s="201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81" t="str">
        <f t="shared" si="20"/>
        <v/>
      </c>
      <c r="V250" s="278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9"/>
      <c r="B251" s="201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81" t="str">
        <f t="shared" si="20"/>
        <v/>
      </c>
      <c r="V251" s="278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9"/>
      <c r="B252" s="201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81" t="str">
        <f t="shared" si="20"/>
        <v/>
      </c>
      <c r="V252" s="278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9"/>
      <c r="B253" s="201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81" t="str">
        <f t="shared" si="20"/>
        <v/>
      </c>
      <c r="V253" s="278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9"/>
      <c r="B254" s="201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81" t="str">
        <f t="shared" si="20"/>
        <v/>
      </c>
      <c r="V254" s="278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9"/>
      <c r="B255" s="201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81" t="str">
        <f t="shared" si="20"/>
        <v/>
      </c>
      <c r="V255" s="278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9"/>
      <c r="B256" s="201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81" t="str">
        <f t="shared" si="20"/>
        <v/>
      </c>
      <c r="V256" s="278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9"/>
      <c r="B257" s="201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81" t="str">
        <f t="shared" si="20"/>
        <v/>
      </c>
      <c r="V257" s="278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9"/>
      <c r="B258" s="201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81" t="str">
        <f t="shared" ref="U258:U321" si="25">IF(OR($D258="",$H258=""),"",ROUND($D258+$H258,2))</f>
        <v/>
      </c>
      <c r="V258" s="278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9"/>
      <c r="B259" s="201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81" t="str">
        <f t="shared" si="25"/>
        <v/>
      </c>
      <c r="V259" s="278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9"/>
      <c r="B260" s="201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81" t="str">
        <f t="shared" si="25"/>
        <v/>
      </c>
      <c r="V260" s="278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9"/>
      <c r="B261" s="201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81" t="str">
        <f t="shared" si="25"/>
        <v/>
      </c>
      <c r="V261" s="278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9"/>
      <c r="B262" s="201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81" t="str">
        <f t="shared" si="25"/>
        <v/>
      </c>
      <c r="V262" s="278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9"/>
      <c r="B263" s="201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81" t="str">
        <f t="shared" si="25"/>
        <v/>
      </c>
      <c r="V263" s="278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9"/>
      <c r="B264" s="201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81" t="str">
        <f t="shared" si="25"/>
        <v/>
      </c>
      <c r="V264" s="278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9"/>
      <c r="B265" s="201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81" t="str">
        <f t="shared" si="25"/>
        <v/>
      </c>
      <c r="V265" s="278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9"/>
      <c r="B266" s="201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81" t="str">
        <f t="shared" si="25"/>
        <v/>
      </c>
      <c r="V266" s="278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9"/>
      <c r="B267" s="201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81" t="str">
        <f t="shared" si="25"/>
        <v/>
      </c>
      <c r="V267" s="278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9"/>
      <c r="B268" s="201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81" t="str">
        <f t="shared" si="25"/>
        <v/>
      </c>
      <c r="V268" s="278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9"/>
      <c r="B269" s="201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81" t="str">
        <f t="shared" si="25"/>
        <v/>
      </c>
      <c r="V269" s="278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9"/>
      <c r="B270" s="201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81" t="str">
        <f t="shared" si="25"/>
        <v/>
      </c>
      <c r="V270" s="278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9"/>
      <c r="B271" s="201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81" t="str">
        <f t="shared" si="25"/>
        <v/>
      </c>
      <c r="V271" s="278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9"/>
      <c r="B272" s="201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81" t="str">
        <f t="shared" si="25"/>
        <v/>
      </c>
      <c r="V272" s="278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9"/>
      <c r="B273" s="201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81" t="str">
        <f t="shared" si="25"/>
        <v/>
      </c>
      <c r="V273" s="278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9"/>
      <c r="B274" s="201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81" t="str">
        <f t="shared" si="25"/>
        <v/>
      </c>
      <c r="V274" s="278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9"/>
      <c r="B275" s="201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81" t="str">
        <f t="shared" si="25"/>
        <v/>
      </c>
      <c r="V275" s="278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9"/>
      <c r="B276" s="201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81" t="str">
        <f t="shared" si="25"/>
        <v/>
      </c>
      <c r="V276" s="278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9"/>
      <c r="B277" s="201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81" t="str">
        <f t="shared" si="25"/>
        <v/>
      </c>
      <c r="V277" s="278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9"/>
      <c r="B278" s="201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81" t="str">
        <f t="shared" si="25"/>
        <v/>
      </c>
      <c r="V278" s="278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9"/>
      <c r="B279" s="201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81" t="str">
        <f t="shared" si="25"/>
        <v/>
      </c>
      <c r="V279" s="278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9"/>
      <c r="B280" s="201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81" t="str">
        <f t="shared" si="25"/>
        <v/>
      </c>
      <c r="V280" s="278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9"/>
      <c r="B281" s="201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81" t="str">
        <f t="shared" si="25"/>
        <v/>
      </c>
      <c r="V281" s="278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9"/>
      <c r="B282" s="201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81" t="str">
        <f t="shared" si="25"/>
        <v/>
      </c>
      <c r="V282" s="278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9"/>
      <c r="B283" s="201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81" t="str">
        <f t="shared" si="25"/>
        <v/>
      </c>
      <c r="V283" s="278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9"/>
      <c r="B284" s="201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81" t="str">
        <f t="shared" si="25"/>
        <v/>
      </c>
      <c r="V284" s="278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9"/>
      <c r="B285" s="201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81" t="str">
        <f t="shared" si="25"/>
        <v/>
      </c>
      <c r="V285" s="278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9"/>
      <c r="B286" s="201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81" t="str">
        <f t="shared" si="25"/>
        <v/>
      </c>
      <c r="V286" s="278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9"/>
      <c r="B287" s="201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81" t="str">
        <f t="shared" si="25"/>
        <v/>
      </c>
      <c r="V287" s="278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9"/>
      <c r="B288" s="201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81" t="str">
        <f t="shared" si="25"/>
        <v/>
      </c>
      <c r="V288" s="278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9"/>
      <c r="B289" s="201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81" t="str">
        <f t="shared" si="25"/>
        <v/>
      </c>
      <c r="V289" s="278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9"/>
      <c r="B290" s="201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81" t="str">
        <f t="shared" si="25"/>
        <v/>
      </c>
      <c r="V290" s="278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9"/>
      <c r="B291" s="201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81" t="str">
        <f t="shared" si="25"/>
        <v/>
      </c>
      <c r="V291" s="278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9"/>
      <c r="B292" s="201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81" t="str">
        <f t="shared" si="25"/>
        <v/>
      </c>
      <c r="V292" s="278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9"/>
      <c r="B293" s="201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81" t="str">
        <f t="shared" si="25"/>
        <v/>
      </c>
      <c r="V293" s="278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9"/>
      <c r="B294" s="201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81" t="str">
        <f t="shared" si="25"/>
        <v/>
      </c>
      <c r="V294" s="278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9"/>
      <c r="B295" s="201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81" t="str">
        <f t="shared" si="25"/>
        <v/>
      </c>
      <c r="V295" s="278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9"/>
      <c r="B296" s="201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81" t="str">
        <f t="shared" si="25"/>
        <v/>
      </c>
      <c r="V296" s="278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9"/>
      <c r="B297" s="201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81" t="str">
        <f t="shared" si="25"/>
        <v/>
      </c>
      <c r="V297" s="278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9"/>
      <c r="B298" s="201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81" t="str">
        <f t="shared" si="25"/>
        <v/>
      </c>
      <c r="V298" s="278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9"/>
      <c r="B299" s="201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81" t="str">
        <f t="shared" si="25"/>
        <v/>
      </c>
      <c r="V299" s="278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9"/>
      <c r="B300" s="201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81" t="str">
        <f t="shared" si="25"/>
        <v/>
      </c>
      <c r="V300" s="278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9"/>
      <c r="B301" s="201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81" t="str">
        <f t="shared" si="25"/>
        <v/>
      </c>
      <c r="V301" s="278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9"/>
      <c r="B302" s="201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81" t="str">
        <f t="shared" si="25"/>
        <v/>
      </c>
      <c r="V302" s="278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9"/>
      <c r="B303" s="201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81" t="str">
        <f t="shared" si="25"/>
        <v/>
      </c>
      <c r="V303" s="278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9"/>
      <c r="B304" s="201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81" t="str">
        <f t="shared" si="25"/>
        <v/>
      </c>
      <c r="V304" s="278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9"/>
      <c r="B305" s="201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81" t="str">
        <f t="shared" si="25"/>
        <v/>
      </c>
      <c r="V305" s="278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9"/>
      <c r="B306" s="201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81" t="str">
        <f t="shared" si="25"/>
        <v/>
      </c>
      <c r="V306" s="278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9"/>
      <c r="B307" s="201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81" t="str">
        <f t="shared" si="25"/>
        <v/>
      </c>
      <c r="V307" s="278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9"/>
      <c r="B308" s="201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81" t="str">
        <f t="shared" si="25"/>
        <v/>
      </c>
      <c r="V308" s="278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9"/>
      <c r="B309" s="201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81" t="str">
        <f t="shared" si="25"/>
        <v/>
      </c>
      <c r="V309" s="278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9"/>
      <c r="B310" s="201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81" t="str">
        <f t="shared" si="25"/>
        <v/>
      </c>
      <c r="V310" s="278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9"/>
      <c r="B311" s="201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81" t="str">
        <f t="shared" si="25"/>
        <v/>
      </c>
      <c r="V311" s="278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9"/>
      <c r="B312" s="201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81" t="str">
        <f t="shared" si="25"/>
        <v/>
      </c>
      <c r="V312" s="278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9"/>
      <c r="B313" s="201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81" t="str">
        <f t="shared" si="25"/>
        <v/>
      </c>
      <c r="V313" s="278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9"/>
      <c r="B314" s="201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81" t="str">
        <f t="shared" si="25"/>
        <v/>
      </c>
      <c r="V314" s="278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9"/>
      <c r="B315" s="201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81" t="str">
        <f t="shared" si="25"/>
        <v/>
      </c>
      <c r="V315" s="278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9"/>
      <c r="B316" s="201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81" t="str">
        <f t="shared" si="25"/>
        <v/>
      </c>
      <c r="V316" s="278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9"/>
      <c r="B317" s="201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81" t="str">
        <f t="shared" si="25"/>
        <v/>
      </c>
      <c r="V317" s="278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9"/>
      <c r="B318" s="201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81" t="str">
        <f t="shared" si="25"/>
        <v/>
      </c>
      <c r="V318" s="278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9"/>
      <c r="B319" s="201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81" t="str">
        <f t="shared" si="25"/>
        <v/>
      </c>
      <c r="V319" s="278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9"/>
      <c r="B320" s="201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81" t="str">
        <f t="shared" si="25"/>
        <v/>
      </c>
      <c r="V320" s="278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9"/>
      <c r="B321" s="201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81" t="str">
        <f t="shared" si="25"/>
        <v/>
      </c>
      <c r="V321" s="278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9"/>
      <c r="B322" s="201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81" t="str">
        <f t="shared" ref="U322:U385" si="30">IF(OR($D322="",$H322=""),"",ROUND($D322+$H322,2))</f>
        <v/>
      </c>
      <c r="V322" s="278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9"/>
      <c r="B323" s="201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81" t="str">
        <f t="shared" si="30"/>
        <v/>
      </c>
      <c r="V323" s="278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9"/>
      <c r="B324" s="201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81" t="str">
        <f t="shared" si="30"/>
        <v/>
      </c>
      <c r="V324" s="278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9"/>
      <c r="B325" s="201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81" t="str">
        <f t="shared" si="30"/>
        <v/>
      </c>
      <c r="V325" s="278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9"/>
      <c r="B326" s="201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81" t="str">
        <f t="shared" si="30"/>
        <v/>
      </c>
      <c r="V326" s="278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9"/>
      <c r="B327" s="201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81" t="str">
        <f t="shared" si="30"/>
        <v/>
      </c>
      <c r="V327" s="278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9"/>
      <c r="B328" s="201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81" t="str">
        <f t="shared" si="30"/>
        <v/>
      </c>
      <c r="V328" s="278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9"/>
      <c r="B329" s="201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81" t="str">
        <f t="shared" si="30"/>
        <v/>
      </c>
      <c r="V329" s="278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9"/>
      <c r="B330" s="201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81" t="str">
        <f t="shared" si="30"/>
        <v/>
      </c>
      <c r="V330" s="278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9"/>
      <c r="B331" s="201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81" t="str">
        <f t="shared" si="30"/>
        <v/>
      </c>
      <c r="V331" s="278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9"/>
      <c r="B332" s="201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81" t="str">
        <f t="shared" si="30"/>
        <v/>
      </c>
      <c r="V332" s="278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9"/>
      <c r="B333" s="201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81" t="str">
        <f t="shared" si="30"/>
        <v/>
      </c>
      <c r="V333" s="278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9"/>
      <c r="B334" s="201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81" t="str">
        <f t="shared" si="30"/>
        <v/>
      </c>
      <c r="V334" s="278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9"/>
      <c r="B335" s="201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81" t="str">
        <f t="shared" si="30"/>
        <v/>
      </c>
      <c r="V335" s="278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9"/>
      <c r="B336" s="201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81" t="str">
        <f t="shared" si="30"/>
        <v/>
      </c>
      <c r="V336" s="278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9"/>
      <c r="B337" s="201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81" t="str">
        <f t="shared" si="30"/>
        <v/>
      </c>
      <c r="V337" s="278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9"/>
      <c r="B338" s="201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81" t="str">
        <f t="shared" si="30"/>
        <v/>
      </c>
      <c r="V338" s="278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9"/>
      <c r="B339" s="201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81" t="str">
        <f t="shared" si="30"/>
        <v/>
      </c>
      <c r="V339" s="278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9"/>
      <c r="B340" s="201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81" t="str">
        <f t="shared" si="30"/>
        <v/>
      </c>
      <c r="V340" s="278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9"/>
      <c r="B341" s="201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81" t="str">
        <f t="shared" si="30"/>
        <v/>
      </c>
      <c r="V341" s="278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9"/>
      <c r="B342" s="201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81" t="str">
        <f t="shared" si="30"/>
        <v/>
      </c>
      <c r="V342" s="278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9"/>
      <c r="B343" s="201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81" t="str">
        <f t="shared" si="30"/>
        <v/>
      </c>
      <c r="V343" s="278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9"/>
      <c r="B344" s="201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81" t="str">
        <f t="shared" si="30"/>
        <v/>
      </c>
      <c r="V344" s="278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9"/>
      <c r="B345" s="201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81" t="str">
        <f t="shared" si="30"/>
        <v/>
      </c>
      <c r="V345" s="278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9"/>
      <c r="B346" s="201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81" t="str">
        <f t="shared" si="30"/>
        <v/>
      </c>
      <c r="V346" s="278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9"/>
      <c r="B347" s="201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81" t="str">
        <f t="shared" si="30"/>
        <v/>
      </c>
      <c r="V347" s="278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9"/>
      <c r="B348" s="201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81" t="str">
        <f t="shared" si="30"/>
        <v/>
      </c>
      <c r="V348" s="278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9"/>
      <c r="B349" s="201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81" t="str">
        <f t="shared" si="30"/>
        <v/>
      </c>
      <c r="V349" s="278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9"/>
      <c r="B350" s="201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81" t="str">
        <f t="shared" si="30"/>
        <v/>
      </c>
      <c r="V350" s="278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9"/>
      <c r="B351" s="201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81" t="str">
        <f t="shared" si="30"/>
        <v/>
      </c>
      <c r="V351" s="278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9"/>
      <c r="B352" s="201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81" t="str">
        <f t="shared" si="30"/>
        <v/>
      </c>
      <c r="V352" s="278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9"/>
      <c r="B353" s="201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81" t="str">
        <f t="shared" si="30"/>
        <v/>
      </c>
      <c r="V353" s="278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9"/>
      <c r="B354" s="201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81" t="str">
        <f t="shared" si="30"/>
        <v/>
      </c>
      <c r="V354" s="278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9"/>
      <c r="B355" s="201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81" t="str">
        <f t="shared" si="30"/>
        <v/>
      </c>
      <c r="V355" s="278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9"/>
      <c r="B356" s="201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81" t="str">
        <f t="shared" si="30"/>
        <v/>
      </c>
      <c r="V356" s="278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9"/>
      <c r="B357" s="201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81" t="str">
        <f t="shared" si="30"/>
        <v/>
      </c>
      <c r="V357" s="278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9"/>
      <c r="B358" s="201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81" t="str">
        <f t="shared" si="30"/>
        <v/>
      </c>
      <c r="V358" s="278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9"/>
      <c r="B359" s="201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81" t="str">
        <f t="shared" si="30"/>
        <v/>
      </c>
      <c r="V359" s="278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9"/>
      <c r="B360" s="201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81" t="str">
        <f t="shared" si="30"/>
        <v/>
      </c>
      <c r="V360" s="278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9"/>
      <c r="B361" s="201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81" t="str">
        <f t="shared" si="30"/>
        <v/>
      </c>
      <c r="V361" s="278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9"/>
      <c r="B362" s="201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81" t="str">
        <f t="shared" si="30"/>
        <v/>
      </c>
      <c r="V362" s="278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9"/>
      <c r="B363" s="201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81" t="str">
        <f t="shared" si="30"/>
        <v/>
      </c>
      <c r="V363" s="278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9"/>
      <c r="B364" s="201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81" t="str">
        <f t="shared" si="30"/>
        <v/>
      </c>
      <c r="V364" s="278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9"/>
      <c r="B365" s="201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81" t="str">
        <f t="shared" si="30"/>
        <v/>
      </c>
      <c r="V365" s="278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9"/>
      <c r="B366" s="201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81" t="str">
        <f t="shared" si="30"/>
        <v/>
      </c>
      <c r="V366" s="278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9"/>
      <c r="B367" s="201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81" t="str">
        <f t="shared" si="30"/>
        <v/>
      </c>
      <c r="V367" s="278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9"/>
      <c r="B368" s="201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81" t="str">
        <f t="shared" si="30"/>
        <v/>
      </c>
      <c r="V368" s="278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9"/>
      <c r="B369" s="201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81" t="str">
        <f t="shared" si="30"/>
        <v/>
      </c>
      <c r="V369" s="278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9"/>
      <c r="B370" s="201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81" t="str">
        <f t="shared" si="30"/>
        <v/>
      </c>
      <c r="V370" s="278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9"/>
      <c r="B371" s="201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81" t="str">
        <f t="shared" si="30"/>
        <v/>
      </c>
      <c r="V371" s="278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9"/>
      <c r="B372" s="201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81" t="str">
        <f t="shared" si="30"/>
        <v/>
      </c>
      <c r="V372" s="278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9"/>
      <c r="B373" s="201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81" t="str">
        <f t="shared" si="30"/>
        <v/>
      </c>
      <c r="V373" s="278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9"/>
      <c r="B374" s="201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81" t="str">
        <f t="shared" si="30"/>
        <v/>
      </c>
      <c r="V374" s="278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9"/>
      <c r="B375" s="201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81" t="str">
        <f t="shared" si="30"/>
        <v/>
      </c>
      <c r="V375" s="278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9"/>
      <c r="B376" s="201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81" t="str">
        <f t="shared" si="30"/>
        <v/>
      </c>
      <c r="V376" s="278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9"/>
      <c r="B377" s="201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81" t="str">
        <f t="shared" si="30"/>
        <v/>
      </c>
      <c r="V377" s="278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9"/>
      <c r="B378" s="201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81" t="str">
        <f t="shared" si="30"/>
        <v/>
      </c>
      <c r="V378" s="278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9"/>
      <c r="B379" s="201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81" t="str">
        <f t="shared" si="30"/>
        <v/>
      </c>
      <c r="V379" s="278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9"/>
      <c r="B380" s="201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81" t="str">
        <f t="shared" si="30"/>
        <v/>
      </c>
      <c r="V380" s="278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9"/>
      <c r="B381" s="201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81" t="str">
        <f t="shared" si="30"/>
        <v/>
      </c>
      <c r="V381" s="278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9"/>
      <c r="B382" s="201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81" t="str">
        <f t="shared" si="30"/>
        <v/>
      </c>
      <c r="V382" s="278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9"/>
      <c r="B383" s="201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81" t="str">
        <f t="shared" si="30"/>
        <v/>
      </c>
      <c r="V383" s="278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9"/>
      <c r="B384" s="201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81" t="str">
        <f t="shared" si="30"/>
        <v/>
      </c>
      <c r="V384" s="278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9"/>
      <c r="B385" s="201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81" t="str">
        <f t="shared" si="30"/>
        <v/>
      </c>
      <c r="V385" s="278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9"/>
      <c r="B386" s="201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81" t="str">
        <f t="shared" ref="U386:U449" si="35">IF(OR($D386="",$H386=""),"",ROUND($D386+$H386,2))</f>
        <v/>
      </c>
      <c r="V386" s="278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9"/>
      <c r="B387" s="201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81" t="str">
        <f t="shared" si="35"/>
        <v/>
      </c>
      <c r="V387" s="278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9"/>
      <c r="B388" s="201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81" t="str">
        <f t="shared" si="35"/>
        <v/>
      </c>
      <c r="V388" s="278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9"/>
      <c r="B389" s="201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81" t="str">
        <f t="shared" si="35"/>
        <v/>
      </c>
      <c r="V389" s="278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9"/>
      <c r="B390" s="201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81" t="str">
        <f t="shared" si="35"/>
        <v/>
      </c>
      <c r="V390" s="278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9"/>
      <c r="B391" s="201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81" t="str">
        <f t="shared" si="35"/>
        <v/>
      </c>
      <c r="V391" s="278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9"/>
      <c r="B392" s="201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81" t="str">
        <f t="shared" si="35"/>
        <v/>
      </c>
      <c r="V392" s="278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9"/>
      <c r="B393" s="201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81" t="str">
        <f t="shared" si="35"/>
        <v/>
      </c>
      <c r="V393" s="278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9"/>
      <c r="B394" s="201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81" t="str">
        <f t="shared" si="35"/>
        <v/>
      </c>
      <c r="V394" s="278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9"/>
      <c r="B395" s="201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81" t="str">
        <f t="shared" si="35"/>
        <v/>
      </c>
      <c r="V395" s="278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9"/>
      <c r="B396" s="201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81" t="str">
        <f t="shared" si="35"/>
        <v/>
      </c>
      <c r="V396" s="278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9"/>
      <c r="B397" s="201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81" t="str">
        <f t="shared" si="35"/>
        <v/>
      </c>
      <c r="V397" s="278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9"/>
      <c r="B398" s="201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81" t="str">
        <f t="shared" si="35"/>
        <v/>
      </c>
      <c r="V398" s="278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9"/>
      <c r="B399" s="201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81" t="str">
        <f t="shared" si="35"/>
        <v/>
      </c>
      <c r="V399" s="278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9"/>
      <c r="B400" s="201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81" t="str">
        <f t="shared" si="35"/>
        <v/>
      </c>
      <c r="V400" s="278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9"/>
      <c r="B401" s="201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81" t="str">
        <f t="shared" si="35"/>
        <v/>
      </c>
      <c r="V401" s="278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9"/>
      <c r="B402" s="201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81" t="str">
        <f t="shared" si="35"/>
        <v/>
      </c>
      <c r="V402" s="278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9"/>
      <c r="B403" s="201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81" t="str">
        <f t="shared" si="35"/>
        <v/>
      </c>
      <c r="V403" s="278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9"/>
      <c r="B404" s="201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81" t="str">
        <f t="shared" si="35"/>
        <v/>
      </c>
      <c r="V404" s="278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9"/>
      <c r="B405" s="201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81" t="str">
        <f t="shared" si="35"/>
        <v/>
      </c>
      <c r="V405" s="278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9"/>
      <c r="B406" s="201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81" t="str">
        <f t="shared" si="35"/>
        <v/>
      </c>
      <c r="V406" s="278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9"/>
      <c r="B407" s="201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81" t="str">
        <f t="shared" si="35"/>
        <v/>
      </c>
      <c r="V407" s="278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9"/>
      <c r="B408" s="201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81" t="str">
        <f t="shared" si="35"/>
        <v/>
      </c>
      <c r="V408" s="278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9"/>
      <c r="B409" s="201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81" t="str">
        <f t="shared" si="35"/>
        <v/>
      </c>
      <c r="V409" s="278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9"/>
      <c r="B410" s="201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81" t="str">
        <f t="shared" si="35"/>
        <v/>
      </c>
      <c r="V410" s="278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9"/>
      <c r="B411" s="201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81" t="str">
        <f t="shared" si="35"/>
        <v/>
      </c>
      <c r="V411" s="278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9"/>
      <c r="B412" s="201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81" t="str">
        <f t="shared" si="35"/>
        <v/>
      </c>
      <c r="V412" s="278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9"/>
      <c r="B413" s="201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81" t="str">
        <f t="shared" si="35"/>
        <v/>
      </c>
      <c r="V413" s="278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9"/>
      <c r="B414" s="201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81" t="str">
        <f t="shared" si="35"/>
        <v/>
      </c>
      <c r="V414" s="278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9"/>
      <c r="B415" s="201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81" t="str">
        <f t="shared" si="35"/>
        <v/>
      </c>
      <c r="V415" s="278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9"/>
      <c r="B416" s="201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81" t="str">
        <f t="shared" si="35"/>
        <v/>
      </c>
      <c r="V416" s="278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9"/>
      <c r="B417" s="201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81" t="str">
        <f t="shared" si="35"/>
        <v/>
      </c>
      <c r="V417" s="278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9"/>
      <c r="B418" s="201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81" t="str">
        <f t="shared" si="35"/>
        <v/>
      </c>
      <c r="V418" s="278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9"/>
      <c r="B419" s="201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81" t="str">
        <f t="shared" si="35"/>
        <v/>
      </c>
      <c r="V419" s="278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9"/>
      <c r="B420" s="201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81" t="str">
        <f t="shared" si="35"/>
        <v/>
      </c>
      <c r="V420" s="278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9"/>
      <c r="B421" s="201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81" t="str">
        <f t="shared" si="35"/>
        <v/>
      </c>
      <c r="V421" s="278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9"/>
      <c r="B422" s="201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81" t="str">
        <f t="shared" si="35"/>
        <v/>
      </c>
      <c r="V422" s="278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9"/>
      <c r="B423" s="201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81" t="str">
        <f t="shared" si="35"/>
        <v/>
      </c>
      <c r="V423" s="278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9"/>
      <c r="B424" s="201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81" t="str">
        <f t="shared" si="35"/>
        <v/>
      </c>
      <c r="V424" s="278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9"/>
      <c r="B425" s="201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81" t="str">
        <f t="shared" si="35"/>
        <v/>
      </c>
      <c r="V425" s="278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9"/>
      <c r="B426" s="201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81" t="str">
        <f t="shared" si="35"/>
        <v/>
      </c>
      <c r="V426" s="278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9"/>
      <c r="B427" s="201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81" t="str">
        <f t="shared" si="35"/>
        <v/>
      </c>
      <c r="V427" s="278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9"/>
      <c r="B428" s="201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81" t="str">
        <f t="shared" si="35"/>
        <v/>
      </c>
      <c r="V428" s="278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9"/>
      <c r="B429" s="201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81" t="str">
        <f t="shared" si="35"/>
        <v/>
      </c>
      <c r="V429" s="278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9"/>
      <c r="B430" s="201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81" t="str">
        <f t="shared" si="35"/>
        <v/>
      </c>
      <c r="V430" s="278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9"/>
      <c r="B431" s="201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81" t="str">
        <f t="shared" si="35"/>
        <v/>
      </c>
      <c r="V431" s="278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9"/>
      <c r="B432" s="201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81" t="str">
        <f t="shared" si="35"/>
        <v/>
      </c>
      <c r="V432" s="278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9"/>
      <c r="B433" s="201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81" t="str">
        <f t="shared" si="35"/>
        <v/>
      </c>
      <c r="V433" s="278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9"/>
      <c r="B434" s="201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81" t="str">
        <f t="shared" si="35"/>
        <v/>
      </c>
      <c r="V434" s="278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9"/>
      <c r="B435" s="201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81" t="str">
        <f t="shared" si="35"/>
        <v/>
      </c>
      <c r="V435" s="278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9"/>
      <c r="B436" s="201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81" t="str">
        <f t="shared" si="35"/>
        <v/>
      </c>
      <c r="V436" s="278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9"/>
      <c r="B437" s="201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81" t="str">
        <f t="shared" si="35"/>
        <v/>
      </c>
      <c r="V437" s="278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9"/>
      <c r="B438" s="201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81" t="str">
        <f t="shared" si="35"/>
        <v/>
      </c>
      <c r="V438" s="278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9"/>
      <c r="B439" s="201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81" t="str">
        <f t="shared" si="35"/>
        <v/>
      </c>
      <c r="V439" s="278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9"/>
      <c r="B440" s="201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81" t="str">
        <f t="shared" si="35"/>
        <v/>
      </c>
      <c r="V440" s="278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9"/>
      <c r="B441" s="201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81" t="str">
        <f t="shared" si="35"/>
        <v/>
      </c>
      <c r="V441" s="278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9"/>
      <c r="B442" s="201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81" t="str">
        <f t="shared" si="35"/>
        <v/>
      </c>
      <c r="V442" s="278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9"/>
      <c r="B443" s="201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81" t="str">
        <f t="shared" si="35"/>
        <v/>
      </c>
      <c r="V443" s="278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9"/>
      <c r="B444" s="201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81" t="str">
        <f t="shared" si="35"/>
        <v/>
      </c>
      <c r="V444" s="278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9"/>
      <c r="B445" s="201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81" t="str">
        <f t="shared" si="35"/>
        <v/>
      </c>
      <c r="V445" s="278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9"/>
      <c r="B446" s="201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81" t="str">
        <f t="shared" si="35"/>
        <v/>
      </c>
      <c r="V446" s="278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9"/>
      <c r="B447" s="201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81" t="str">
        <f t="shared" si="35"/>
        <v/>
      </c>
      <c r="V447" s="278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9"/>
      <c r="B448" s="201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81" t="str">
        <f t="shared" si="35"/>
        <v/>
      </c>
      <c r="V448" s="278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9"/>
      <c r="B449" s="201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81" t="str">
        <f t="shared" si="35"/>
        <v/>
      </c>
      <c r="V449" s="278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9"/>
      <c r="B450" s="201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81" t="str">
        <f t="shared" ref="U450:U513" si="40">IF(OR($D450="",$H450=""),"",ROUND($D450+$H450,2))</f>
        <v/>
      </c>
      <c r="V450" s="278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9"/>
      <c r="B451" s="201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81" t="str">
        <f t="shared" si="40"/>
        <v/>
      </c>
      <c r="V451" s="278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9"/>
      <c r="B452" s="201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81" t="str">
        <f t="shared" si="40"/>
        <v/>
      </c>
      <c r="V452" s="278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9"/>
      <c r="B453" s="201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81" t="str">
        <f t="shared" si="40"/>
        <v/>
      </c>
      <c r="V453" s="278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9"/>
      <c r="B454" s="201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81" t="str">
        <f t="shared" si="40"/>
        <v/>
      </c>
      <c r="V454" s="278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9"/>
      <c r="B455" s="201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81" t="str">
        <f t="shared" si="40"/>
        <v/>
      </c>
      <c r="V455" s="278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9"/>
      <c r="B456" s="201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81" t="str">
        <f t="shared" si="40"/>
        <v/>
      </c>
      <c r="V456" s="278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9"/>
      <c r="B457" s="201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81" t="str">
        <f t="shared" si="40"/>
        <v/>
      </c>
      <c r="V457" s="278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9"/>
      <c r="B458" s="201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81" t="str">
        <f t="shared" si="40"/>
        <v/>
      </c>
      <c r="V458" s="278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9"/>
      <c r="B459" s="201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81" t="str">
        <f t="shared" si="40"/>
        <v/>
      </c>
      <c r="V459" s="278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9"/>
      <c r="B460" s="201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81" t="str">
        <f t="shared" si="40"/>
        <v/>
      </c>
      <c r="V460" s="278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9"/>
      <c r="B461" s="201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81" t="str">
        <f t="shared" si="40"/>
        <v/>
      </c>
      <c r="V461" s="278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9"/>
      <c r="B462" s="201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81" t="str">
        <f t="shared" si="40"/>
        <v/>
      </c>
      <c r="V462" s="278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9"/>
      <c r="B463" s="201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81" t="str">
        <f t="shared" si="40"/>
        <v/>
      </c>
      <c r="V463" s="278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9"/>
      <c r="B464" s="201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81" t="str">
        <f t="shared" si="40"/>
        <v/>
      </c>
      <c r="V464" s="278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9"/>
      <c r="B465" s="201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81" t="str">
        <f t="shared" si="40"/>
        <v/>
      </c>
      <c r="V465" s="278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9"/>
      <c r="B466" s="201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81" t="str">
        <f t="shared" si="40"/>
        <v/>
      </c>
      <c r="V466" s="278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9"/>
      <c r="B467" s="201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81" t="str">
        <f t="shared" si="40"/>
        <v/>
      </c>
      <c r="V467" s="278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9"/>
      <c r="B468" s="201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81" t="str">
        <f t="shared" si="40"/>
        <v/>
      </c>
      <c r="V468" s="278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9"/>
      <c r="B469" s="201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81" t="str">
        <f t="shared" si="40"/>
        <v/>
      </c>
      <c r="V469" s="278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9"/>
      <c r="B470" s="201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81" t="str">
        <f t="shared" si="40"/>
        <v/>
      </c>
      <c r="V470" s="278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9"/>
      <c r="B471" s="201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81" t="str">
        <f t="shared" si="40"/>
        <v/>
      </c>
      <c r="V471" s="278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9"/>
      <c r="B472" s="201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81" t="str">
        <f t="shared" si="40"/>
        <v/>
      </c>
      <c r="V472" s="278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9"/>
      <c r="B473" s="201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81" t="str">
        <f t="shared" si="40"/>
        <v/>
      </c>
      <c r="V473" s="278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9"/>
      <c r="B474" s="201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81" t="str">
        <f t="shared" si="40"/>
        <v/>
      </c>
      <c r="V474" s="278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9"/>
      <c r="B475" s="201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81" t="str">
        <f t="shared" si="40"/>
        <v/>
      </c>
      <c r="V475" s="278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9"/>
      <c r="B476" s="201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81" t="str">
        <f t="shared" si="40"/>
        <v/>
      </c>
      <c r="V476" s="278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9"/>
      <c r="B477" s="201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81" t="str">
        <f t="shared" si="40"/>
        <v/>
      </c>
      <c r="V477" s="278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9"/>
      <c r="B478" s="201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81" t="str">
        <f t="shared" si="40"/>
        <v/>
      </c>
      <c r="V478" s="278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9"/>
      <c r="B479" s="201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81" t="str">
        <f t="shared" si="40"/>
        <v/>
      </c>
      <c r="V479" s="278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9"/>
      <c r="B480" s="201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81" t="str">
        <f t="shared" si="40"/>
        <v/>
      </c>
      <c r="V480" s="278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9"/>
      <c r="B481" s="201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81" t="str">
        <f t="shared" si="40"/>
        <v/>
      </c>
      <c r="V481" s="278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9"/>
      <c r="B482" s="201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81" t="str">
        <f t="shared" si="40"/>
        <v/>
      </c>
      <c r="V482" s="278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9"/>
      <c r="B483" s="201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81" t="str">
        <f t="shared" si="40"/>
        <v/>
      </c>
      <c r="V483" s="278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9"/>
      <c r="B484" s="201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81" t="str">
        <f t="shared" si="40"/>
        <v/>
      </c>
      <c r="V484" s="278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9"/>
      <c r="B485" s="201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81" t="str">
        <f t="shared" si="40"/>
        <v/>
      </c>
      <c r="V485" s="278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9"/>
      <c r="B486" s="201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81" t="str">
        <f t="shared" si="40"/>
        <v/>
      </c>
      <c r="V486" s="278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9"/>
      <c r="B487" s="201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81" t="str">
        <f t="shared" si="40"/>
        <v/>
      </c>
      <c r="V487" s="278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9"/>
      <c r="B488" s="201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81" t="str">
        <f t="shared" si="40"/>
        <v/>
      </c>
      <c r="V488" s="278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9"/>
      <c r="B489" s="201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81" t="str">
        <f t="shared" si="40"/>
        <v/>
      </c>
      <c r="V489" s="278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9"/>
      <c r="B490" s="201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81" t="str">
        <f t="shared" si="40"/>
        <v/>
      </c>
      <c r="V490" s="278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9"/>
      <c r="B491" s="201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81" t="str">
        <f t="shared" si="40"/>
        <v/>
      </c>
      <c r="V491" s="278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9"/>
      <c r="B492" s="201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81" t="str">
        <f t="shared" si="40"/>
        <v/>
      </c>
      <c r="V492" s="278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9"/>
      <c r="B493" s="201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81" t="str">
        <f t="shared" si="40"/>
        <v/>
      </c>
      <c r="V493" s="278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9"/>
      <c r="B494" s="201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81" t="str">
        <f t="shared" si="40"/>
        <v/>
      </c>
      <c r="V494" s="278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9"/>
      <c r="B495" s="201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81" t="str">
        <f t="shared" si="40"/>
        <v/>
      </c>
      <c r="V495" s="278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9"/>
      <c r="B496" s="201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81" t="str">
        <f t="shared" si="40"/>
        <v/>
      </c>
      <c r="V496" s="278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9"/>
      <c r="B497" s="201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81" t="str">
        <f t="shared" si="40"/>
        <v/>
      </c>
      <c r="V497" s="278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9"/>
      <c r="B498" s="201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81" t="str">
        <f t="shared" si="40"/>
        <v/>
      </c>
      <c r="V498" s="278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9"/>
      <c r="B499" s="201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81" t="str">
        <f t="shared" si="40"/>
        <v/>
      </c>
      <c r="V499" s="278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9"/>
      <c r="B500" s="201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81" t="str">
        <f t="shared" si="40"/>
        <v/>
      </c>
      <c r="V500" s="278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9"/>
      <c r="B501" s="201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81" t="str">
        <f t="shared" si="40"/>
        <v/>
      </c>
      <c r="V501" s="278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9"/>
      <c r="B502" s="201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81" t="str">
        <f t="shared" si="40"/>
        <v/>
      </c>
      <c r="V502" s="278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9"/>
      <c r="B503" s="201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81" t="str">
        <f t="shared" si="40"/>
        <v/>
      </c>
      <c r="V503" s="278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9"/>
      <c r="B504" s="201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81" t="str">
        <f t="shared" si="40"/>
        <v/>
      </c>
      <c r="V504" s="278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9"/>
      <c r="B505" s="201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81" t="str">
        <f t="shared" si="40"/>
        <v/>
      </c>
      <c r="V505" s="278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9"/>
      <c r="B506" s="201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81" t="str">
        <f t="shared" si="40"/>
        <v/>
      </c>
      <c r="V506" s="278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9"/>
      <c r="B507" s="201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81" t="str">
        <f t="shared" si="40"/>
        <v/>
      </c>
      <c r="V507" s="278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9"/>
      <c r="B508" s="201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81" t="str">
        <f t="shared" si="40"/>
        <v/>
      </c>
      <c r="V508" s="278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9"/>
      <c r="B509" s="201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81" t="str">
        <f t="shared" si="40"/>
        <v/>
      </c>
      <c r="V509" s="278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9"/>
      <c r="B510" s="201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81" t="str">
        <f t="shared" si="40"/>
        <v/>
      </c>
      <c r="V510" s="278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9"/>
      <c r="B511" s="201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81" t="str">
        <f t="shared" si="40"/>
        <v/>
      </c>
      <c r="V511" s="278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9"/>
      <c r="B512" s="201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81" t="str">
        <f t="shared" si="40"/>
        <v/>
      </c>
      <c r="V512" s="278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9"/>
      <c r="B513" s="201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81" t="str">
        <f t="shared" si="40"/>
        <v/>
      </c>
      <c r="V513" s="278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9"/>
      <c r="B514" s="201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81" t="str">
        <f t="shared" ref="U514:U577" si="45">IF(OR($D514="",$H514=""),"",ROUND($D514+$H514,2))</f>
        <v/>
      </c>
      <c r="V514" s="278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9"/>
      <c r="B515" s="201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81" t="str">
        <f t="shared" si="45"/>
        <v/>
      </c>
      <c r="V515" s="278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9"/>
      <c r="B516" s="201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81" t="str">
        <f t="shared" si="45"/>
        <v/>
      </c>
      <c r="V516" s="278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9"/>
      <c r="B517" s="201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81" t="str">
        <f t="shared" si="45"/>
        <v/>
      </c>
      <c r="V517" s="278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9"/>
      <c r="B518" s="201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81" t="str">
        <f t="shared" si="45"/>
        <v/>
      </c>
      <c r="V518" s="278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9"/>
      <c r="B519" s="201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81" t="str">
        <f t="shared" si="45"/>
        <v/>
      </c>
      <c r="V519" s="278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9"/>
      <c r="B520" s="201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81" t="str">
        <f t="shared" si="45"/>
        <v/>
      </c>
      <c r="V520" s="278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9"/>
      <c r="B521" s="201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81" t="str">
        <f t="shared" si="45"/>
        <v/>
      </c>
      <c r="V521" s="278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9"/>
      <c r="B522" s="201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81" t="str">
        <f t="shared" si="45"/>
        <v/>
      </c>
      <c r="V522" s="278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9"/>
      <c r="B523" s="201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81" t="str">
        <f t="shared" si="45"/>
        <v/>
      </c>
      <c r="V523" s="278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9"/>
      <c r="B524" s="201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81" t="str">
        <f t="shared" si="45"/>
        <v/>
      </c>
      <c r="V524" s="278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9"/>
      <c r="B525" s="201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81" t="str">
        <f t="shared" si="45"/>
        <v/>
      </c>
      <c r="V525" s="278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9"/>
      <c r="B526" s="201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81" t="str">
        <f t="shared" si="45"/>
        <v/>
      </c>
      <c r="V526" s="278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9"/>
      <c r="B527" s="201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81" t="str">
        <f t="shared" si="45"/>
        <v/>
      </c>
      <c r="V527" s="278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9"/>
      <c r="B528" s="201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81" t="str">
        <f t="shared" si="45"/>
        <v/>
      </c>
      <c r="V528" s="278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9"/>
      <c r="B529" s="201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81" t="str">
        <f t="shared" si="45"/>
        <v/>
      </c>
      <c r="V529" s="278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9"/>
      <c r="B530" s="201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81" t="str">
        <f t="shared" si="45"/>
        <v/>
      </c>
      <c r="V530" s="278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9"/>
      <c r="B531" s="201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81" t="str">
        <f t="shared" si="45"/>
        <v/>
      </c>
      <c r="V531" s="278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9"/>
      <c r="B532" s="201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81" t="str">
        <f t="shared" si="45"/>
        <v/>
      </c>
      <c r="V532" s="278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9"/>
      <c r="B533" s="201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81" t="str">
        <f t="shared" si="45"/>
        <v/>
      </c>
      <c r="V533" s="278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9"/>
      <c r="B534" s="201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81" t="str">
        <f t="shared" si="45"/>
        <v/>
      </c>
      <c r="V534" s="278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9"/>
      <c r="B535" s="201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81" t="str">
        <f t="shared" si="45"/>
        <v/>
      </c>
      <c r="V535" s="278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9"/>
      <c r="B536" s="201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81" t="str">
        <f t="shared" si="45"/>
        <v/>
      </c>
      <c r="V536" s="278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9"/>
      <c r="B537" s="201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81" t="str">
        <f t="shared" si="45"/>
        <v/>
      </c>
      <c r="V537" s="278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9"/>
      <c r="B538" s="201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81" t="str">
        <f t="shared" si="45"/>
        <v/>
      </c>
      <c r="V538" s="278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9"/>
      <c r="B539" s="201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81" t="str">
        <f t="shared" si="45"/>
        <v/>
      </c>
      <c r="V539" s="278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9"/>
      <c r="B540" s="201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81" t="str">
        <f t="shared" si="45"/>
        <v/>
      </c>
      <c r="V540" s="278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9"/>
      <c r="B541" s="201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81" t="str">
        <f t="shared" si="45"/>
        <v/>
      </c>
      <c r="V541" s="278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9"/>
      <c r="B542" s="201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81" t="str">
        <f t="shared" si="45"/>
        <v/>
      </c>
      <c r="V542" s="278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9"/>
      <c r="B543" s="201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81" t="str">
        <f t="shared" si="45"/>
        <v/>
      </c>
      <c r="V543" s="278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9"/>
      <c r="B544" s="201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81" t="str">
        <f t="shared" si="45"/>
        <v/>
      </c>
      <c r="V544" s="278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9"/>
      <c r="B545" s="201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81" t="str">
        <f t="shared" si="45"/>
        <v/>
      </c>
      <c r="V545" s="278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9"/>
      <c r="B546" s="201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81" t="str">
        <f t="shared" si="45"/>
        <v/>
      </c>
      <c r="V546" s="278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9"/>
      <c r="B547" s="201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81" t="str">
        <f t="shared" si="45"/>
        <v/>
      </c>
      <c r="V547" s="278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9"/>
      <c r="B548" s="201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81" t="str">
        <f t="shared" si="45"/>
        <v/>
      </c>
      <c r="V548" s="278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9"/>
      <c r="B549" s="201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81" t="str">
        <f t="shared" si="45"/>
        <v/>
      </c>
      <c r="V549" s="278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9"/>
      <c r="B550" s="201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81" t="str">
        <f t="shared" si="45"/>
        <v/>
      </c>
      <c r="V550" s="278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9"/>
      <c r="B551" s="201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81" t="str">
        <f t="shared" si="45"/>
        <v/>
      </c>
      <c r="V551" s="278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9"/>
      <c r="B552" s="201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81" t="str">
        <f t="shared" si="45"/>
        <v/>
      </c>
      <c r="V552" s="278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9"/>
      <c r="B553" s="201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81" t="str">
        <f t="shared" si="45"/>
        <v/>
      </c>
      <c r="V553" s="278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9"/>
      <c r="B554" s="201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81" t="str">
        <f t="shared" si="45"/>
        <v/>
      </c>
      <c r="V554" s="278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9"/>
      <c r="B555" s="201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81" t="str">
        <f t="shared" si="45"/>
        <v/>
      </c>
      <c r="V555" s="278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9"/>
      <c r="B556" s="201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81" t="str">
        <f t="shared" si="45"/>
        <v/>
      </c>
      <c r="V556" s="278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9"/>
      <c r="B557" s="201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81" t="str">
        <f t="shared" si="45"/>
        <v/>
      </c>
      <c r="V557" s="278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9"/>
      <c r="B558" s="201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81" t="str">
        <f t="shared" si="45"/>
        <v/>
      </c>
      <c r="V558" s="278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9"/>
      <c r="B559" s="201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81" t="str">
        <f t="shared" si="45"/>
        <v/>
      </c>
      <c r="V559" s="278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9"/>
      <c r="B560" s="201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81" t="str">
        <f t="shared" si="45"/>
        <v/>
      </c>
      <c r="V560" s="278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9"/>
      <c r="B561" s="201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81" t="str">
        <f t="shared" si="45"/>
        <v/>
      </c>
      <c r="V561" s="278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9"/>
      <c r="B562" s="201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81" t="str">
        <f t="shared" si="45"/>
        <v/>
      </c>
      <c r="V562" s="278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9"/>
      <c r="B563" s="201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81" t="str">
        <f t="shared" si="45"/>
        <v/>
      </c>
      <c r="V563" s="278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9"/>
      <c r="B564" s="201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81" t="str">
        <f t="shared" si="45"/>
        <v/>
      </c>
      <c r="V564" s="278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9"/>
      <c r="B565" s="201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81" t="str">
        <f t="shared" si="45"/>
        <v/>
      </c>
      <c r="V565" s="278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9"/>
      <c r="B566" s="201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81" t="str">
        <f t="shared" si="45"/>
        <v/>
      </c>
      <c r="V566" s="278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9"/>
      <c r="B567" s="201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81" t="str">
        <f t="shared" si="45"/>
        <v/>
      </c>
      <c r="V567" s="278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9"/>
      <c r="B568" s="201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81" t="str">
        <f t="shared" si="45"/>
        <v/>
      </c>
      <c r="V568" s="278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9"/>
      <c r="B569" s="201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81" t="str">
        <f t="shared" si="45"/>
        <v/>
      </c>
      <c r="V569" s="278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9"/>
      <c r="B570" s="201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81" t="str">
        <f t="shared" si="45"/>
        <v/>
      </c>
      <c r="V570" s="278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9"/>
      <c r="B571" s="201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81" t="str">
        <f t="shared" si="45"/>
        <v/>
      </c>
      <c r="V571" s="278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9"/>
      <c r="B572" s="201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81" t="str">
        <f t="shared" si="45"/>
        <v/>
      </c>
      <c r="V572" s="278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9"/>
      <c r="B573" s="201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81" t="str">
        <f t="shared" si="45"/>
        <v/>
      </c>
      <c r="V573" s="278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9"/>
      <c r="B574" s="201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81" t="str">
        <f t="shared" si="45"/>
        <v/>
      </c>
      <c r="V574" s="278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9"/>
      <c r="B575" s="201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81" t="str">
        <f t="shared" si="45"/>
        <v/>
      </c>
      <c r="V575" s="278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9"/>
      <c r="B576" s="201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81" t="str">
        <f t="shared" si="45"/>
        <v/>
      </c>
      <c r="V576" s="278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9"/>
      <c r="B577" s="201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81" t="str">
        <f t="shared" si="45"/>
        <v/>
      </c>
      <c r="V577" s="278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9"/>
      <c r="B578" s="201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81" t="str">
        <f t="shared" ref="U578:U641" si="50">IF(OR($D578="",$H578=""),"",ROUND($D578+$H578,2))</f>
        <v/>
      </c>
      <c r="V578" s="278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9"/>
      <c r="B579" s="201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81" t="str">
        <f t="shared" si="50"/>
        <v/>
      </c>
      <c r="V579" s="278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9"/>
      <c r="B580" s="201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81" t="str">
        <f t="shared" si="50"/>
        <v/>
      </c>
      <c r="V580" s="278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9"/>
      <c r="B581" s="201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81" t="str">
        <f t="shared" si="50"/>
        <v/>
      </c>
      <c r="V581" s="278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9"/>
      <c r="B582" s="201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81" t="str">
        <f t="shared" si="50"/>
        <v/>
      </c>
      <c r="V582" s="278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9"/>
      <c r="B583" s="201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81" t="str">
        <f t="shared" si="50"/>
        <v/>
      </c>
      <c r="V583" s="278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9"/>
      <c r="B584" s="201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81" t="str">
        <f t="shared" si="50"/>
        <v/>
      </c>
      <c r="V584" s="278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9"/>
      <c r="B585" s="201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81" t="str">
        <f t="shared" si="50"/>
        <v/>
      </c>
      <c r="V585" s="278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9"/>
      <c r="B586" s="201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81" t="str">
        <f t="shared" si="50"/>
        <v/>
      </c>
      <c r="V586" s="278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9"/>
      <c r="B587" s="201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81" t="str">
        <f t="shared" si="50"/>
        <v/>
      </c>
      <c r="V587" s="278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9"/>
      <c r="B588" s="201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81" t="str">
        <f t="shared" si="50"/>
        <v/>
      </c>
      <c r="V588" s="278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9"/>
      <c r="B589" s="201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81" t="str">
        <f t="shared" si="50"/>
        <v/>
      </c>
      <c r="V589" s="278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9"/>
      <c r="B590" s="201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81" t="str">
        <f t="shared" si="50"/>
        <v/>
      </c>
      <c r="V590" s="278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9"/>
      <c r="B591" s="201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81" t="str">
        <f t="shared" si="50"/>
        <v/>
      </c>
      <c r="V591" s="278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9"/>
      <c r="B592" s="201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81" t="str">
        <f t="shared" si="50"/>
        <v/>
      </c>
      <c r="V592" s="278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9"/>
      <c r="B593" s="201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81" t="str">
        <f t="shared" si="50"/>
        <v/>
      </c>
      <c r="V593" s="278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9"/>
      <c r="B594" s="201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81" t="str">
        <f t="shared" si="50"/>
        <v/>
      </c>
      <c r="V594" s="278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9"/>
      <c r="B595" s="201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81" t="str">
        <f t="shared" si="50"/>
        <v/>
      </c>
      <c r="V595" s="278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9"/>
      <c r="B596" s="201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81" t="str">
        <f t="shared" si="50"/>
        <v/>
      </c>
      <c r="V596" s="278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9"/>
      <c r="B597" s="201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81" t="str">
        <f t="shared" si="50"/>
        <v/>
      </c>
      <c r="V597" s="278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9"/>
      <c r="B598" s="201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81" t="str">
        <f t="shared" si="50"/>
        <v/>
      </c>
      <c r="V598" s="278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9"/>
      <c r="B599" s="201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81" t="str">
        <f t="shared" si="50"/>
        <v/>
      </c>
      <c r="V599" s="278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9"/>
      <c r="B600" s="201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81" t="str">
        <f t="shared" si="50"/>
        <v/>
      </c>
      <c r="V600" s="278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9"/>
      <c r="B601" s="201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81" t="str">
        <f t="shared" si="50"/>
        <v/>
      </c>
      <c r="V601" s="278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9"/>
      <c r="B602" s="201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81" t="str">
        <f t="shared" si="50"/>
        <v/>
      </c>
      <c r="V602" s="278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9"/>
      <c r="B603" s="201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81" t="str">
        <f t="shared" si="50"/>
        <v/>
      </c>
      <c r="V603" s="278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9"/>
      <c r="B604" s="201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81" t="str">
        <f t="shared" si="50"/>
        <v/>
      </c>
      <c r="V604" s="278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9"/>
      <c r="B605" s="201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81" t="str">
        <f t="shared" si="50"/>
        <v/>
      </c>
      <c r="V605" s="278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9"/>
      <c r="B606" s="201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81" t="str">
        <f t="shared" si="50"/>
        <v/>
      </c>
      <c r="V606" s="278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9"/>
      <c r="B607" s="201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81" t="str">
        <f t="shared" si="50"/>
        <v/>
      </c>
      <c r="V607" s="278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9"/>
      <c r="B608" s="201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81" t="str">
        <f t="shared" si="50"/>
        <v/>
      </c>
      <c r="V608" s="278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9"/>
      <c r="B609" s="201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81" t="str">
        <f t="shared" si="50"/>
        <v/>
      </c>
      <c r="V609" s="278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9"/>
      <c r="B610" s="201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81" t="str">
        <f t="shared" si="50"/>
        <v/>
      </c>
      <c r="V610" s="278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9"/>
      <c r="B611" s="201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81" t="str">
        <f t="shared" si="50"/>
        <v/>
      </c>
      <c r="V611" s="278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9"/>
      <c r="B612" s="201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81" t="str">
        <f t="shared" si="50"/>
        <v/>
      </c>
      <c r="V612" s="278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9"/>
      <c r="B613" s="201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81" t="str">
        <f t="shared" si="50"/>
        <v/>
      </c>
      <c r="V613" s="278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9"/>
      <c r="B614" s="201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81" t="str">
        <f t="shared" si="50"/>
        <v/>
      </c>
      <c r="V614" s="278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9"/>
      <c r="B615" s="201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81" t="str">
        <f t="shared" si="50"/>
        <v/>
      </c>
      <c r="V615" s="278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9"/>
      <c r="B616" s="201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81" t="str">
        <f t="shared" si="50"/>
        <v/>
      </c>
      <c r="V616" s="278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9"/>
      <c r="B617" s="201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81" t="str">
        <f t="shared" si="50"/>
        <v/>
      </c>
      <c r="V617" s="278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9"/>
      <c r="B618" s="201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81" t="str">
        <f t="shared" si="50"/>
        <v/>
      </c>
      <c r="V618" s="278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9"/>
      <c r="B619" s="201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81" t="str">
        <f t="shared" si="50"/>
        <v/>
      </c>
      <c r="V619" s="278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9"/>
      <c r="B620" s="201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81" t="str">
        <f t="shared" si="50"/>
        <v/>
      </c>
      <c r="V620" s="278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9"/>
      <c r="B621" s="201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81" t="str">
        <f t="shared" si="50"/>
        <v/>
      </c>
      <c r="V621" s="278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9"/>
      <c r="B622" s="201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81" t="str">
        <f t="shared" si="50"/>
        <v/>
      </c>
      <c r="V622" s="278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9"/>
      <c r="B623" s="201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81" t="str">
        <f t="shared" si="50"/>
        <v/>
      </c>
      <c r="V623" s="278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9"/>
      <c r="B624" s="201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81" t="str">
        <f t="shared" si="50"/>
        <v/>
      </c>
      <c r="V624" s="278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9"/>
      <c r="B625" s="201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81" t="str">
        <f t="shared" si="50"/>
        <v/>
      </c>
      <c r="V625" s="278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9"/>
      <c r="B626" s="201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81" t="str">
        <f t="shared" si="50"/>
        <v/>
      </c>
      <c r="V626" s="278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9"/>
      <c r="B627" s="201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81" t="str">
        <f t="shared" si="50"/>
        <v/>
      </c>
      <c r="V627" s="278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9"/>
      <c r="B628" s="201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81" t="str">
        <f t="shared" si="50"/>
        <v/>
      </c>
      <c r="V628" s="278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9"/>
      <c r="B629" s="201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81" t="str">
        <f t="shared" si="50"/>
        <v/>
      </c>
      <c r="V629" s="278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9"/>
      <c r="B630" s="201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81" t="str">
        <f t="shared" si="50"/>
        <v/>
      </c>
      <c r="V630" s="278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9"/>
      <c r="B631" s="201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81" t="str">
        <f t="shared" si="50"/>
        <v/>
      </c>
      <c r="V631" s="278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9"/>
      <c r="B632" s="201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81" t="str">
        <f t="shared" si="50"/>
        <v/>
      </c>
      <c r="V632" s="278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9"/>
      <c r="B633" s="201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81" t="str">
        <f t="shared" si="50"/>
        <v/>
      </c>
      <c r="V633" s="278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9"/>
      <c r="B634" s="201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81" t="str">
        <f t="shared" si="50"/>
        <v/>
      </c>
      <c r="V634" s="278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9"/>
      <c r="B635" s="201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81" t="str">
        <f t="shared" si="50"/>
        <v/>
      </c>
      <c r="V635" s="278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9"/>
      <c r="B636" s="201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81" t="str">
        <f t="shared" si="50"/>
        <v/>
      </c>
      <c r="V636" s="278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9"/>
      <c r="B637" s="201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81" t="str">
        <f t="shared" si="50"/>
        <v/>
      </c>
      <c r="V637" s="278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9"/>
      <c r="B638" s="201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81" t="str">
        <f t="shared" si="50"/>
        <v/>
      </c>
      <c r="V638" s="278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9"/>
      <c r="B639" s="201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81" t="str">
        <f t="shared" si="50"/>
        <v/>
      </c>
      <c r="V639" s="278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9"/>
      <c r="B640" s="201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81" t="str">
        <f t="shared" si="50"/>
        <v/>
      </c>
      <c r="V640" s="278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9"/>
      <c r="B641" s="201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81" t="str">
        <f t="shared" si="50"/>
        <v/>
      </c>
      <c r="V641" s="278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9"/>
      <c r="B642" s="201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81" t="str">
        <f t="shared" ref="U642:U705" si="55">IF(OR($D642="",$H642=""),"",ROUND($D642+$H642,2))</f>
        <v/>
      </c>
      <c r="V642" s="278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9"/>
      <c r="B643" s="201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81" t="str">
        <f t="shared" si="55"/>
        <v/>
      </c>
      <c r="V643" s="278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9"/>
      <c r="B644" s="201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81" t="str">
        <f t="shared" si="55"/>
        <v/>
      </c>
      <c r="V644" s="278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9"/>
      <c r="B645" s="201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81" t="str">
        <f t="shared" si="55"/>
        <v/>
      </c>
      <c r="V645" s="278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9"/>
      <c r="B646" s="201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81" t="str">
        <f t="shared" si="55"/>
        <v/>
      </c>
      <c r="V646" s="278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9"/>
      <c r="B647" s="201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81" t="str">
        <f t="shared" si="55"/>
        <v/>
      </c>
      <c r="V647" s="278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9"/>
      <c r="B648" s="201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81" t="str">
        <f t="shared" si="55"/>
        <v/>
      </c>
      <c r="V648" s="278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9"/>
      <c r="B649" s="201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81" t="str">
        <f t="shared" si="55"/>
        <v/>
      </c>
      <c r="V649" s="278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9"/>
      <c r="B650" s="201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81" t="str">
        <f t="shared" si="55"/>
        <v/>
      </c>
      <c r="V650" s="278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9"/>
      <c r="B651" s="201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81" t="str">
        <f t="shared" si="55"/>
        <v/>
      </c>
      <c r="V651" s="278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9"/>
      <c r="B652" s="201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81" t="str">
        <f t="shared" si="55"/>
        <v/>
      </c>
      <c r="V652" s="278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9"/>
      <c r="B653" s="201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81" t="str">
        <f t="shared" si="55"/>
        <v/>
      </c>
      <c r="V653" s="278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9"/>
      <c r="B654" s="201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81" t="str">
        <f t="shared" si="55"/>
        <v/>
      </c>
      <c r="V654" s="278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9"/>
      <c r="B655" s="201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81" t="str">
        <f t="shared" si="55"/>
        <v/>
      </c>
      <c r="V655" s="278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9"/>
      <c r="B656" s="201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81" t="str">
        <f t="shared" si="55"/>
        <v/>
      </c>
      <c r="V656" s="278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9"/>
      <c r="B657" s="201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81" t="str">
        <f t="shared" si="55"/>
        <v/>
      </c>
      <c r="V657" s="278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9"/>
      <c r="B658" s="201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81" t="str">
        <f t="shared" si="55"/>
        <v/>
      </c>
      <c r="V658" s="278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9"/>
      <c r="B659" s="201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81" t="str">
        <f t="shared" si="55"/>
        <v/>
      </c>
      <c r="V659" s="278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9"/>
      <c r="B660" s="201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81" t="str">
        <f t="shared" si="55"/>
        <v/>
      </c>
      <c r="V660" s="278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9"/>
      <c r="B661" s="201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81" t="str">
        <f t="shared" si="55"/>
        <v/>
      </c>
      <c r="V661" s="278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9"/>
      <c r="B662" s="201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81" t="str">
        <f t="shared" si="55"/>
        <v/>
      </c>
      <c r="V662" s="278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9"/>
      <c r="B663" s="201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81" t="str">
        <f t="shared" si="55"/>
        <v/>
      </c>
      <c r="V663" s="278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9"/>
      <c r="B664" s="201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81" t="str">
        <f t="shared" si="55"/>
        <v/>
      </c>
      <c r="V664" s="278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9"/>
      <c r="B665" s="201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81" t="str">
        <f t="shared" si="55"/>
        <v/>
      </c>
      <c r="V665" s="278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9"/>
      <c r="B666" s="201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81" t="str">
        <f t="shared" si="55"/>
        <v/>
      </c>
      <c r="V666" s="278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9"/>
      <c r="B667" s="201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81" t="str">
        <f t="shared" si="55"/>
        <v/>
      </c>
      <c r="V667" s="278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9"/>
      <c r="B668" s="201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81" t="str">
        <f t="shared" si="55"/>
        <v/>
      </c>
      <c r="V668" s="278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9"/>
      <c r="B669" s="201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81" t="str">
        <f t="shared" si="55"/>
        <v/>
      </c>
      <c r="V669" s="278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9"/>
      <c r="B670" s="201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81" t="str">
        <f t="shared" si="55"/>
        <v/>
      </c>
      <c r="V670" s="278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9"/>
      <c r="B671" s="201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81" t="str">
        <f t="shared" si="55"/>
        <v/>
      </c>
      <c r="V671" s="278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9"/>
      <c r="B672" s="201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81" t="str">
        <f t="shared" si="55"/>
        <v/>
      </c>
      <c r="V672" s="278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9"/>
      <c r="B673" s="201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81" t="str">
        <f t="shared" si="55"/>
        <v/>
      </c>
      <c r="V673" s="278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9"/>
      <c r="B674" s="201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81" t="str">
        <f t="shared" si="55"/>
        <v/>
      </c>
      <c r="V674" s="278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9"/>
      <c r="B675" s="201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81" t="str">
        <f t="shared" si="55"/>
        <v/>
      </c>
      <c r="V675" s="278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9"/>
      <c r="B676" s="201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81" t="str">
        <f t="shared" si="55"/>
        <v/>
      </c>
      <c r="V676" s="278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9"/>
      <c r="B677" s="201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81" t="str">
        <f t="shared" si="55"/>
        <v/>
      </c>
      <c r="V677" s="278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9"/>
      <c r="B678" s="201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81" t="str">
        <f t="shared" si="55"/>
        <v/>
      </c>
      <c r="V678" s="278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9"/>
      <c r="B679" s="201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81" t="str">
        <f t="shared" si="55"/>
        <v/>
      </c>
      <c r="V679" s="278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9"/>
      <c r="B680" s="201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81" t="str">
        <f t="shared" si="55"/>
        <v/>
      </c>
      <c r="V680" s="278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9"/>
      <c r="B681" s="201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81" t="str">
        <f t="shared" si="55"/>
        <v/>
      </c>
      <c r="V681" s="278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9"/>
      <c r="B682" s="201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81" t="str">
        <f t="shared" si="55"/>
        <v/>
      </c>
      <c r="V682" s="278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9"/>
      <c r="B683" s="201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81" t="str">
        <f t="shared" si="55"/>
        <v/>
      </c>
      <c r="V683" s="278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9"/>
      <c r="B684" s="201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81" t="str">
        <f t="shared" si="55"/>
        <v/>
      </c>
      <c r="V684" s="278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9"/>
      <c r="B685" s="201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81" t="str">
        <f t="shared" si="55"/>
        <v/>
      </c>
      <c r="V685" s="278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9"/>
      <c r="B686" s="201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81" t="str">
        <f t="shared" si="55"/>
        <v/>
      </c>
      <c r="V686" s="278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9"/>
      <c r="B687" s="201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81" t="str">
        <f t="shared" si="55"/>
        <v/>
      </c>
      <c r="V687" s="278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9"/>
      <c r="B688" s="201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81" t="str">
        <f t="shared" si="55"/>
        <v/>
      </c>
      <c r="V688" s="278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9"/>
      <c r="B689" s="201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81" t="str">
        <f t="shared" si="55"/>
        <v/>
      </c>
      <c r="V689" s="278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9"/>
      <c r="B690" s="201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81" t="str">
        <f t="shared" si="55"/>
        <v/>
      </c>
      <c r="V690" s="278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9"/>
      <c r="B691" s="201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81" t="str">
        <f t="shared" si="55"/>
        <v/>
      </c>
      <c r="V691" s="278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9"/>
      <c r="B692" s="201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81" t="str">
        <f t="shared" si="55"/>
        <v/>
      </c>
      <c r="V692" s="278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9"/>
      <c r="B693" s="201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81" t="str">
        <f t="shared" si="55"/>
        <v/>
      </c>
      <c r="V693" s="278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9"/>
      <c r="B694" s="201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81" t="str">
        <f t="shared" si="55"/>
        <v/>
      </c>
      <c r="V694" s="278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9"/>
      <c r="B695" s="201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81" t="str">
        <f t="shared" si="55"/>
        <v/>
      </c>
      <c r="V695" s="278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9"/>
      <c r="B696" s="201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81" t="str">
        <f t="shared" si="55"/>
        <v/>
      </c>
      <c r="V696" s="278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9"/>
      <c r="B697" s="201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81" t="str">
        <f t="shared" si="55"/>
        <v/>
      </c>
      <c r="V697" s="278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9"/>
      <c r="B698" s="201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81" t="str">
        <f t="shared" si="55"/>
        <v/>
      </c>
      <c r="V698" s="278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9"/>
      <c r="B699" s="201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81" t="str">
        <f t="shared" si="55"/>
        <v/>
      </c>
      <c r="V699" s="278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9"/>
      <c r="B700" s="201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81" t="str">
        <f t="shared" si="55"/>
        <v/>
      </c>
      <c r="V700" s="278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9"/>
      <c r="B701" s="201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81" t="str">
        <f t="shared" si="55"/>
        <v/>
      </c>
      <c r="V701" s="278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9"/>
      <c r="B702" s="201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81" t="str">
        <f t="shared" si="55"/>
        <v/>
      </c>
      <c r="V702" s="278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9"/>
      <c r="B703" s="201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81" t="str">
        <f t="shared" si="55"/>
        <v/>
      </c>
      <c r="V703" s="278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9"/>
      <c r="B704" s="201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81" t="str">
        <f t="shared" si="55"/>
        <v/>
      </c>
      <c r="V704" s="278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9"/>
      <c r="B705" s="201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81" t="str">
        <f t="shared" si="55"/>
        <v/>
      </c>
      <c r="V705" s="278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9"/>
      <c r="B706" s="201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81" t="str">
        <f t="shared" ref="U706:U769" si="60">IF(OR($D706="",$H706=""),"",ROUND($D706+$H706,2))</f>
        <v/>
      </c>
      <c r="V706" s="278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9"/>
      <c r="B707" s="201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81" t="str">
        <f t="shared" si="60"/>
        <v/>
      </c>
      <c r="V707" s="278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9"/>
      <c r="B708" s="201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81" t="str">
        <f t="shared" si="60"/>
        <v/>
      </c>
      <c r="V708" s="278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9"/>
      <c r="B709" s="201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81" t="str">
        <f t="shared" si="60"/>
        <v/>
      </c>
      <c r="V709" s="278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9"/>
      <c r="B710" s="201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81" t="str">
        <f t="shared" si="60"/>
        <v/>
      </c>
      <c r="V710" s="278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9"/>
      <c r="B711" s="201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81" t="str">
        <f t="shared" si="60"/>
        <v/>
      </c>
      <c r="V711" s="278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9"/>
      <c r="B712" s="201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81" t="str">
        <f t="shared" si="60"/>
        <v/>
      </c>
      <c r="V712" s="278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9"/>
      <c r="B713" s="201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81" t="str">
        <f t="shared" si="60"/>
        <v/>
      </c>
      <c r="V713" s="278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9"/>
      <c r="B714" s="201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81" t="str">
        <f t="shared" si="60"/>
        <v/>
      </c>
      <c r="V714" s="278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9"/>
      <c r="B715" s="201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81" t="str">
        <f t="shared" si="60"/>
        <v/>
      </c>
      <c r="V715" s="278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9"/>
      <c r="B716" s="201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81" t="str">
        <f t="shared" si="60"/>
        <v/>
      </c>
      <c r="V716" s="278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9"/>
      <c r="B717" s="201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81" t="str">
        <f t="shared" si="60"/>
        <v/>
      </c>
      <c r="V717" s="278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9"/>
      <c r="B718" s="201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81" t="str">
        <f t="shared" si="60"/>
        <v/>
      </c>
      <c r="V718" s="278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9"/>
      <c r="B719" s="201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81" t="str">
        <f t="shared" si="60"/>
        <v/>
      </c>
      <c r="V719" s="278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9"/>
      <c r="B720" s="201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81" t="str">
        <f t="shared" si="60"/>
        <v/>
      </c>
      <c r="V720" s="278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9"/>
      <c r="B721" s="201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81" t="str">
        <f t="shared" si="60"/>
        <v/>
      </c>
      <c r="V721" s="278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9"/>
      <c r="B722" s="201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81" t="str">
        <f t="shared" si="60"/>
        <v/>
      </c>
      <c r="V722" s="278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9"/>
      <c r="B723" s="201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81" t="str">
        <f t="shared" si="60"/>
        <v/>
      </c>
      <c r="V723" s="278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9"/>
      <c r="B724" s="201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81" t="str">
        <f t="shared" si="60"/>
        <v/>
      </c>
      <c r="V724" s="278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9"/>
      <c r="B725" s="201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81" t="str">
        <f t="shared" si="60"/>
        <v/>
      </c>
      <c r="V725" s="278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9"/>
      <c r="B726" s="201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81" t="str">
        <f t="shared" si="60"/>
        <v/>
      </c>
      <c r="V726" s="278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9"/>
      <c r="B727" s="201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81" t="str">
        <f t="shared" si="60"/>
        <v/>
      </c>
      <c r="V727" s="278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9"/>
      <c r="B728" s="201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81" t="str">
        <f t="shared" si="60"/>
        <v/>
      </c>
      <c r="V728" s="278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9"/>
      <c r="B729" s="201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81" t="str">
        <f t="shared" si="60"/>
        <v/>
      </c>
      <c r="V729" s="278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9"/>
      <c r="B730" s="201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81" t="str">
        <f t="shared" si="60"/>
        <v/>
      </c>
      <c r="V730" s="278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9"/>
      <c r="B731" s="201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81" t="str">
        <f t="shared" si="60"/>
        <v/>
      </c>
      <c r="V731" s="278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9"/>
      <c r="B732" s="201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81" t="str">
        <f t="shared" si="60"/>
        <v/>
      </c>
      <c r="V732" s="278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9"/>
      <c r="B733" s="201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81" t="str">
        <f t="shared" si="60"/>
        <v/>
      </c>
      <c r="V733" s="278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9"/>
      <c r="B734" s="201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81" t="str">
        <f t="shared" si="60"/>
        <v/>
      </c>
      <c r="V734" s="278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9"/>
      <c r="B735" s="201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81" t="str">
        <f t="shared" si="60"/>
        <v/>
      </c>
      <c r="V735" s="278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9"/>
      <c r="B736" s="201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81" t="str">
        <f t="shared" si="60"/>
        <v/>
      </c>
      <c r="V736" s="278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9"/>
      <c r="B737" s="201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81" t="str">
        <f t="shared" si="60"/>
        <v/>
      </c>
      <c r="V737" s="278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9"/>
      <c r="B738" s="201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81" t="str">
        <f t="shared" si="60"/>
        <v/>
      </c>
      <c r="V738" s="278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9"/>
      <c r="B739" s="201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81" t="str">
        <f t="shared" si="60"/>
        <v/>
      </c>
      <c r="V739" s="278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9"/>
      <c r="B740" s="201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81" t="str">
        <f t="shared" si="60"/>
        <v/>
      </c>
      <c r="V740" s="278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9"/>
      <c r="B741" s="201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81" t="str">
        <f t="shared" si="60"/>
        <v/>
      </c>
      <c r="V741" s="278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9"/>
      <c r="B742" s="201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81" t="str">
        <f t="shared" si="60"/>
        <v/>
      </c>
      <c r="V742" s="278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9"/>
      <c r="B743" s="201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81" t="str">
        <f t="shared" si="60"/>
        <v/>
      </c>
      <c r="V743" s="278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9"/>
      <c r="B744" s="201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81" t="str">
        <f t="shared" si="60"/>
        <v/>
      </c>
      <c r="V744" s="278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9"/>
      <c r="B745" s="201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81" t="str">
        <f t="shared" si="60"/>
        <v/>
      </c>
      <c r="V745" s="278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9"/>
      <c r="B746" s="201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81" t="str">
        <f t="shared" si="60"/>
        <v/>
      </c>
      <c r="V746" s="278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9"/>
      <c r="B747" s="201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81" t="str">
        <f t="shared" si="60"/>
        <v/>
      </c>
      <c r="V747" s="278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9"/>
      <c r="B748" s="201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81" t="str">
        <f t="shared" si="60"/>
        <v/>
      </c>
      <c r="V748" s="278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9"/>
      <c r="B749" s="201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81" t="str">
        <f t="shared" si="60"/>
        <v/>
      </c>
      <c r="V749" s="278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9"/>
      <c r="B750" s="201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81" t="str">
        <f t="shared" si="60"/>
        <v/>
      </c>
      <c r="V750" s="278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9"/>
      <c r="B751" s="201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81" t="str">
        <f t="shared" si="60"/>
        <v/>
      </c>
      <c r="V751" s="278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9"/>
      <c r="B752" s="201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81" t="str">
        <f t="shared" si="60"/>
        <v/>
      </c>
      <c r="V752" s="278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9"/>
      <c r="B753" s="201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81" t="str">
        <f t="shared" si="60"/>
        <v/>
      </c>
      <c r="V753" s="278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9"/>
      <c r="B754" s="201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81" t="str">
        <f t="shared" si="60"/>
        <v/>
      </c>
      <c r="V754" s="278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9"/>
      <c r="B755" s="201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81" t="str">
        <f t="shared" si="60"/>
        <v/>
      </c>
      <c r="V755" s="278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9"/>
      <c r="B756" s="201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81" t="str">
        <f t="shared" si="60"/>
        <v/>
      </c>
      <c r="V756" s="278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9"/>
      <c r="B757" s="201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81" t="str">
        <f t="shared" si="60"/>
        <v/>
      </c>
      <c r="V757" s="278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9"/>
      <c r="B758" s="201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81" t="str">
        <f t="shared" si="60"/>
        <v/>
      </c>
      <c r="V758" s="278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9"/>
      <c r="B759" s="201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81" t="str">
        <f t="shared" si="60"/>
        <v/>
      </c>
      <c r="V759" s="278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9"/>
      <c r="B760" s="201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81" t="str">
        <f t="shared" si="60"/>
        <v/>
      </c>
      <c r="V760" s="278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9"/>
      <c r="B761" s="201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81" t="str">
        <f t="shared" si="60"/>
        <v/>
      </c>
      <c r="V761" s="278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9"/>
      <c r="B762" s="201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81" t="str">
        <f t="shared" si="60"/>
        <v/>
      </c>
      <c r="V762" s="278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9"/>
      <c r="B763" s="201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81" t="str">
        <f t="shared" si="60"/>
        <v/>
      </c>
      <c r="V763" s="278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9"/>
      <c r="B764" s="201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81" t="str">
        <f t="shared" si="60"/>
        <v/>
      </c>
      <c r="V764" s="278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9"/>
      <c r="B765" s="201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81" t="str">
        <f t="shared" si="60"/>
        <v/>
      </c>
      <c r="V765" s="278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9"/>
      <c r="B766" s="201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81" t="str">
        <f t="shared" si="60"/>
        <v/>
      </c>
      <c r="V766" s="278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9"/>
      <c r="B767" s="201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81" t="str">
        <f t="shared" si="60"/>
        <v/>
      </c>
      <c r="V767" s="278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9"/>
      <c r="B768" s="201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81" t="str">
        <f t="shared" si="60"/>
        <v/>
      </c>
      <c r="V768" s="278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9"/>
      <c r="B769" s="201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81" t="str">
        <f t="shared" si="60"/>
        <v/>
      </c>
      <c r="V769" s="278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9"/>
      <c r="B770" s="201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81" t="str">
        <f t="shared" ref="U770:U833" si="65">IF(OR($D770="",$H770=""),"",ROUND($D770+$H770,2))</f>
        <v/>
      </c>
      <c r="V770" s="278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9"/>
      <c r="B771" s="201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81" t="str">
        <f t="shared" si="65"/>
        <v/>
      </c>
      <c r="V771" s="278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9"/>
      <c r="B772" s="201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81" t="str">
        <f t="shared" si="65"/>
        <v/>
      </c>
      <c r="V772" s="278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9"/>
      <c r="B773" s="201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81" t="str">
        <f t="shared" si="65"/>
        <v/>
      </c>
      <c r="V773" s="278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9"/>
      <c r="B774" s="201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81" t="str">
        <f t="shared" si="65"/>
        <v/>
      </c>
      <c r="V774" s="278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9"/>
      <c r="B775" s="201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81" t="str">
        <f t="shared" si="65"/>
        <v/>
      </c>
      <c r="V775" s="278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9"/>
      <c r="B776" s="201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81" t="str">
        <f t="shared" si="65"/>
        <v/>
      </c>
      <c r="V776" s="278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9"/>
      <c r="B777" s="201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81" t="str">
        <f t="shared" si="65"/>
        <v/>
      </c>
      <c r="V777" s="278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9"/>
      <c r="B778" s="201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81" t="str">
        <f t="shared" si="65"/>
        <v/>
      </c>
      <c r="V778" s="278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9"/>
      <c r="B779" s="201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81" t="str">
        <f t="shared" si="65"/>
        <v/>
      </c>
      <c r="V779" s="278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9"/>
      <c r="B780" s="201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81" t="str">
        <f t="shared" si="65"/>
        <v/>
      </c>
      <c r="V780" s="278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9"/>
      <c r="B781" s="201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81" t="str">
        <f t="shared" si="65"/>
        <v/>
      </c>
      <c r="V781" s="278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9"/>
      <c r="B782" s="201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81" t="str">
        <f t="shared" si="65"/>
        <v/>
      </c>
      <c r="V782" s="278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9"/>
      <c r="B783" s="201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81" t="str">
        <f t="shared" si="65"/>
        <v/>
      </c>
      <c r="V783" s="278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9"/>
      <c r="B784" s="201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81" t="str">
        <f t="shared" si="65"/>
        <v/>
      </c>
      <c r="V784" s="278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9"/>
      <c r="B785" s="201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81" t="str">
        <f t="shared" si="65"/>
        <v/>
      </c>
      <c r="V785" s="278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9"/>
      <c r="B786" s="201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81" t="str">
        <f t="shared" si="65"/>
        <v/>
      </c>
      <c r="V786" s="278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9"/>
      <c r="B787" s="201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81" t="str">
        <f t="shared" si="65"/>
        <v/>
      </c>
      <c r="V787" s="278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9"/>
      <c r="B788" s="201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81" t="str">
        <f t="shared" si="65"/>
        <v/>
      </c>
      <c r="V788" s="278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9"/>
      <c r="B789" s="201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81" t="str">
        <f t="shared" si="65"/>
        <v/>
      </c>
      <c r="V789" s="278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9"/>
      <c r="B790" s="201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81" t="str">
        <f t="shared" si="65"/>
        <v/>
      </c>
      <c r="V790" s="278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9"/>
      <c r="B791" s="201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81" t="str">
        <f t="shared" si="65"/>
        <v/>
      </c>
      <c r="V791" s="278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9"/>
      <c r="B792" s="201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81" t="str">
        <f t="shared" si="65"/>
        <v/>
      </c>
      <c r="V792" s="278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9"/>
      <c r="B793" s="201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81" t="str">
        <f t="shared" si="65"/>
        <v/>
      </c>
      <c r="V793" s="278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9"/>
      <c r="B794" s="201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81" t="str">
        <f t="shared" si="65"/>
        <v/>
      </c>
      <c r="V794" s="278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9"/>
      <c r="B795" s="201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81" t="str">
        <f t="shared" si="65"/>
        <v/>
      </c>
      <c r="V795" s="278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9"/>
      <c r="B796" s="201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81" t="str">
        <f t="shared" si="65"/>
        <v/>
      </c>
      <c r="V796" s="278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9"/>
      <c r="B797" s="201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81" t="str">
        <f t="shared" si="65"/>
        <v/>
      </c>
      <c r="V797" s="278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9"/>
      <c r="B798" s="201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81" t="str">
        <f t="shared" si="65"/>
        <v/>
      </c>
      <c r="V798" s="278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9"/>
      <c r="B799" s="201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81" t="str">
        <f t="shared" si="65"/>
        <v/>
      </c>
      <c r="V799" s="278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9"/>
      <c r="B800" s="201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81" t="str">
        <f t="shared" si="65"/>
        <v/>
      </c>
      <c r="V800" s="278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9"/>
      <c r="B801" s="201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81" t="str">
        <f t="shared" si="65"/>
        <v/>
      </c>
      <c r="V801" s="278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9"/>
      <c r="B802" s="201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81" t="str">
        <f t="shared" si="65"/>
        <v/>
      </c>
      <c r="V802" s="278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9"/>
      <c r="B803" s="201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81" t="str">
        <f t="shared" si="65"/>
        <v/>
      </c>
      <c r="V803" s="278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9"/>
      <c r="B804" s="201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81" t="str">
        <f t="shared" si="65"/>
        <v/>
      </c>
      <c r="V804" s="278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9"/>
      <c r="B805" s="201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81" t="str">
        <f t="shared" si="65"/>
        <v/>
      </c>
      <c r="V805" s="278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9"/>
      <c r="B806" s="201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81" t="str">
        <f t="shared" si="65"/>
        <v/>
      </c>
      <c r="V806" s="278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9"/>
      <c r="B807" s="201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81" t="str">
        <f t="shared" si="65"/>
        <v/>
      </c>
      <c r="V807" s="278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9"/>
      <c r="B808" s="201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81" t="str">
        <f t="shared" si="65"/>
        <v/>
      </c>
      <c r="V808" s="278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9"/>
      <c r="B809" s="201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81" t="str">
        <f t="shared" si="65"/>
        <v/>
      </c>
      <c r="V809" s="278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9"/>
      <c r="B810" s="201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81" t="str">
        <f t="shared" si="65"/>
        <v/>
      </c>
      <c r="V810" s="278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9"/>
      <c r="B811" s="201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81" t="str">
        <f t="shared" si="65"/>
        <v/>
      </c>
      <c r="V811" s="278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9"/>
      <c r="B812" s="201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81" t="str">
        <f t="shared" si="65"/>
        <v/>
      </c>
      <c r="V812" s="278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9"/>
      <c r="B813" s="201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81" t="str">
        <f t="shared" si="65"/>
        <v/>
      </c>
      <c r="V813" s="278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9"/>
      <c r="B814" s="201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81" t="str">
        <f t="shared" si="65"/>
        <v/>
      </c>
      <c r="V814" s="278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9"/>
      <c r="B815" s="201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81" t="str">
        <f t="shared" si="65"/>
        <v/>
      </c>
      <c r="V815" s="278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9"/>
      <c r="B816" s="201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81" t="str">
        <f t="shared" si="65"/>
        <v/>
      </c>
      <c r="V816" s="278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9"/>
      <c r="B817" s="201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81" t="str">
        <f t="shared" si="65"/>
        <v/>
      </c>
      <c r="V817" s="278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9"/>
      <c r="B818" s="201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81" t="str">
        <f t="shared" si="65"/>
        <v/>
      </c>
      <c r="V818" s="278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9"/>
      <c r="B819" s="201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81" t="str">
        <f t="shared" si="65"/>
        <v/>
      </c>
      <c r="V819" s="278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9"/>
      <c r="B820" s="201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81" t="str">
        <f t="shared" si="65"/>
        <v/>
      </c>
      <c r="V820" s="278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9"/>
      <c r="B821" s="201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81" t="str">
        <f t="shared" si="65"/>
        <v/>
      </c>
      <c r="V821" s="278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9"/>
      <c r="B822" s="201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81" t="str">
        <f t="shared" si="65"/>
        <v/>
      </c>
      <c r="V822" s="278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9"/>
      <c r="B823" s="201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81" t="str">
        <f t="shared" si="65"/>
        <v/>
      </c>
      <c r="V823" s="278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9"/>
      <c r="B824" s="201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81" t="str">
        <f t="shared" si="65"/>
        <v/>
      </c>
      <c r="V824" s="278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9"/>
      <c r="B825" s="201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81" t="str">
        <f t="shared" si="65"/>
        <v/>
      </c>
      <c r="V825" s="278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9"/>
      <c r="B826" s="201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81" t="str">
        <f t="shared" si="65"/>
        <v/>
      </c>
      <c r="V826" s="278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9"/>
      <c r="B827" s="201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81" t="str">
        <f t="shared" si="65"/>
        <v/>
      </c>
      <c r="V827" s="278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9"/>
      <c r="B828" s="201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81" t="str">
        <f t="shared" si="65"/>
        <v/>
      </c>
      <c r="V828" s="278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9"/>
      <c r="B829" s="201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81" t="str">
        <f t="shared" si="65"/>
        <v/>
      </c>
      <c r="V829" s="278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9"/>
      <c r="B830" s="201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81" t="str">
        <f t="shared" si="65"/>
        <v/>
      </c>
      <c r="V830" s="278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9"/>
      <c r="B831" s="201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81" t="str">
        <f t="shared" si="65"/>
        <v/>
      </c>
      <c r="V831" s="278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9"/>
      <c r="B832" s="201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81" t="str">
        <f t="shared" si="65"/>
        <v/>
      </c>
      <c r="V832" s="278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9"/>
      <c r="B833" s="201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81" t="str">
        <f t="shared" si="65"/>
        <v/>
      </c>
      <c r="V833" s="278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9"/>
      <c r="B834" s="201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81" t="str">
        <f t="shared" ref="U834:U897" si="70">IF(OR($D834="",$H834=""),"",ROUND($D834+$H834,2))</f>
        <v/>
      </c>
      <c r="V834" s="278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9"/>
      <c r="B835" s="201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81" t="str">
        <f t="shared" si="70"/>
        <v/>
      </c>
      <c r="V835" s="278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9"/>
      <c r="B836" s="201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81" t="str">
        <f t="shared" si="70"/>
        <v/>
      </c>
      <c r="V836" s="278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9"/>
      <c r="B837" s="201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81" t="str">
        <f t="shared" si="70"/>
        <v/>
      </c>
      <c r="V837" s="278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9"/>
      <c r="B838" s="201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81" t="str">
        <f t="shared" si="70"/>
        <v/>
      </c>
      <c r="V838" s="278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9"/>
      <c r="B839" s="201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81" t="str">
        <f t="shared" si="70"/>
        <v/>
      </c>
      <c r="V839" s="278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9"/>
      <c r="B840" s="201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81" t="str">
        <f t="shared" si="70"/>
        <v/>
      </c>
      <c r="V840" s="278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9"/>
      <c r="B841" s="201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81" t="str">
        <f t="shared" si="70"/>
        <v/>
      </c>
      <c r="V841" s="278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9"/>
      <c r="B842" s="201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81" t="str">
        <f t="shared" si="70"/>
        <v/>
      </c>
      <c r="V842" s="278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9"/>
      <c r="B843" s="201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81" t="str">
        <f t="shared" si="70"/>
        <v/>
      </c>
      <c r="V843" s="278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9"/>
      <c r="B844" s="201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81" t="str">
        <f t="shared" si="70"/>
        <v/>
      </c>
      <c r="V844" s="278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9"/>
      <c r="B845" s="201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81" t="str">
        <f t="shared" si="70"/>
        <v/>
      </c>
      <c r="V845" s="278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9"/>
      <c r="B846" s="201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81" t="str">
        <f t="shared" si="70"/>
        <v/>
      </c>
      <c r="V846" s="278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9"/>
      <c r="B847" s="201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81" t="str">
        <f t="shared" si="70"/>
        <v/>
      </c>
      <c r="V847" s="278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9"/>
      <c r="B848" s="201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81" t="str">
        <f t="shared" si="70"/>
        <v/>
      </c>
      <c r="V848" s="278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9"/>
      <c r="B849" s="201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81" t="str">
        <f t="shared" si="70"/>
        <v/>
      </c>
      <c r="V849" s="278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9"/>
      <c r="B850" s="201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81" t="str">
        <f t="shared" si="70"/>
        <v/>
      </c>
      <c r="V850" s="278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9"/>
      <c r="B851" s="201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81" t="str">
        <f t="shared" si="70"/>
        <v/>
      </c>
      <c r="V851" s="278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9"/>
      <c r="B852" s="201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81" t="str">
        <f t="shared" si="70"/>
        <v/>
      </c>
      <c r="V852" s="278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9"/>
      <c r="B853" s="201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81" t="str">
        <f t="shared" si="70"/>
        <v/>
      </c>
      <c r="V853" s="278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9"/>
      <c r="B854" s="201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81" t="str">
        <f t="shared" si="70"/>
        <v/>
      </c>
      <c r="V854" s="278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9"/>
      <c r="B855" s="201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81" t="str">
        <f t="shared" si="70"/>
        <v/>
      </c>
      <c r="V855" s="278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9"/>
      <c r="B856" s="201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81" t="str">
        <f t="shared" si="70"/>
        <v/>
      </c>
      <c r="V856" s="278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9"/>
      <c r="B857" s="201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81" t="str">
        <f t="shared" si="70"/>
        <v/>
      </c>
      <c r="V857" s="278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9"/>
      <c r="B858" s="201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81" t="str">
        <f t="shared" si="70"/>
        <v/>
      </c>
      <c r="V858" s="278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9"/>
      <c r="B859" s="201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81" t="str">
        <f t="shared" si="70"/>
        <v/>
      </c>
      <c r="V859" s="278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9"/>
      <c r="B860" s="201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81" t="str">
        <f t="shared" si="70"/>
        <v/>
      </c>
      <c r="V860" s="278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9"/>
      <c r="B861" s="201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81" t="str">
        <f t="shared" si="70"/>
        <v/>
      </c>
      <c r="V861" s="278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9"/>
      <c r="B862" s="201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81" t="str">
        <f t="shared" si="70"/>
        <v/>
      </c>
      <c r="V862" s="278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9"/>
      <c r="B863" s="201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81" t="str">
        <f t="shared" si="70"/>
        <v/>
      </c>
      <c r="V863" s="278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9"/>
      <c r="B864" s="201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81" t="str">
        <f t="shared" si="70"/>
        <v/>
      </c>
      <c r="V864" s="278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9"/>
      <c r="B865" s="201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81" t="str">
        <f t="shared" si="70"/>
        <v/>
      </c>
      <c r="V865" s="278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9"/>
      <c r="B866" s="201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81" t="str">
        <f t="shared" si="70"/>
        <v/>
      </c>
      <c r="V866" s="278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9"/>
      <c r="B867" s="201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81" t="str">
        <f t="shared" si="70"/>
        <v/>
      </c>
      <c r="V867" s="278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9"/>
      <c r="B868" s="201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81" t="str">
        <f t="shared" si="70"/>
        <v/>
      </c>
      <c r="V868" s="278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9"/>
      <c r="B869" s="201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81" t="str">
        <f t="shared" si="70"/>
        <v/>
      </c>
      <c r="V869" s="278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9"/>
      <c r="B870" s="201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81" t="str">
        <f t="shared" si="70"/>
        <v/>
      </c>
      <c r="V870" s="278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9"/>
      <c r="B871" s="201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81" t="str">
        <f t="shared" si="70"/>
        <v/>
      </c>
      <c r="V871" s="278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9"/>
      <c r="B872" s="201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81" t="str">
        <f t="shared" si="70"/>
        <v/>
      </c>
      <c r="V872" s="278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9"/>
      <c r="B873" s="201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81" t="str">
        <f t="shared" si="70"/>
        <v/>
      </c>
      <c r="V873" s="278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9"/>
      <c r="B874" s="201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81" t="str">
        <f t="shared" si="70"/>
        <v/>
      </c>
      <c r="V874" s="278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9"/>
      <c r="B875" s="201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81" t="str">
        <f t="shared" si="70"/>
        <v/>
      </c>
      <c r="V875" s="278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9"/>
      <c r="B876" s="201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81" t="str">
        <f t="shared" si="70"/>
        <v/>
      </c>
      <c r="V876" s="278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9"/>
      <c r="B877" s="201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81" t="str">
        <f t="shared" si="70"/>
        <v/>
      </c>
      <c r="V877" s="278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9"/>
      <c r="B878" s="201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81" t="str">
        <f t="shared" si="70"/>
        <v/>
      </c>
      <c r="V878" s="278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9"/>
      <c r="B879" s="201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81" t="str">
        <f t="shared" si="70"/>
        <v/>
      </c>
      <c r="V879" s="278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9"/>
      <c r="B880" s="201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81" t="str">
        <f t="shared" si="70"/>
        <v/>
      </c>
      <c r="V880" s="278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9"/>
      <c r="B881" s="201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81" t="str">
        <f t="shared" si="70"/>
        <v/>
      </c>
      <c r="V881" s="278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9"/>
      <c r="B882" s="201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81" t="str">
        <f t="shared" si="70"/>
        <v/>
      </c>
      <c r="V882" s="278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9"/>
      <c r="B883" s="201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81" t="str">
        <f t="shared" si="70"/>
        <v/>
      </c>
      <c r="V883" s="278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9"/>
      <c r="B884" s="201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81" t="str">
        <f t="shared" si="70"/>
        <v/>
      </c>
      <c r="V884" s="278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9"/>
      <c r="B885" s="201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81" t="str">
        <f t="shared" si="70"/>
        <v/>
      </c>
      <c r="V885" s="278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9"/>
      <c r="B886" s="201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81" t="str">
        <f t="shared" si="70"/>
        <v/>
      </c>
      <c r="V886" s="278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9"/>
      <c r="B887" s="201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81" t="str">
        <f t="shared" si="70"/>
        <v/>
      </c>
      <c r="V887" s="278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9"/>
      <c r="B888" s="201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81" t="str">
        <f t="shared" si="70"/>
        <v/>
      </c>
      <c r="V888" s="278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9"/>
      <c r="B889" s="201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81" t="str">
        <f t="shared" si="70"/>
        <v/>
      </c>
      <c r="V889" s="278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9"/>
      <c r="B890" s="201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81" t="str">
        <f t="shared" si="70"/>
        <v/>
      </c>
      <c r="V890" s="278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9"/>
      <c r="B891" s="201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81" t="str">
        <f t="shared" si="70"/>
        <v/>
      </c>
      <c r="V891" s="278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9"/>
      <c r="B892" s="201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81" t="str">
        <f t="shared" si="70"/>
        <v/>
      </c>
      <c r="V892" s="278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9"/>
      <c r="B893" s="201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81" t="str">
        <f t="shared" si="70"/>
        <v/>
      </c>
      <c r="V893" s="278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9"/>
      <c r="B894" s="201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81" t="str">
        <f t="shared" si="70"/>
        <v/>
      </c>
      <c r="V894" s="278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9"/>
      <c r="B895" s="201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81" t="str">
        <f t="shared" si="70"/>
        <v/>
      </c>
      <c r="V895" s="278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9"/>
      <c r="B896" s="201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81" t="str">
        <f t="shared" si="70"/>
        <v/>
      </c>
      <c r="V896" s="278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9"/>
      <c r="B897" s="201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81" t="str">
        <f t="shared" si="70"/>
        <v/>
      </c>
      <c r="V897" s="278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9"/>
      <c r="B898" s="201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81" t="str">
        <f t="shared" ref="U898:U961" si="75">IF(OR($D898="",$H898=""),"",ROUND($D898+$H898,2))</f>
        <v/>
      </c>
      <c r="V898" s="278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9"/>
      <c r="B899" s="201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81" t="str">
        <f t="shared" si="75"/>
        <v/>
      </c>
      <c r="V899" s="278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9"/>
      <c r="B900" s="201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81" t="str">
        <f t="shared" si="75"/>
        <v/>
      </c>
      <c r="V900" s="278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9"/>
      <c r="B901" s="201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81" t="str">
        <f t="shared" si="75"/>
        <v/>
      </c>
      <c r="V901" s="278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9"/>
      <c r="B902" s="201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81" t="str">
        <f t="shared" si="75"/>
        <v/>
      </c>
      <c r="V902" s="278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9"/>
      <c r="B903" s="201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81" t="str">
        <f t="shared" si="75"/>
        <v/>
      </c>
      <c r="V903" s="278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9"/>
      <c r="B904" s="201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81" t="str">
        <f t="shared" si="75"/>
        <v/>
      </c>
      <c r="V904" s="278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9"/>
      <c r="B905" s="201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81" t="str">
        <f t="shared" si="75"/>
        <v/>
      </c>
      <c r="V905" s="278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9"/>
      <c r="B906" s="201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81" t="str">
        <f t="shared" si="75"/>
        <v/>
      </c>
      <c r="V906" s="278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9"/>
      <c r="B907" s="201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81" t="str">
        <f t="shared" si="75"/>
        <v/>
      </c>
      <c r="V907" s="278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9"/>
      <c r="B908" s="201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81" t="str">
        <f t="shared" si="75"/>
        <v/>
      </c>
      <c r="V908" s="278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9"/>
      <c r="B909" s="201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81" t="str">
        <f t="shared" si="75"/>
        <v/>
      </c>
      <c r="V909" s="278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9"/>
      <c r="B910" s="201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81" t="str">
        <f t="shared" si="75"/>
        <v/>
      </c>
      <c r="V910" s="278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9"/>
      <c r="B911" s="201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81" t="str">
        <f t="shared" si="75"/>
        <v/>
      </c>
      <c r="V911" s="278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9"/>
      <c r="B912" s="201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81" t="str">
        <f t="shared" si="75"/>
        <v/>
      </c>
      <c r="V912" s="278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9"/>
      <c r="B913" s="201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81" t="str">
        <f t="shared" si="75"/>
        <v/>
      </c>
      <c r="V913" s="278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9"/>
      <c r="B914" s="201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81" t="str">
        <f t="shared" si="75"/>
        <v/>
      </c>
      <c r="V914" s="278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9"/>
      <c r="B915" s="201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81" t="str">
        <f t="shared" si="75"/>
        <v/>
      </c>
      <c r="V915" s="278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9"/>
      <c r="B916" s="201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81" t="str">
        <f t="shared" si="75"/>
        <v/>
      </c>
      <c r="V916" s="278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9"/>
      <c r="B917" s="201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81" t="str">
        <f t="shared" si="75"/>
        <v/>
      </c>
      <c r="V917" s="278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9"/>
      <c r="B918" s="201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81" t="str">
        <f t="shared" si="75"/>
        <v/>
      </c>
      <c r="V918" s="278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9"/>
      <c r="B919" s="201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81" t="str">
        <f t="shared" si="75"/>
        <v/>
      </c>
      <c r="V919" s="278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9"/>
      <c r="B920" s="201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81" t="str">
        <f t="shared" si="75"/>
        <v/>
      </c>
      <c r="V920" s="278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9"/>
      <c r="B921" s="201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81" t="str">
        <f t="shared" si="75"/>
        <v/>
      </c>
      <c r="V921" s="278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9"/>
      <c r="B922" s="201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81" t="str">
        <f t="shared" si="75"/>
        <v/>
      </c>
      <c r="V922" s="278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9"/>
      <c r="B923" s="201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81" t="str">
        <f t="shared" si="75"/>
        <v/>
      </c>
      <c r="V923" s="278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9"/>
      <c r="B924" s="201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81" t="str">
        <f t="shared" si="75"/>
        <v/>
      </c>
      <c r="V924" s="278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9"/>
      <c r="B925" s="201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81" t="str">
        <f t="shared" si="75"/>
        <v/>
      </c>
      <c r="V925" s="278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9"/>
      <c r="B926" s="201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81" t="str">
        <f t="shared" si="75"/>
        <v/>
      </c>
      <c r="V926" s="278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9"/>
      <c r="B927" s="201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81" t="str">
        <f t="shared" si="75"/>
        <v/>
      </c>
      <c r="V927" s="278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9"/>
      <c r="B928" s="201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81" t="str">
        <f t="shared" si="75"/>
        <v/>
      </c>
      <c r="V928" s="278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9"/>
      <c r="B929" s="201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81" t="str">
        <f t="shared" si="75"/>
        <v/>
      </c>
      <c r="V929" s="278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9"/>
      <c r="B930" s="201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81" t="str">
        <f t="shared" si="75"/>
        <v/>
      </c>
      <c r="V930" s="278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9"/>
      <c r="B931" s="201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81" t="str">
        <f t="shared" si="75"/>
        <v/>
      </c>
      <c r="V931" s="278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9"/>
      <c r="B932" s="201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81" t="str">
        <f t="shared" si="75"/>
        <v/>
      </c>
      <c r="V932" s="278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9"/>
      <c r="B933" s="201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81" t="str">
        <f t="shared" si="75"/>
        <v/>
      </c>
      <c r="V933" s="278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9"/>
      <c r="B934" s="201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81" t="str">
        <f t="shared" si="75"/>
        <v/>
      </c>
      <c r="V934" s="278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9"/>
      <c r="B935" s="201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81" t="str">
        <f t="shared" si="75"/>
        <v/>
      </c>
      <c r="V935" s="278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9"/>
      <c r="B936" s="201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81" t="str">
        <f t="shared" si="75"/>
        <v/>
      </c>
      <c r="V936" s="278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9"/>
      <c r="B937" s="201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81" t="str">
        <f t="shared" si="75"/>
        <v/>
      </c>
      <c r="V937" s="278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9"/>
      <c r="B938" s="201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81" t="str">
        <f t="shared" si="75"/>
        <v/>
      </c>
      <c r="V938" s="278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9"/>
      <c r="B939" s="201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81" t="str">
        <f t="shared" si="75"/>
        <v/>
      </c>
      <c r="V939" s="278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9"/>
      <c r="B940" s="201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81" t="str">
        <f t="shared" si="75"/>
        <v/>
      </c>
      <c r="V940" s="278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9"/>
      <c r="B941" s="201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81" t="str">
        <f t="shared" si="75"/>
        <v/>
      </c>
      <c r="V941" s="278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9"/>
      <c r="B942" s="201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81" t="str">
        <f t="shared" si="75"/>
        <v/>
      </c>
      <c r="V942" s="278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9"/>
      <c r="B943" s="201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81" t="str">
        <f t="shared" si="75"/>
        <v/>
      </c>
      <c r="V943" s="278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9"/>
      <c r="B944" s="201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81" t="str">
        <f t="shared" si="75"/>
        <v/>
      </c>
      <c r="V944" s="278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9"/>
      <c r="B945" s="201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81" t="str">
        <f t="shared" si="75"/>
        <v/>
      </c>
      <c r="V945" s="278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9"/>
      <c r="B946" s="201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81" t="str">
        <f t="shared" si="75"/>
        <v/>
      </c>
      <c r="V946" s="278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9"/>
      <c r="B947" s="201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81" t="str">
        <f t="shared" si="75"/>
        <v/>
      </c>
      <c r="V947" s="278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9"/>
      <c r="B948" s="201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81" t="str">
        <f t="shared" si="75"/>
        <v/>
      </c>
      <c r="V948" s="278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9"/>
      <c r="B949" s="201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81" t="str">
        <f t="shared" si="75"/>
        <v/>
      </c>
      <c r="V949" s="278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9"/>
      <c r="B950" s="201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81" t="str">
        <f t="shared" si="75"/>
        <v/>
      </c>
      <c r="V950" s="278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9"/>
      <c r="B951" s="201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81" t="str">
        <f t="shared" si="75"/>
        <v/>
      </c>
      <c r="V951" s="278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9"/>
      <c r="B952" s="201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81" t="str">
        <f t="shared" si="75"/>
        <v/>
      </c>
      <c r="V952" s="278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9"/>
      <c r="B953" s="201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81" t="str">
        <f t="shared" si="75"/>
        <v/>
      </c>
      <c r="V953" s="278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9"/>
      <c r="B954" s="201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81" t="str">
        <f t="shared" si="75"/>
        <v/>
      </c>
      <c r="V954" s="278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9"/>
      <c r="B955" s="201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81" t="str">
        <f t="shared" si="75"/>
        <v/>
      </c>
      <c r="V955" s="278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9"/>
      <c r="B956" s="201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81" t="str">
        <f t="shared" si="75"/>
        <v/>
      </c>
      <c r="V956" s="278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9"/>
      <c r="B957" s="201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81" t="str">
        <f t="shared" si="75"/>
        <v/>
      </c>
      <c r="V957" s="278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9"/>
      <c r="B958" s="201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81" t="str">
        <f t="shared" si="75"/>
        <v/>
      </c>
      <c r="V958" s="278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9"/>
      <c r="B959" s="201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81" t="str">
        <f t="shared" si="75"/>
        <v/>
      </c>
      <c r="V959" s="278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9"/>
      <c r="B960" s="201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81" t="str">
        <f t="shared" si="75"/>
        <v/>
      </c>
      <c r="V960" s="278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9"/>
      <c r="B961" s="201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81" t="str">
        <f t="shared" si="75"/>
        <v/>
      </c>
      <c r="V961" s="278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9"/>
      <c r="B962" s="201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81" t="str">
        <f t="shared" ref="U962:U1025" si="80">IF(OR($D962="",$H962=""),"",ROUND($D962+$H962,2))</f>
        <v/>
      </c>
      <c r="V962" s="278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9"/>
      <c r="B963" s="201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81" t="str">
        <f t="shared" si="80"/>
        <v/>
      </c>
      <c r="V963" s="278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9"/>
      <c r="B964" s="201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81" t="str">
        <f t="shared" si="80"/>
        <v/>
      </c>
      <c r="V964" s="278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9"/>
      <c r="B965" s="201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81" t="str">
        <f t="shared" si="80"/>
        <v/>
      </c>
      <c r="V965" s="278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9"/>
      <c r="B966" s="201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81" t="str">
        <f t="shared" si="80"/>
        <v/>
      </c>
      <c r="V966" s="278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9"/>
      <c r="B967" s="201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81" t="str">
        <f t="shared" si="80"/>
        <v/>
      </c>
      <c r="V967" s="278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9"/>
      <c r="B968" s="201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81" t="str">
        <f t="shared" si="80"/>
        <v/>
      </c>
      <c r="V968" s="278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9"/>
      <c r="B969" s="201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81" t="str">
        <f t="shared" si="80"/>
        <v/>
      </c>
      <c r="V969" s="278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9"/>
      <c r="B970" s="201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81" t="str">
        <f t="shared" si="80"/>
        <v/>
      </c>
      <c r="V970" s="278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9"/>
      <c r="B971" s="201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81" t="str">
        <f t="shared" si="80"/>
        <v/>
      </c>
      <c r="V971" s="278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9"/>
      <c r="B972" s="201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81" t="str">
        <f t="shared" si="80"/>
        <v/>
      </c>
      <c r="V972" s="278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9"/>
      <c r="B973" s="201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81" t="str">
        <f t="shared" si="80"/>
        <v/>
      </c>
      <c r="V973" s="278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9"/>
      <c r="B974" s="201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81" t="str">
        <f t="shared" si="80"/>
        <v/>
      </c>
      <c r="V974" s="278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9"/>
      <c r="B975" s="201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81" t="str">
        <f t="shared" si="80"/>
        <v/>
      </c>
      <c r="V975" s="278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9"/>
      <c r="B976" s="201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81" t="str">
        <f t="shared" si="80"/>
        <v/>
      </c>
      <c r="V976" s="278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9"/>
      <c r="B977" s="201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81" t="str">
        <f t="shared" si="80"/>
        <v/>
      </c>
      <c r="V977" s="278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9"/>
      <c r="B978" s="201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81" t="str">
        <f t="shared" si="80"/>
        <v/>
      </c>
      <c r="V978" s="278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9"/>
      <c r="B979" s="201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81" t="str">
        <f t="shared" si="80"/>
        <v/>
      </c>
      <c r="V979" s="278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9"/>
      <c r="B980" s="201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81" t="str">
        <f t="shared" si="80"/>
        <v/>
      </c>
      <c r="V980" s="278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9"/>
      <c r="B981" s="201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81" t="str">
        <f t="shared" si="80"/>
        <v/>
      </c>
      <c r="V981" s="278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9"/>
      <c r="B982" s="201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81" t="str">
        <f t="shared" si="80"/>
        <v/>
      </c>
      <c r="V982" s="278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9"/>
      <c r="B983" s="201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81" t="str">
        <f t="shared" si="80"/>
        <v/>
      </c>
      <c r="V983" s="278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9"/>
      <c r="B984" s="201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81" t="str">
        <f t="shared" si="80"/>
        <v/>
      </c>
      <c r="V984" s="278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9"/>
      <c r="B985" s="201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81" t="str">
        <f t="shared" si="80"/>
        <v/>
      </c>
      <c r="V985" s="278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9"/>
      <c r="B986" s="201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81" t="str">
        <f t="shared" si="80"/>
        <v/>
      </c>
      <c r="V986" s="278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9"/>
      <c r="B987" s="201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81" t="str">
        <f t="shared" si="80"/>
        <v/>
      </c>
      <c r="V987" s="278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9"/>
      <c r="B988" s="201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81" t="str">
        <f t="shared" si="80"/>
        <v/>
      </c>
      <c r="V988" s="278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9"/>
      <c r="B989" s="201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81" t="str">
        <f t="shared" si="80"/>
        <v/>
      </c>
      <c r="V989" s="278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9"/>
      <c r="B990" s="201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81" t="str">
        <f t="shared" si="80"/>
        <v/>
      </c>
      <c r="V990" s="278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9"/>
      <c r="B991" s="201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81" t="str">
        <f t="shared" si="80"/>
        <v/>
      </c>
      <c r="V991" s="278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9"/>
      <c r="B992" s="201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81" t="str">
        <f t="shared" si="80"/>
        <v/>
      </c>
      <c r="V992" s="278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9"/>
      <c r="B993" s="201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81" t="str">
        <f t="shared" si="80"/>
        <v/>
      </c>
      <c r="V993" s="278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9"/>
      <c r="B994" s="201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81" t="str">
        <f t="shared" si="80"/>
        <v/>
      </c>
      <c r="V994" s="278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9"/>
      <c r="B995" s="201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81" t="str">
        <f t="shared" si="80"/>
        <v/>
      </c>
      <c r="V995" s="278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9"/>
      <c r="B996" s="201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81" t="str">
        <f t="shared" si="80"/>
        <v/>
      </c>
      <c r="V996" s="278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9"/>
      <c r="B997" s="201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81" t="str">
        <f t="shared" si="80"/>
        <v/>
      </c>
      <c r="V997" s="278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9"/>
      <c r="B998" s="201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81" t="str">
        <f t="shared" si="80"/>
        <v/>
      </c>
      <c r="V998" s="278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9"/>
      <c r="B999" s="201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81" t="str">
        <f t="shared" si="80"/>
        <v/>
      </c>
      <c r="V999" s="278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9"/>
      <c r="B1000" s="201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81" t="str">
        <f t="shared" si="80"/>
        <v/>
      </c>
      <c r="V1000" s="278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9"/>
      <c r="B1001" s="201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81" t="str">
        <f t="shared" si="80"/>
        <v/>
      </c>
      <c r="V1001" s="278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9"/>
      <c r="B1002" s="201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81" t="str">
        <f t="shared" si="80"/>
        <v/>
      </c>
      <c r="V1002" s="278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9"/>
      <c r="B1003" s="201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81" t="str">
        <f t="shared" si="80"/>
        <v/>
      </c>
      <c r="V1003" s="278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9"/>
      <c r="B1004" s="201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81" t="str">
        <f t="shared" si="80"/>
        <v/>
      </c>
      <c r="V1004" s="278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9"/>
      <c r="B1005" s="201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81" t="str">
        <f t="shared" si="80"/>
        <v/>
      </c>
      <c r="V1005" s="278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9"/>
      <c r="B1006" s="201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81" t="str">
        <f t="shared" si="80"/>
        <v/>
      </c>
      <c r="V1006" s="278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9"/>
      <c r="B1007" s="201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81" t="str">
        <f t="shared" si="80"/>
        <v/>
      </c>
      <c r="V1007" s="278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9"/>
      <c r="B1008" s="201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81" t="str">
        <f t="shared" si="80"/>
        <v/>
      </c>
      <c r="V1008" s="278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9"/>
      <c r="B1009" s="201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81" t="str">
        <f t="shared" si="80"/>
        <v/>
      </c>
      <c r="V1009" s="278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9"/>
      <c r="B1010" s="201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81" t="str">
        <f t="shared" si="80"/>
        <v/>
      </c>
      <c r="V1010" s="278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9"/>
      <c r="B1011" s="201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81" t="str">
        <f t="shared" si="80"/>
        <v/>
      </c>
      <c r="V1011" s="278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9"/>
      <c r="B1012" s="201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81" t="str">
        <f t="shared" si="80"/>
        <v/>
      </c>
      <c r="V1012" s="278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9"/>
      <c r="B1013" s="201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81" t="str">
        <f t="shared" si="80"/>
        <v/>
      </c>
      <c r="V1013" s="278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9"/>
      <c r="B1014" s="201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81" t="str">
        <f t="shared" si="80"/>
        <v/>
      </c>
      <c r="V1014" s="278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9"/>
      <c r="B1015" s="201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81" t="str">
        <f t="shared" si="80"/>
        <v/>
      </c>
      <c r="V1015" s="278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9"/>
      <c r="B1016" s="201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81" t="str">
        <f t="shared" si="80"/>
        <v/>
      </c>
      <c r="V1016" s="278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9"/>
      <c r="B1017" s="201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81" t="str">
        <f t="shared" si="80"/>
        <v/>
      </c>
      <c r="V1017" s="278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9"/>
      <c r="B1018" s="201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81" t="str">
        <f t="shared" si="80"/>
        <v/>
      </c>
      <c r="V1018" s="278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9"/>
      <c r="B1019" s="201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81" t="str">
        <f t="shared" si="80"/>
        <v/>
      </c>
      <c r="V1019" s="278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9"/>
      <c r="B1020" s="201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81" t="str">
        <f t="shared" si="80"/>
        <v/>
      </c>
      <c r="V1020" s="278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9"/>
      <c r="B1021" s="201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81" t="str">
        <f t="shared" si="80"/>
        <v/>
      </c>
      <c r="V1021" s="278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9"/>
      <c r="B1022" s="201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81" t="str">
        <f t="shared" si="80"/>
        <v/>
      </c>
      <c r="V1022" s="278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9"/>
      <c r="B1023" s="201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81" t="str">
        <f t="shared" si="80"/>
        <v/>
      </c>
      <c r="V1023" s="278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9"/>
      <c r="B1024" s="201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81" t="str">
        <f t="shared" si="80"/>
        <v/>
      </c>
      <c r="V1024" s="278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9"/>
      <c r="B1025" s="201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81" t="str">
        <f t="shared" si="80"/>
        <v/>
      </c>
      <c r="V1025" s="278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9"/>
      <c r="B1026" s="201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81" t="str">
        <f t="shared" ref="U1026:U1089" si="85">IF(OR($D1026="",$H1026=""),"",ROUND($D1026+$H1026,2))</f>
        <v/>
      </c>
      <c r="V1026" s="278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9"/>
      <c r="B1027" s="201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81" t="str">
        <f t="shared" si="85"/>
        <v/>
      </c>
      <c r="V1027" s="278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9"/>
      <c r="B1028" s="201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81" t="str">
        <f t="shared" si="85"/>
        <v/>
      </c>
      <c r="V1028" s="278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9"/>
      <c r="B1029" s="201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81" t="str">
        <f t="shared" si="85"/>
        <v/>
      </c>
      <c r="V1029" s="278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9"/>
      <c r="B1030" s="201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81" t="str">
        <f t="shared" si="85"/>
        <v/>
      </c>
      <c r="V1030" s="278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9"/>
      <c r="B1031" s="201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81" t="str">
        <f t="shared" si="85"/>
        <v/>
      </c>
      <c r="V1031" s="278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9"/>
      <c r="B1032" s="201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81" t="str">
        <f t="shared" si="85"/>
        <v/>
      </c>
      <c r="V1032" s="278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9"/>
      <c r="B1033" s="201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81" t="str">
        <f t="shared" si="85"/>
        <v/>
      </c>
      <c r="V1033" s="278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9"/>
      <c r="B1034" s="201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81" t="str">
        <f t="shared" si="85"/>
        <v/>
      </c>
      <c r="V1034" s="278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9"/>
      <c r="B1035" s="201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81" t="str">
        <f t="shared" si="85"/>
        <v/>
      </c>
      <c r="V1035" s="278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9"/>
      <c r="B1036" s="201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81" t="str">
        <f t="shared" si="85"/>
        <v/>
      </c>
      <c r="V1036" s="278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9"/>
      <c r="B1037" s="201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81" t="str">
        <f t="shared" si="85"/>
        <v/>
      </c>
      <c r="V1037" s="278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9"/>
      <c r="B1038" s="201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81" t="str">
        <f t="shared" si="85"/>
        <v/>
      </c>
      <c r="V1038" s="278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9"/>
      <c r="B1039" s="201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81" t="str">
        <f t="shared" si="85"/>
        <v/>
      </c>
      <c r="V1039" s="278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9"/>
      <c r="B1040" s="201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81" t="str">
        <f t="shared" si="85"/>
        <v/>
      </c>
      <c r="V1040" s="278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9"/>
      <c r="B1041" s="201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81" t="str">
        <f t="shared" si="85"/>
        <v/>
      </c>
      <c r="V1041" s="278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9"/>
      <c r="B1042" s="201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81" t="str">
        <f t="shared" si="85"/>
        <v/>
      </c>
      <c r="V1042" s="278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9"/>
      <c r="B1043" s="201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81" t="str">
        <f t="shared" si="85"/>
        <v/>
      </c>
      <c r="V1043" s="278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9"/>
      <c r="B1044" s="201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81" t="str">
        <f t="shared" si="85"/>
        <v/>
      </c>
      <c r="V1044" s="278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9"/>
      <c r="B1045" s="201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81" t="str">
        <f t="shared" si="85"/>
        <v/>
      </c>
      <c r="V1045" s="278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9"/>
      <c r="B1046" s="201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81" t="str">
        <f t="shared" si="85"/>
        <v/>
      </c>
      <c r="V1046" s="278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9"/>
      <c r="B1047" s="201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81" t="str">
        <f t="shared" si="85"/>
        <v/>
      </c>
      <c r="V1047" s="278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9"/>
      <c r="B1048" s="201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81" t="str">
        <f t="shared" si="85"/>
        <v/>
      </c>
      <c r="V1048" s="278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9"/>
      <c r="B1049" s="201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81" t="str">
        <f t="shared" si="85"/>
        <v/>
      </c>
      <c r="V1049" s="278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9"/>
      <c r="B1050" s="201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81" t="str">
        <f t="shared" si="85"/>
        <v/>
      </c>
      <c r="V1050" s="278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9"/>
      <c r="B1051" s="201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81" t="str">
        <f t="shared" si="85"/>
        <v/>
      </c>
      <c r="V1051" s="278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9"/>
      <c r="B1052" s="201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81" t="str">
        <f t="shared" si="85"/>
        <v/>
      </c>
      <c r="V1052" s="278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9"/>
      <c r="B1053" s="201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81" t="str">
        <f t="shared" si="85"/>
        <v/>
      </c>
      <c r="V1053" s="278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9"/>
      <c r="B1054" s="201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81" t="str">
        <f t="shared" si="85"/>
        <v/>
      </c>
      <c r="V1054" s="278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9"/>
      <c r="B1055" s="201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81" t="str">
        <f t="shared" si="85"/>
        <v/>
      </c>
      <c r="V1055" s="278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9"/>
      <c r="B1056" s="201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81" t="str">
        <f t="shared" si="85"/>
        <v/>
      </c>
      <c r="V1056" s="278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9"/>
      <c r="B1057" s="201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81" t="str">
        <f t="shared" si="85"/>
        <v/>
      </c>
      <c r="V1057" s="278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9"/>
      <c r="B1058" s="201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81" t="str">
        <f t="shared" si="85"/>
        <v/>
      </c>
      <c r="V1058" s="278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9"/>
      <c r="B1059" s="201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81" t="str">
        <f t="shared" si="85"/>
        <v/>
      </c>
      <c r="V1059" s="278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9"/>
      <c r="B1060" s="201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81" t="str">
        <f t="shared" si="85"/>
        <v/>
      </c>
      <c r="V1060" s="278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9"/>
      <c r="B1061" s="201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81" t="str">
        <f t="shared" si="85"/>
        <v/>
      </c>
      <c r="V1061" s="278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9"/>
      <c r="B1062" s="201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81" t="str">
        <f t="shared" si="85"/>
        <v/>
      </c>
      <c r="V1062" s="278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9"/>
      <c r="B1063" s="201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81" t="str">
        <f t="shared" si="85"/>
        <v/>
      </c>
      <c r="V1063" s="278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9"/>
      <c r="B1064" s="201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81" t="str">
        <f t="shared" si="85"/>
        <v/>
      </c>
      <c r="V1064" s="278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9"/>
      <c r="B1065" s="201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81" t="str">
        <f t="shared" si="85"/>
        <v/>
      </c>
      <c r="V1065" s="278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9"/>
      <c r="B1066" s="201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81" t="str">
        <f t="shared" si="85"/>
        <v/>
      </c>
      <c r="V1066" s="278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9"/>
      <c r="B1067" s="201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81" t="str">
        <f t="shared" si="85"/>
        <v/>
      </c>
      <c r="V1067" s="278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9"/>
      <c r="B1068" s="201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81" t="str">
        <f t="shared" si="85"/>
        <v/>
      </c>
      <c r="V1068" s="278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9"/>
      <c r="B1069" s="201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81" t="str">
        <f t="shared" si="85"/>
        <v/>
      </c>
      <c r="V1069" s="278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9"/>
      <c r="B1070" s="201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81" t="str">
        <f t="shared" si="85"/>
        <v/>
      </c>
      <c r="V1070" s="278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9"/>
      <c r="B1071" s="201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81" t="str">
        <f t="shared" si="85"/>
        <v/>
      </c>
      <c r="V1071" s="278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9"/>
      <c r="B1072" s="201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81" t="str">
        <f t="shared" si="85"/>
        <v/>
      </c>
      <c r="V1072" s="278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9"/>
      <c r="B1073" s="201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81" t="str">
        <f t="shared" si="85"/>
        <v/>
      </c>
      <c r="V1073" s="278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9"/>
      <c r="B1074" s="201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81" t="str">
        <f t="shared" si="85"/>
        <v/>
      </c>
      <c r="V1074" s="278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9"/>
      <c r="B1075" s="201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81" t="str">
        <f t="shared" si="85"/>
        <v/>
      </c>
      <c r="V1075" s="278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9"/>
      <c r="B1076" s="201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81" t="str">
        <f t="shared" si="85"/>
        <v/>
      </c>
      <c r="V1076" s="278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9"/>
      <c r="B1077" s="201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81" t="str">
        <f t="shared" si="85"/>
        <v/>
      </c>
      <c r="V1077" s="278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9"/>
      <c r="B1078" s="201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81" t="str">
        <f t="shared" si="85"/>
        <v/>
      </c>
      <c r="V1078" s="278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9"/>
      <c r="B1079" s="201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81" t="str">
        <f t="shared" si="85"/>
        <v/>
      </c>
      <c r="V1079" s="278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9"/>
      <c r="B1080" s="201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81" t="str">
        <f t="shared" si="85"/>
        <v/>
      </c>
      <c r="V1080" s="278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9"/>
      <c r="B1081" s="201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81" t="str">
        <f t="shared" si="85"/>
        <v/>
      </c>
      <c r="V1081" s="278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9"/>
      <c r="B1082" s="201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81" t="str">
        <f t="shared" si="85"/>
        <v/>
      </c>
      <c r="V1082" s="278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9"/>
      <c r="B1083" s="201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81" t="str">
        <f t="shared" si="85"/>
        <v/>
      </c>
      <c r="V1083" s="278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9"/>
      <c r="B1084" s="201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81" t="str">
        <f t="shared" si="85"/>
        <v/>
      </c>
      <c r="V1084" s="278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9"/>
      <c r="B1085" s="201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81" t="str">
        <f t="shared" si="85"/>
        <v/>
      </c>
      <c r="V1085" s="278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9"/>
      <c r="B1086" s="201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81" t="str">
        <f t="shared" si="85"/>
        <v/>
      </c>
      <c r="V1086" s="278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9"/>
      <c r="B1087" s="201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81" t="str">
        <f t="shared" si="85"/>
        <v/>
      </c>
      <c r="V1087" s="278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9"/>
      <c r="B1088" s="201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81" t="str">
        <f t="shared" si="85"/>
        <v/>
      </c>
      <c r="V1088" s="278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9"/>
      <c r="B1089" s="201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81" t="str">
        <f t="shared" si="85"/>
        <v/>
      </c>
      <c r="V1089" s="278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9"/>
      <c r="B1090" s="201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81" t="str">
        <f t="shared" ref="U1090:U1153" si="90">IF(OR($D1090="",$H1090=""),"",ROUND($D1090+$H1090,2))</f>
        <v/>
      </c>
      <c r="V1090" s="278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9"/>
      <c r="B1091" s="201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81" t="str">
        <f t="shared" si="90"/>
        <v/>
      </c>
      <c r="V1091" s="278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9"/>
      <c r="B1092" s="201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81" t="str">
        <f t="shared" si="90"/>
        <v/>
      </c>
      <c r="V1092" s="278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9"/>
      <c r="B1093" s="201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81" t="str">
        <f t="shared" si="90"/>
        <v/>
      </c>
      <c r="V1093" s="278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9"/>
      <c r="B1094" s="201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81" t="str">
        <f t="shared" si="90"/>
        <v/>
      </c>
      <c r="V1094" s="278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9"/>
      <c r="B1095" s="201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81" t="str">
        <f t="shared" si="90"/>
        <v/>
      </c>
      <c r="V1095" s="278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9"/>
      <c r="B1096" s="201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81" t="str">
        <f t="shared" si="90"/>
        <v/>
      </c>
      <c r="V1096" s="278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9"/>
      <c r="B1097" s="201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81" t="str">
        <f t="shared" si="90"/>
        <v/>
      </c>
      <c r="V1097" s="278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9"/>
      <c r="B1098" s="201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81" t="str">
        <f t="shared" si="90"/>
        <v/>
      </c>
      <c r="V1098" s="278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9"/>
      <c r="B1099" s="201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81" t="str">
        <f t="shared" si="90"/>
        <v/>
      </c>
      <c r="V1099" s="278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9"/>
      <c r="B1100" s="201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81" t="str">
        <f t="shared" si="90"/>
        <v/>
      </c>
      <c r="V1100" s="278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9"/>
      <c r="B1101" s="201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81" t="str">
        <f t="shared" si="90"/>
        <v/>
      </c>
      <c r="V1101" s="278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9"/>
      <c r="B1102" s="201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81" t="str">
        <f t="shared" si="90"/>
        <v/>
      </c>
      <c r="V1102" s="278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9"/>
      <c r="B1103" s="201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81" t="str">
        <f t="shared" si="90"/>
        <v/>
      </c>
      <c r="V1103" s="278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9"/>
      <c r="B1104" s="201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81" t="str">
        <f t="shared" si="90"/>
        <v/>
      </c>
      <c r="V1104" s="278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9"/>
      <c r="B1105" s="201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81" t="str">
        <f t="shared" si="90"/>
        <v/>
      </c>
      <c r="V1105" s="278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9"/>
      <c r="B1106" s="201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81" t="str">
        <f t="shared" si="90"/>
        <v/>
      </c>
      <c r="V1106" s="278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9"/>
      <c r="B1107" s="201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81" t="str">
        <f t="shared" si="90"/>
        <v/>
      </c>
      <c r="V1107" s="278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9"/>
      <c r="B1108" s="201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81" t="str">
        <f t="shared" si="90"/>
        <v/>
      </c>
      <c r="V1108" s="278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9"/>
      <c r="B1109" s="201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81" t="str">
        <f t="shared" si="90"/>
        <v/>
      </c>
      <c r="V1109" s="278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9"/>
      <c r="B1110" s="201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81" t="str">
        <f t="shared" si="90"/>
        <v/>
      </c>
      <c r="V1110" s="278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9"/>
      <c r="B1111" s="201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81" t="str">
        <f t="shared" si="90"/>
        <v/>
      </c>
      <c r="V1111" s="278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9"/>
      <c r="B1112" s="201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81" t="str">
        <f t="shared" si="90"/>
        <v/>
      </c>
      <c r="V1112" s="278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9"/>
      <c r="B1113" s="201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81" t="str">
        <f t="shared" si="90"/>
        <v/>
      </c>
      <c r="V1113" s="278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9"/>
      <c r="B1114" s="201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81" t="str">
        <f t="shared" si="90"/>
        <v/>
      </c>
      <c r="V1114" s="278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9"/>
      <c r="B1115" s="201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81" t="str">
        <f t="shared" si="90"/>
        <v/>
      </c>
      <c r="V1115" s="278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9"/>
      <c r="B1116" s="201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81" t="str">
        <f t="shared" si="90"/>
        <v/>
      </c>
      <c r="V1116" s="278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9"/>
      <c r="B1117" s="201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81" t="str">
        <f t="shared" si="90"/>
        <v/>
      </c>
      <c r="V1117" s="278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9"/>
      <c r="B1118" s="201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81" t="str">
        <f t="shared" si="90"/>
        <v/>
      </c>
      <c r="V1118" s="278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9"/>
      <c r="B1119" s="201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81" t="str">
        <f t="shared" si="90"/>
        <v/>
      </c>
      <c r="V1119" s="278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9"/>
      <c r="B1120" s="201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81" t="str">
        <f t="shared" si="90"/>
        <v/>
      </c>
      <c r="V1120" s="278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9"/>
      <c r="B1121" s="201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81" t="str">
        <f t="shared" si="90"/>
        <v/>
      </c>
      <c r="V1121" s="278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9"/>
      <c r="B1122" s="201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81" t="str">
        <f t="shared" si="90"/>
        <v/>
      </c>
      <c r="V1122" s="278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9"/>
      <c r="B1123" s="201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81" t="str">
        <f t="shared" si="90"/>
        <v/>
      </c>
      <c r="V1123" s="278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9"/>
      <c r="B1124" s="201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81" t="str">
        <f t="shared" si="90"/>
        <v/>
      </c>
      <c r="V1124" s="278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9"/>
      <c r="B1125" s="201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81" t="str">
        <f t="shared" si="90"/>
        <v/>
      </c>
      <c r="V1125" s="278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9"/>
      <c r="B1126" s="201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81" t="str">
        <f t="shared" si="90"/>
        <v/>
      </c>
      <c r="V1126" s="278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9"/>
      <c r="B1127" s="201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81" t="str">
        <f t="shared" si="90"/>
        <v/>
      </c>
      <c r="V1127" s="278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9"/>
      <c r="B1128" s="201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81" t="str">
        <f t="shared" si="90"/>
        <v/>
      </c>
      <c r="V1128" s="278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9"/>
      <c r="B1129" s="201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81" t="str">
        <f t="shared" si="90"/>
        <v/>
      </c>
      <c r="V1129" s="278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9"/>
      <c r="B1130" s="201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81" t="str">
        <f t="shared" si="90"/>
        <v/>
      </c>
      <c r="V1130" s="278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9"/>
      <c r="B1131" s="201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81" t="str">
        <f t="shared" si="90"/>
        <v/>
      </c>
      <c r="V1131" s="278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9"/>
      <c r="B1132" s="201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81" t="str">
        <f t="shared" si="90"/>
        <v/>
      </c>
      <c r="V1132" s="278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9"/>
      <c r="B1133" s="201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81" t="str">
        <f t="shared" si="90"/>
        <v/>
      </c>
      <c r="V1133" s="278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9"/>
      <c r="B1134" s="201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81" t="str">
        <f t="shared" si="90"/>
        <v/>
      </c>
      <c r="V1134" s="278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9"/>
      <c r="B1135" s="201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81" t="str">
        <f t="shared" si="90"/>
        <v/>
      </c>
      <c r="V1135" s="278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9"/>
      <c r="B1136" s="201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81" t="str">
        <f t="shared" si="90"/>
        <v/>
      </c>
      <c r="V1136" s="278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9"/>
      <c r="B1137" s="201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81" t="str">
        <f t="shared" si="90"/>
        <v/>
      </c>
      <c r="V1137" s="278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9"/>
      <c r="B1138" s="201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81" t="str">
        <f t="shared" si="90"/>
        <v/>
      </c>
      <c r="V1138" s="278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9"/>
      <c r="B1139" s="201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81" t="str">
        <f t="shared" si="90"/>
        <v/>
      </c>
      <c r="V1139" s="278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9"/>
      <c r="B1140" s="201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81" t="str">
        <f t="shared" si="90"/>
        <v/>
      </c>
      <c r="V1140" s="278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9"/>
      <c r="B1141" s="201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81" t="str">
        <f t="shared" si="90"/>
        <v/>
      </c>
      <c r="V1141" s="278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9"/>
      <c r="B1142" s="201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81" t="str">
        <f t="shared" si="90"/>
        <v/>
      </c>
      <c r="V1142" s="278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9"/>
      <c r="B1143" s="201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81" t="str">
        <f t="shared" si="90"/>
        <v/>
      </c>
      <c r="V1143" s="278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9"/>
      <c r="B1144" s="201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81" t="str">
        <f t="shared" si="90"/>
        <v/>
      </c>
      <c r="V1144" s="278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9"/>
      <c r="B1145" s="201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81" t="str">
        <f t="shared" si="90"/>
        <v/>
      </c>
      <c r="V1145" s="278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9"/>
      <c r="B1146" s="201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81" t="str">
        <f t="shared" si="90"/>
        <v/>
      </c>
      <c r="V1146" s="278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9"/>
      <c r="B1147" s="201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81" t="str">
        <f t="shared" si="90"/>
        <v/>
      </c>
      <c r="V1147" s="278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9"/>
      <c r="B1148" s="201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81" t="str">
        <f t="shared" si="90"/>
        <v/>
      </c>
      <c r="V1148" s="278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9"/>
      <c r="B1149" s="201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81" t="str">
        <f t="shared" si="90"/>
        <v/>
      </c>
      <c r="V1149" s="278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9"/>
      <c r="B1150" s="201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81" t="str">
        <f t="shared" si="90"/>
        <v/>
      </c>
      <c r="V1150" s="278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9"/>
      <c r="B1151" s="201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81" t="str">
        <f t="shared" si="90"/>
        <v/>
      </c>
      <c r="V1151" s="278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9"/>
      <c r="B1152" s="201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81" t="str">
        <f t="shared" si="90"/>
        <v/>
      </c>
      <c r="V1152" s="278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9"/>
      <c r="B1153" s="201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81" t="str">
        <f t="shared" si="90"/>
        <v/>
      </c>
      <c r="V1153" s="278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9"/>
      <c r="B1154" s="201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81" t="str">
        <f t="shared" ref="U1154:U1217" si="95">IF(OR($D1154="",$H1154=""),"",ROUND($D1154+$H1154,2))</f>
        <v/>
      </c>
      <c r="V1154" s="278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9"/>
      <c r="B1155" s="201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81" t="str">
        <f t="shared" si="95"/>
        <v/>
      </c>
      <c r="V1155" s="278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9"/>
      <c r="B1156" s="201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81" t="str">
        <f t="shared" si="95"/>
        <v/>
      </c>
      <c r="V1156" s="278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9"/>
      <c r="B1157" s="201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81" t="str">
        <f t="shared" si="95"/>
        <v/>
      </c>
      <c r="V1157" s="278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9"/>
      <c r="B1158" s="201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81" t="str">
        <f t="shared" si="95"/>
        <v/>
      </c>
      <c r="V1158" s="278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9"/>
      <c r="B1159" s="201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81" t="str">
        <f t="shared" si="95"/>
        <v/>
      </c>
      <c r="V1159" s="278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9"/>
      <c r="B1160" s="201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81" t="str">
        <f t="shared" si="95"/>
        <v/>
      </c>
      <c r="V1160" s="278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9"/>
      <c r="B1161" s="201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81" t="str">
        <f t="shared" si="95"/>
        <v/>
      </c>
      <c r="V1161" s="278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9"/>
      <c r="B1162" s="201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81" t="str">
        <f t="shared" si="95"/>
        <v/>
      </c>
      <c r="V1162" s="278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9"/>
      <c r="B1163" s="201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81" t="str">
        <f t="shared" si="95"/>
        <v/>
      </c>
      <c r="V1163" s="278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9"/>
      <c r="B1164" s="201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81" t="str">
        <f t="shared" si="95"/>
        <v/>
      </c>
      <c r="V1164" s="278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9"/>
      <c r="B1165" s="201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81" t="str">
        <f t="shared" si="95"/>
        <v/>
      </c>
      <c r="V1165" s="278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9"/>
      <c r="B1166" s="201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81" t="str">
        <f t="shared" si="95"/>
        <v/>
      </c>
      <c r="V1166" s="278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9"/>
      <c r="B1167" s="201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81" t="str">
        <f t="shared" si="95"/>
        <v/>
      </c>
      <c r="V1167" s="278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9"/>
      <c r="B1168" s="201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81" t="str">
        <f t="shared" si="95"/>
        <v/>
      </c>
      <c r="V1168" s="278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9"/>
      <c r="B1169" s="201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81" t="str">
        <f t="shared" si="95"/>
        <v/>
      </c>
      <c r="V1169" s="278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9"/>
      <c r="B1170" s="201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81" t="str">
        <f t="shared" si="95"/>
        <v/>
      </c>
      <c r="V1170" s="278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9"/>
      <c r="B1171" s="201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81" t="str">
        <f t="shared" si="95"/>
        <v/>
      </c>
      <c r="V1171" s="278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9"/>
      <c r="B1172" s="201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81" t="str">
        <f t="shared" si="95"/>
        <v/>
      </c>
      <c r="V1172" s="278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9"/>
      <c r="B1173" s="201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81" t="str">
        <f t="shared" si="95"/>
        <v/>
      </c>
      <c r="V1173" s="278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9"/>
      <c r="B1174" s="201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81" t="str">
        <f t="shared" si="95"/>
        <v/>
      </c>
      <c r="V1174" s="278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9"/>
      <c r="B1175" s="201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81" t="str">
        <f t="shared" si="95"/>
        <v/>
      </c>
      <c r="V1175" s="278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9"/>
      <c r="B1176" s="201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81" t="str">
        <f t="shared" si="95"/>
        <v/>
      </c>
      <c r="V1176" s="278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9"/>
      <c r="B1177" s="201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81" t="str">
        <f t="shared" si="95"/>
        <v/>
      </c>
      <c r="V1177" s="278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9"/>
      <c r="B1178" s="201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81" t="str">
        <f t="shared" si="95"/>
        <v/>
      </c>
      <c r="V1178" s="278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9"/>
      <c r="B1179" s="201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81" t="str">
        <f t="shared" si="95"/>
        <v/>
      </c>
      <c r="V1179" s="278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9"/>
      <c r="B1180" s="201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81" t="str">
        <f t="shared" si="95"/>
        <v/>
      </c>
      <c r="V1180" s="278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9"/>
      <c r="B1181" s="201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81" t="str">
        <f t="shared" si="95"/>
        <v/>
      </c>
      <c r="V1181" s="278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9"/>
      <c r="B1182" s="201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81" t="str">
        <f t="shared" si="95"/>
        <v/>
      </c>
      <c r="V1182" s="278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9"/>
      <c r="B1183" s="201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81" t="str">
        <f t="shared" si="95"/>
        <v/>
      </c>
      <c r="V1183" s="278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9"/>
      <c r="B1184" s="201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81" t="str">
        <f t="shared" si="95"/>
        <v/>
      </c>
      <c r="V1184" s="278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9"/>
      <c r="B1185" s="201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81" t="str">
        <f t="shared" si="95"/>
        <v/>
      </c>
      <c r="V1185" s="278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9"/>
      <c r="B1186" s="201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81" t="str">
        <f t="shared" si="95"/>
        <v/>
      </c>
      <c r="V1186" s="278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9"/>
      <c r="B1187" s="201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81" t="str">
        <f t="shared" si="95"/>
        <v/>
      </c>
      <c r="V1187" s="278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9"/>
      <c r="B1188" s="201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81" t="str">
        <f t="shared" si="95"/>
        <v/>
      </c>
      <c r="V1188" s="278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9"/>
      <c r="B1189" s="201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81" t="str">
        <f t="shared" si="95"/>
        <v/>
      </c>
      <c r="V1189" s="278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9"/>
      <c r="B1190" s="201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81" t="str">
        <f t="shared" si="95"/>
        <v/>
      </c>
      <c r="V1190" s="278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9"/>
      <c r="B1191" s="201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81" t="str">
        <f t="shared" si="95"/>
        <v/>
      </c>
      <c r="V1191" s="278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9"/>
      <c r="B1192" s="201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81" t="str">
        <f t="shared" si="95"/>
        <v/>
      </c>
      <c r="V1192" s="278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9"/>
      <c r="B1193" s="201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81" t="str">
        <f t="shared" si="95"/>
        <v/>
      </c>
      <c r="V1193" s="278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9"/>
      <c r="B1194" s="201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81" t="str">
        <f t="shared" si="95"/>
        <v/>
      </c>
      <c r="V1194" s="278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9"/>
      <c r="B1195" s="201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81" t="str">
        <f t="shared" si="95"/>
        <v/>
      </c>
      <c r="V1195" s="278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9"/>
      <c r="B1196" s="201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81" t="str">
        <f t="shared" si="95"/>
        <v/>
      </c>
      <c r="V1196" s="278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9"/>
      <c r="B1197" s="201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81" t="str">
        <f t="shared" si="95"/>
        <v/>
      </c>
      <c r="V1197" s="278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9"/>
      <c r="B1198" s="201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81" t="str">
        <f t="shared" si="95"/>
        <v/>
      </c>
      <c r="V1198" s="278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9"/>
      <c r="B1199" s="201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81" t="str">
        <f t="shared" si="95"/>
        <v/>
      </c>
      <c r="V1199" s="278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9"/>
      <c r="B1200" s="201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81" t="str">
        <f t="shared" si="95"/>
        <v/>
      </c>
      <c r="V1200" s="278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9"/>
      <c r="B1201" s="201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81" t="str">
        <f t="shared" si="95"/>
        <v/>
      </c>
      <c r="V1201" s="278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9"/>
      <c r="B1202" s="201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81" t="str">
        <f t="shared" si="95"/>
        <v/>
      </c>
      <c r="V1202" s="278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9"/>
      <c r="B1203" s="201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81" t="str">
        <f t="shared" si="95"/>
        <v/>
      </c>
      <c r="V1203" s="278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9"/>
      <c r="B1204" s="201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81" t="str">
        <f t="shared" si="95"/>
        <v/>
      </c>
      <c r="V1204" s="278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9"/>
      <c r="B1205" s="201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81" t="str">
        <f t="shared" si="95"/>
        <v/>
      </c>
      <c r="V1205" s="278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9"/>
      <c r="B1206" s="201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81" t="str">
        <f t="shared" si="95"/>
        <v/>
      </c>
      <c r="V1206" s="278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9"/>
      <c r="B1207" s="201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81" t="str">
        <f t="shared" si="95"/>
        <v/>
      </c>
      <c r="V1207" s="278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9"/>
      <c r="B1208" s="201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81" t="str">
        <f t="shared" si="95"/>
        <v/>
      </c>
      <c r="V1208" s="278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9"/>
      <c r="B1209" s="201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81" t="str">
        <f t="shared" si="95"/>
        <v/>
      </c>
      <c r="V1209" s="278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9"/>
      <c r="B1210" s="201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81" t="str">
        <f t="shared" si="95"/>
        <v/>
      </c>
      <c r="V1210" s="278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9"/>
      <c r="B1211" s="201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81" t="str">
        <f t="shared" si="95"/>
        <v/>
      </c>
      <c r="V1211" s="278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9"/>
      <c r="B1212" s="201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81" t="str">
        <f t="shared" si="95"/>
        <v/>
      </c>
      <c r="V1212" s="278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9"/>
      <c r="B1213" s="201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81" t="str">
        <f t="shared" si="95"/>
        <v/>
      </c>
      <c r="V1213" s="278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9"/>
      <c r="B1214" s="201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81" t="str">
        <f t="shared" si="95"/>
        <v/>
      </c>
      <c r="V1214" s="278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9"/>
      <c r="B1215" s="201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81" t="str">
        <f t="shared" si="95"/>
        <v/>
      </c>
      <c r="V1215" s="278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9"/>
      <c r="B1216" s="201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81" t="str">
        <f t="shared" si="95"/>
        <v/>
      </c>
      <c r="V1216" s="278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9"/>
      <c r="B1217" s="201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81" t="str">
        <f t="shared" si="95"/>
        <v/>
      </c>
      <c r="V1217" s="278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9"/>
      <c r="B1218" s="201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81" t="str">
        <f t="shared" ref="U1218:U1281" si="100">IF(OR($D1218="",$H1218=""),"",ROUND($D1218+$H1218,2))</f>
        <v/>
      </c>
      <c r="V1218" s="278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9"/>
      <c r="B1219" s="201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81" t="str">
        <f t="shared" si="100"/>
        <v/>
      </c>
      <c r="V1219" s="278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9"/>
      <c r="B1220" s="201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81" t="str">
        <f t="shared" si="100"/>
        <v/>
      </c>
      <c r="V1220" s="278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9"/>
      <c r="B1221" s="201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81" t="str">
        <f t="shared" si="100"/>
        <v/>
      </c>
      <c r="V1221" s="278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9"/>
      <c r="B1222" s="201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81" t="str">
        <f t="shared" si="100"/>
        <v/>
      </c>
      <c r="V1222" s="278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9"/>
      <c r="B1223" s="201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81" t="str">
        <f t="shared" si="100"/>
        <v/>
      </c>
      <c r="V1223" s="278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9"/>
      <c r="B1224" s="201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81" t="str">
        <f t="shared" si="100"/>
        <v/>
      </c>
      <c r="V1224" s="278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9"/>
      <c r="B1225" s="201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81" t="str">
        <f t="shared" si="100"/>
        <v/>
      </c>
      <c r="V1225" s="278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9"/>
      <c r="B1226" s="201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81" t="str">
        <f t="shared" si="100"/>
        <v/>
      </c>
      <c r="V1226" s="278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9"/>
      <c r="B1227" s="201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81" t="str">
        <f t="shared" si="100"/>
        <v/>
      </c>
      <c r="V1227" s="278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9"/>
      <c r="B1228" s="201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81" t="str">
        <f t="shared" si="100"/>
        <v/>
      </c>
      <c r="V1228" s="278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9"/>
      <c r="B1229" s="201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81" t="str">
        <f t="shared" si="100"/>
        <v/>
      </c>
      <c r="V1229" s="278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9"/>
      <c r="B1230" s="201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81" t="str">
        <f t="shared" si="100"/>
        <v/>
      </c>
      <c r="V1230" s="278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9"/>
      <c r="B1231" s="201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81" t="str">
        <f t="shared" si="100"/>
        <v/>
      </c>
      <c r="V1231" s="278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9"/>
      <c r="B1232" s="201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81" t="str">
        <f t="shared" si="100"/>
        <v/>
      </c>
      <c r="V1232" s="278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9"/>
      <c r="B1233" s="201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81" t="str">
        <f t="shared" si="100"/>
        <v/>
      </c>
      <c r="V1233" s="278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9"/>
      <c r="B1234" s="201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81" t="str">
        <f t="shared" si="100"/>
        <v/>
      </c>
      <c r="V1234" s="278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9"/>
      <c r="B1235" s="201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81" t="str">
        <f t="shared" si="100"/>
        <v/>
      </c>
      <c r="V1235" s="278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9"/>
      <c r="B1236" s="201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81" t="str">
        <f t="shared" si="100"/>
        <v/>
      </c>
      <c r="V1236" s="278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9"/>
      <c r="B1237" s="201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81" t="str">
        <f t="shared" si="100"/>
        <v/>
      </c>
      <c r="V1237" s="278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9"/>
      <c r="B1238" s="201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81" t="str">
        <f t="shared" si="100"/>
        <v/>
      </c>
      <c r="V1238" s="278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9"/>
      <c r="B1239" s="201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81" t="str">
        <f t="shared" si="100"/>
        <v/>
      </c>
      <c r="V1239" s="278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9"/>
      <c r="B1240" s="201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81" t="str">
        <f t="shared" si="100"/>
        <v/>
      </c>
      <c r="V1240" s="278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9"/>
      <c r="B1241" s="201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81" t="str">
        <f t="shared" si="100"/>
        <v/>
      </c>
      <c r="V1241" s="278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9"/>
      <c r="B1242" s="201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81" t="str">
        <f t="shared" si="100"/>
        <v/>
      </c>
      <c r="V1242" s="278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9"/>
      <c r="B1243" s="201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81" t="str">
        <f t="shared" si="100"/>
        <v/>
      </c>
      <c r="V1243" s="278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9"/>
      <c r="B1244" s="201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81" t="str">
        <f t="shared" si="100"/>
        <v/>
      </c>
      <c r="V1244" s="278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9"/>
      <c r="B1245" s="201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81" t="str">
        <f t="shared" si="100"/>
        <v/>
      </c>
      <c r="V1245" s="278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9"/>
      <c r="B1246" s="201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81" t="str">
        <f t="shared" si="100"/>
        <v/>
      </c>
      <c r="V1246" s="278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9"/>
      <c r="B1247" s="201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81" t="str">
        <f t="shared" si="100"/>
        <v/>
      </c>
      <c r="V1247" s="278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9"/>
      <c r="B1248" s="201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81" t="str">
        <f t="shared" si="100"/>
        <v/>
      </c>
      <c r="V1248" s="278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9"/>
      <c r="B1249" s="201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81" t="str">
        <f t="shared" si="100"/>
        <v/>
      </c>
      <c r="V1249" s="278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9"/>
      <c r="B1250" s="201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81" t="str">
        <f t="shared" si="100"/>
        <v/>
      </c>
      <c r="V1250" s="278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9"/>
      <c r="B1251" s="201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81" t="str">
        <f t="shared" si="100"/>
        <v/>
      </c>
      <c r="V1251" s="278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9"/>
      <c r="B1252" s="201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81" t="str">
        <f t="shared" si="100"/>
        <v/>
      </c>
      <c r="V1252" s="278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9"/>
      <c r="B1253" s="201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81" t="str">
        <f t="shared" si="100"/>
        <v/>
      </c>
      <c r="V1253" s="278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9"/>
      <c r="B1254" s="201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81" t="str">
        <f t="shared" si="100"/>
        <v/>
      </c>
      <c r="V1254" s="278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9"/>
      <c r="B1255" s="201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81" t="str">
        <f t="shared" si="100"/>
        <v/>
      </c>
      <c r="V1255" s="278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9"/>
      <c r="B1256" s="201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81" t="str">
        <f t="shared" si="100"/>
        <v/>
      </c>
      <c r="V1256" s="278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9"/>
      <c r="B1257" s="201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81" t="str">
        <f t="shared" si="100"/>
        <v/>
      </c>
      <c r="V1257" s="278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9"/>
      <c r="B1258" s="201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81" t="str">
        <f t="shared" si="100"/>
        <v/>
      </c>
      <c r="V1258" s="278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9"/>
      <c r="B1259" s="201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81" t="str">
        <f t="shared" si="100"/>
        <v/>
      </c>
      <c r="V1259" s="278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9"/>
      <c r="B1260" s="201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81" t="str">
        <f t="shared" si="100"/>
        <v/>
      </c>
      <c r="V1260" s="278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9"/>
      <c r="B1261" s="201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81" t="str">
        <f t="shared" si="100"/>
        <v/>
      </c>
      <c r="V1261" s="278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9"/>
      <c r="B1262" s="201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81" t="str">
        <f t="shared" si="100"/>
        <v/>
      </c>
      <c r="V1262" s="278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9"/>
      <c r="B1263" s="201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81" t="str">
        <f t="shared" si="100"/>
        <v/>
      </c>
      <c r="V1263" s="278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9"/>
      <c r="B1264" s="201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81" t="str">
        <f t="shared" si="100"/>
        <v/>
      </c>
      <c r="V1264" s="278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9"/>
      <c r="B1265" s="201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81" t="str">
        <f t="shared" si="100"/>
        <v/>
      </c>
      <c r="V1265" s="278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9"/>
      <c r="B1266" s="201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81" t="str">
        <f t="shared" si="100"/>
        <v/>
      </c>
      <c r="V1266" s="278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9"/>
      <c r="B1267" s="201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81" t="str">
        <f t="shared" si="100"/>
        <v/>
      </c>
      <c r="V1267" s="278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9"/>
      <c r="B1268" s="201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81" t="str">
        <f t="shared" si="100"/>
        <v/>
      </c>
      <c r="V1268" s="278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9"/>
      <c r="B1269" s="201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81" t="str">
        <f t="shared" si="100"/>
        <v/>
      </c>
      <c r="V1269" s="278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9"/>
      <c r="B1270" s="201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81" t="str">
        <f t="shared" si="100"/>
        <v/>
      </c>
      <c r="V1270" s="278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9"/>
      <c r="B1271" s="201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81" t="str">
        <f t="shared" si="100"/>
        <v/>
      </c>
      <c r="V1271" s="278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9"/>
      <c r="B1272" s="201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81" t="str">
        <f t="shared" si="100"/>
        <v/>
      </c>
      <c r="V1272" s="278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9"/>
      <c r="B1273" s="201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81" t="str">
        <f t="shared" si="100"/>
        <v/>
      </c>
      <c r="V1273" s="278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9"/>
      <c r="B1274" s="201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81" t="str">
        <f t="shared" si="100"/>
        <v/>
      </c>
      <c r="V1274" s="278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9"/>
      <c r="B1275" s="201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81" t="str">
        <f t="shared" si="100"/>
        <v/>
      </c>
      <c r="V1275" s="278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9"/>
      <c r="B1276" s="201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81" t="str">
        <f t="shared" si="100"/>
        <v/>
      </c>
      <c r="V1276" s="278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9"/>
      <c r="B1277" s="201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81" t="str">
        <f t="shared" si="100"/>
        <v/>
      </c>
      <c r="V1277" s="278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9"/>
      <c r="B1278" s="201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81" t="str">
        <f t="shared" si="100"/>
        <v/>
      </c>
      <c r="V1278" s="278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9"/>
      <c r="B1279" s="201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81" t="str">
        <f t="shared" si="100"/>
        <v/>
      </c>
      <c r="V1279" s="278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9"/>
      <c r="B1280" s="201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81" t="str">
        <f t="shared" si="100"/>
        <v/>
      </c>
      <c r="V1280" s="278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9"/>
      <c r="B1281" s="201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81" t="str">
        <f t="shared" si="100"/>
        <v/>
      </c>
      <c r="V1281" s="278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9"/>
      <c r="B1282" s="201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81" t="str">
        <f t="shared" ref="U1282:U1345" si="105">IF(OR($D1282="",$H1282=""),"",ROUND($D1282+$H1282,2))</f>
        <v/>
      </c>
      <c r="V1282" s="278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9"/>
      <c r="B1283" s="201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81" t="str">
        <f t="shared" si="105"/>
        <v/>
      </c>
      <c r="V1283" s="278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9"/>
      <c r="B1284" s="201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81" t="str">
        <f t="shared" si="105"/>
        <v/>
      </c>
      <c r="V1284" s="278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9"/>
      <c r="B1285" s="201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81" t="str">
        <f t="shared" si="105"/>
        <v/>
      </c>
      <c r="V1285" s="278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9"/>
      <c r="B1286" s="201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81" t="str">
        <f t="shared" si="105"/>
        <v/>
      </c>
      <c r="V1286" s="278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9"/>
      <c r="B1287" s="201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81" t="str">
        <f t="shared" si="105"/>
        <v/>
      </c>
      <c r="V1287" s="278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9"/>
      <c r="B1288" s="201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81" t="str">
        <f t="shared" si="105"/>
        <v/>
      </c>
      <c r="V1288" s="278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9"/>
      <c r="B1289" s="201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81" t="str">
        <f t="shared" si="105"/>
        <v/>
      </c>
      <c r="V1289" s="278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9"/>
      <c r="B1290" s="201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81" t="str">
        <f t="shared" si="105"/>
        <v/>
      </c>
      <c r="V1290" s="278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9"/>
      <c r="B1291" s="201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81" t="str">
        <f t="shared" si="105"/>
        <v/>
      </c>
      <c r="V1291" s="278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9"/>
      <c r="B1292" s="201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81" t="str">
        <f t="shared" si="105"/>
        <v/>
      </c>
      <c r="V1292" s="278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9"/>
      <c r="B1293" s="201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81" t="str">
        <f t="shared" si="105"/>
        <v/>
      </c>
      <c r="V1293" s="278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9"/>
      <c r="B1294" s="201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81" t="str">
        <f t="shared" si="105"/>
        <v/>
      </c>
      <c r="V1294" s="278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9"/>
      <c r="B1295" s="201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81" t="str">
        <f t="shared" si="105"/>
        <v/>
      </c>
      <c r="V1295" s="278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9"/>
      <c r="B1296" s="201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81" t="str">
        <f t="shared" si="105"/>
        <v/>
      </c>
      <c r="V1296" s="278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9"/>
      <c r="B1297" s="201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81" t="str">
        <f t="shared" si="105"/>
        <v/>
      </c>
      <c r="V1297" s="278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9"/>
      <c r="B1298" s="201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81" t="str">
        <f t="shared" si="105"/>
        <v/>
      </c>
      <c r="V1298" s="278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9"/>
      <c r="B1299" s="201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81" t="str">
        <f t="shared" si="105"/>
        <v/>
      </c>
      <c r="V1299" s="278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9"/>
      <c r="B1300" s="201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81" t="str">
        <f t="shared" si="105"/>
        <v/>
      </c>
      <c r="V1300" s="278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9"/>
      <c r="B1301" s="201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81" t="str">
        <f t="shared" si="105"/>
        <v/>
      </c>
      <c r="V1301" s="278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9"/>
      <c r="B1302" s="201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81" t="str">
        <f t="shared" si="105"/>
        <v/>
      </c>
      <c r="V1302" s="278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9"/>
      <c r="B1303" s="201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81" t="str">
        <f t="shared" si="105"/>
        <v/>
      </c>
      <c r="V1303" s="278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9"/>
      <c r="B1304" s="201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81" t="str">
        <f t="shared" si="105"/>
        <v/>
      </c>
      <c r="V1304" s="278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9"/>
      <c r="B1305" s="201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81" t="str">
        <f t="shared" si="105"/>
        <v/>
      </c>
      <c r="V1305" s="278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9"/>
      <c r="B1306" s="201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81" t="str">
        <f t="shared" si="105"/>
        <v/>
      </c>
      <c r="V1306" s="278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9"/>
      <c r="B1307" s="201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81" t="str">
        <f t="shared" si="105"/>
        <v/>
      </c>
      <c r="V1307" s="278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9"/>
      <c r="B1308" s="201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81" t="str">
        <f t="shared" si="105"/>
        <v/>
      </c>
      <c r="V1308" s="278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9"/>
      <c r="B1309" s="201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81" t="str">
        <f t="shared" si="105"/>
        <v/>
      </c>
      <c r="V1309" s="278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9"/>
      <c r="B1310" s="201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81" t="str">
        <f t="shared" si="105"/>
        <v/>
      </c>
      <c r="V1310" s="278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9"/>
      <c r="B1311" s="201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81" t="str">
        <f t="shared" si="105"/>
        <v/>
      </c>
      <c r="V1311" s="278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9"/>
      <c r="B1312" s="201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81" t="str">
        <f t="shared" si="105"/>
        <v/>
      </c>
      <c r="V1312" s="278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9"/>
      <c r="B1313" s="201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81" t="str">
        <f t="shared" si="105"/>
        <v/>
      </c>
      <c r="V1313" s="278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9"/>
      <c r="B1314" s="201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81" t="str">
        <f t="shared" si="105"/>
        <v/>
      </c>
      <c r="V1314" s="278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9"/>
      <c r="B1315" s="201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81" t="str">
        <f t="shared" si="105"/>
        <v/>
      </c>
      <c r="V1315" s="278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9"/>
      <c r="B1316" s="201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81" t="str">
        <f t="shared" si="105"/>
        <v/>
      </c>
      <c r="V1316" s="278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9"/>
      <c r="B1317" s="201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81" t="str">
        <f t="shared" si="105"/>
        <v/>
      </c>
      <c r="V1317" s="278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9"/>
      <c r="B1318" s="201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81" t="str">
        <f t="shared" si="105"/>
        <v/>
      </c>
      <c r="V1318" s="278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9"/>
      <c r="B1319" s="201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81" t="str">
        <f t="shared" si="105"/>
        <v/>
      </c>
      <c r="V1319" s="278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9"/>
      <c r="B1320" s="201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81" t="str">
        <f t="shared" si="105"/>
        <v/>
      </c>
      <c r="V1320" s="278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9"/>
      <c r="B1321" s="201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81" t="str">
        <f t="shared" si="105"/>
        <v/>
      </c>
      <c r="V1321" s="278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9"/>
      <c r="B1322" s="201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81" t="str">
        <f t="shared" si="105"/>
        <v/>
      </c>
      <c r="V1322" s="278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9"/>
      <c r="B1323" s="201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81" t="str">
        <f t="shared" si="105"/>
        <v/>
      </c>
      <c r="V1323" s="278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9"/>
      <c r="B1324" s="201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81" t="str">
        <f t="shared" si="105"/>
        <v/>
      </c>
      <c r="V1324" s="278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9"/>
      <c r="B1325" s="201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81" t="str">
        <f t="shared" si="105"/>
        <v/>
      </c>
      <c r="V1325" s="278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9"/>
      <c r="B1326" s="201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81" t="str">
        <f t="shared" si="105"/>
        <v/>
      </c>
      <c r="V1326" s="278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9"/>
      <c r="B1327" s="201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81" t="str">
        <f t="shared" si="105"/>
        <v/>
      </c>
      <c r="V1327" s="278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9"/>
      <c r="B1328" s="201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81" t="str">
        <f t="shared" si="105"/>
        <v/>
      </c>
      <c r="V1328" s="278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9"/>
      <c r="B1329" s="201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81" t="str">
        <f t="shared" si="105"/>
        <v/>
      </c>
      <c r="V1329" s="278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9"/>
      <c r="B1330" s="201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81" t="str">
        <f t="shared" si="105"/>
        <v/>
      </c>
      <c r="V1330" s="278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9"/>
      <c r="B1331" s="201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81" t="str">
        <f t="shared" si="105"/>
        <v/>
      </c>
      <c r="V1331" s="278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9"/>
      <c r="B1332" s="201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81" t="str">
        <f t="shared" si="105"/>
        <v/>
      </c>
      <c r="V1332" s="278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9"/>
      <c r="B1333" s="201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81" t="str">
        <f t="shared" si="105"/>
        <v/>
      </c>
      <c r="V1333" s="278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9"/>
      <c r="B1334" s="201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81" t="str">
        <f t="shared" si="105"/>
        <v/>
      </c>
      <c r="V1334" s="278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9"/>
      <c r="B1335" s="201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81" t="str">
        <f t="shared" si="105"/>
        <v/>
      </c>
      <c r="V1335" s="278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9"/>
      <c r="B1336" s="201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81" t="str">
        <f t="shared" si="105"/>
        <v/>
      </c>
      <c r="V1336" s="278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9"/>
      <c r="B1337" s="201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81" t="str">
        <f t="shared" si="105"/>
        <v/>
      </c>
      <c r="V1337" s="278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9"/>
      <c r="B1338" s="201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81" t="str">
        <f t="shared" si="105"/>
        <v/>
      </c>
      <c r="V1338" s="278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9"/>
      <c r="B1339" s="201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81" t="str">
        <f t="shared" si="105"/>
        <v/>
      </c>
      <c r="V1339" s="278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9"/>
      <c r="B1340" s="201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81" t="str">
        <f t="shared" si="105"/>
        <v/>
      </c>
      <c r="V1340" s="278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9"/>
      <c r="B1341" s="201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81" t="str">
        <f t="shared" si="105"/>
        <v/>
      </c>
      <c r="V1341" s="278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9"/>
      <c r="B1342" s="201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81" t="str">
        <f t="shared" si="105"/>
        <v/>
      </c>
      <c r="V1342" s="278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9"/>
      <c r="B1343" s="201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81" t="str">
        <f t="shared" si="105"/>
        <v/>
      </c>
      <c r="V1343" s="278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9"/>
      <c r="B1344" s="201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81" t="str">
        <f t="shared" si="105"/>
        <v/>
      </c>
      <c r="V1344" s="278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9"/>
      <c r="B1345" s="201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81" t="str">
        <f t="shared" si="105"/>
        <v/>
      </c>
      <c r="V1345" s="278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9"/>
      <c r="B1346" s="201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81" t="str">
        <f t="shared" ref="U1346:U1409" si="110">IF(OR($D1346="",$H1346=""),"",ROUND($D1346+$H1346,2))</f>
        <v/>
      </c>
      <c r="V1346" s="278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9"/>
      <c r="B1347" s="201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81" t="str">
        <f t="shared" si="110"/>
        <v/>
      </c>
      <c r="V1347" s="278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9"/>
      <c r="B1348" s="201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81" t="str">
        <f t="shared" si="110"/>
        <v/>
      </c>
      <c r="V1348" s="278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9"/>
      <c r="B1349" s="201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81" t="str">
        <f t="shared" si="110"/>
        <v/>
      </c>
      <c r="V1349" s="278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9"/>
      <c r="B1350" s="201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81" t="str">
        <f t="shared" si="110"/>
        <v/>
      </c>
      <c r="V1350" s="278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9"/>
      <c r="B1351" s="201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81" t="str">
        <f t="shared" si="110"/>
        <v/>
      </c>
      <c r="V1351" s="278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9"/>
      <c r="B1352" s="201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81" t="str">
        <f t="shared" si="110"/>
        <v/>
      </c>
      <c r="V1352" s="278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9"/>
      <c r="B1353" s="201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81" t="str">
        <f t="shared" si="110"/>
        <v/>
      </c>
      <c r="V1353" s="278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9"/>
      <c r="B1354" s="201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81" t="str">
        <f t="shared" si="110"/>
        <v/>
      </c>
      <c r="V1354" s="278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9"/>
      <c r="B1355" s="201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81" t="str">
        <f t="shared" si="110"/>
        <v/>
      </c>
      <c r="V1355" s="278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9"/>
      <c r="B1356" s="201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81" t="str">
        <f t="shared" si="110"/>
        <v/>
      </c>
      <c r="V1356" s="278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9"/>
      <c r="B1357" s="201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81" t="str">
        <f t="shared" si="110"/>
        <v/>
      </c>
      <c r="V1357" s="278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9"/>
      <c r="B1358" s="201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81" t="str">
        <f t="shared" si="110"/>
        <v/>
      </c>
      <c r="V1358" s="278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9"/>
      <c r="B1359" s="201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81" t="str">
        <f t="shared" si="110"/>
        <v/>
      </c>
      <c r="V1359" s="278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9"/>
      <c r="B1360" s="201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81" t="str">
        <f t="shared" si="110"/>
        <v/>
      </c>
      <c r="V1360" s="278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9"/>
      <c r="B1361" s="201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81" t="str">
        <f t="shared" si="110"/>
        <v/>
      </c>
      <c r="V1361" s="278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9"/>
      <c r="B1362" s="201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81" t="str">
        <f t="shared" si="110"/>
        <v/>
      </c>
      <c r="V1362" s="278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9"/>
      <c r="B1363" s="201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81" t="str">
        <f t="shared" si="110"/>
        <v/>
      </c>
      <c r="V1363" s="278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9"/>
      <c r="B1364" s="201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81" t="str">
        <f t="shared" si="110"/>
        <v/>
      </c>
      <c r="V1364" s="278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9"/>
      <c r="B1365" s="201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81" t="str">
        <f t="shared" si="110"/>
        <v/>
      </c>
      <c r="V1365" s="278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9"/>
      <c r="B1366" s="201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81" t="str">
        <f t="shared" si="110"/>
        <v/>
      </c>
      <c r="V1366" s="278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9"/>
      <c r="B1367" s="201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81" t="str">
        <f t="shared" si="110"/>
        <v/>
      </c>
      <c r="V1367" s="278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9"/>
      <c r="B1368" s="201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81" t="str">
        <f t="shared" si="110"/>
        <v/>
      </c>
      <c r="V1368" s="278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9"/>
      <c r="B1369" s="201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81" t="str">
        <f t="shared" si="110"/>
        <v/>
      </c>
      <c r="V1369" s="278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9"/>
      <c r="B1370" s="201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81" t="str">
        <f t="shared" si="110"/>
        <v/>
      </c>
      <c r="V1370" s="278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9"/>
      <c r="B1371" s="201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81" t="str">
        <f t="shared" si="110"/>
        <v/>
      </c>
      <c r="V1371" s="278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9"/>
      <c r="B1372" s="201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81" t="str">
        <f t="shared" si="110"/>
        <v/>
      </c>
      <c r="V1372" s="278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9"/>
      <c r="B1373" s="201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81" t="str">
        <f t="shared" si="110"/>
        <v/>
      </c>
      <c r="V1373" s="278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9"/>
      <c r="B1374" s="201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81" t="str">
        <f t="shared" si="110"/>
        <v/>
      </c>
      <c r="V1374" s="278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9"/>
      <c r="B1375" s="201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81" t="str">
        <f t="shared" si="110"/>
        <v/>
      </c>
      <c r="V1375" s="278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9"/>
      <c r="B1376" s="201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81" t="str">
        <f t="shared" si="110"/>
        <v/>
      </c>
      <c r="V1376" s="278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9"/>
      <c r="B1377" s="201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81" t="str">
        <f t="shared" si="110"/>
        <v/>
      </c>
      <c r="V1377" s="278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9"/>
      <c r="B1378" s="201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81" t="str">
        <f t="shared" si="110"/>
        <v/>
      </c>
      <c r="V1378" s="278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9"/>
      <c r="B1379" s="201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81" t="str">
        <f t="shared" si="110"/>
        <v/>
      </c>
      <c r="V1379" s="278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9"/>
      <c r="B1380" s="201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81" t="str">
        <f t="shared" si="110"/>
        <v/>
      </c>
      <c r="V1380" s="278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9"/>
      <c r="B1381" s="201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81" t="str">
        <f t="shared" si="110"/>
        <v/>
      </c>
      <c r="V1381" s="278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9"/>
      <c r="B1382" s="201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81" t="str">
        <f t="shared" si="110"/>
        <v/>
      </c>
      <c r="V1382" s="278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9"/>
      <c r="B1383" s="201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81" t="str">
        <f t="shared" si="110"/>
        <v/>
      </c>
      <c r="V1383" s="278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9"/>
      <c r="B1384" s="201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81" t="str">
        <f t="shared" si="110"/>
        <v/>
      </c>
      <c r="V1384" s="278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9"/>
      <c r="B1385" s="201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81" t="str">
        <f t="shared" si="110"/>
        <v/>
      </c>
      <c r="V1385" s="278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9"/>
      <c r="B1386" s="201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81" t="str">
        <f t="shared" si="110"/>
        <v/>
      </c>
      <c r="V1386" s="278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9"/>
      <c r="B1387" s="201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81" t="str">
        <f t="shared" si="110"/>
        <v/>
      </c>
      <c r="V1387" s="278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9"/>
      <c r="B1388" s="201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81" t="str">
        <f t="shared" si="110"/>
        <v/>
      </c>
      <c r="V1388" s="278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9"/>
      <c r="B1389" s="201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81" t="str">
        <f t="shared" si="110"/>
        <v/>
      </c>
      <c r="V1389" s="278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9"/>
      <c r="B1390" s="201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81" t="str">
        <f t="shared" si="110"/>
        <v/>
      </c>
      <c r="V1390" s="278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9"/>
      <c r="B1391" s="201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81" t="str">
        <f t="shared" si="110"/>
        <v/>
      </c>
      <c r="V1391" s="278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9"/>
      <c r="B1392" s="201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81" t="str">
        <f t="shared" si="110"/>
        <v/>
      </c>
      <c r="V1392" s="278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9"/>
      <c r="B1393" s="201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81" t="str">
        <f t="shared" si="110"/>
        <v/>
      </c>
      <c r="V1393" s="278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9"/>
      <c r="B1394" s="201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81" t="str">
        <f t="shared" si="110"/>
        <v/>
      </c>
      <c r="V1394" s="278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9"/>
      <c r="B1395" s="201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81" t="str">
        <f t="shared" si="110"/>
        <v/>
      </c>
      <c r="V1395" s="278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9"/>
      <c r="B1396" s="201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81" t="str">
        <f t="shared" si="110"/>
        <v/>
      </c>
      <c r="V1396" s="278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9"/>
      <c r="B1397" s="201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81" t="str">
        <f t="shared" si="110"/>
        <v/>
      </c>
      <c r="V1397" s="278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9"/>
      <c r="B1398" s="201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81" t="str">
        <f t="shared" si="110"/>
        <v/>
      </c>
      <c r="V1398" s="278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9"/>
      <c r="B1399" s="201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81" t="str">
        <f t="shared" si="110"/>
        <v/>
      </c>
      <c r="V1399" s="278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9"/>
      <c r="B1400" s="201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81" t="str">
        <f t="shared" si="110"/>
        <v/>
      </c>
      <c r="V1400" s="278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9"/>
      <c r="B1401" s="201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81" t="str">
        <f t="shared" si="110"/>
        <v/>
      </c>
      <c r="V1401" s="278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9"/>
      <c r="B1402" s="201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81" t="str">
        <f t="shared" si="110"/>
        <v/>
      </c>
      <c r="V1402" s="278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9"/>
      <c r="B1403" s="201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81" t="str">
        <f t="shared" si="110"/>
        <v/>
      </c>
      <c r="V1403" s="278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9"/>
      <c r="B1404" s="201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81" t="str">
        <f t="shared" si="110"/>
        <v/>
      </c>
      <c r="V1404" s="278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9"/>
      <c r="B1405" s="201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81" t="str">
        <f t="shared" si="110"/>
        <v/>
      </c>
      <c r="V1405" s="278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9"/>
      <c r="B1406" s="201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81" t="str">
        <f t="shared" si="110"/>
        <v/>
      </c>
      <c r="V1406" s="278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9"/>
      <c r="B1407" s="201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81" t="str">
        <f t="shared" si="110"/>
        <v/>
      </c>
      <c r="V1407" s="278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9"/>
      <c r="B1408" s="201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81" t="str">
        <f t="shared" si="110"/>
        <v/>
      </c>
      <c r="V1408" s="278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9"/>
      <c r="B1409" s="201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81" t="str">
        <f t="shared" si="110"/>
        <v/>
      </c>
      <c r="V1409" s="278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9"/>
      <c r="B1410" s="201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81" t="str">
        <f t="shared" ref="U1410:U1473" si="115">IF(OR($D1410="",$H1410=""),"",ROUND($D1410+$H1410,2))</f>
        <v/>
      </c>
      <c r="V1410" s="278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9"/>
      <c r="B1411" s="201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81" t="str">
        <f t="shared" si="115"/>
        <v/>
      </c>
      <c r="V1411" s="278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9"/>
      <c r="B1412" s="201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81" t="str">
        <f t="shared" si="115"/>
        <v/>
      </c>
      <c r="V1412" s="278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9"/>
      <c r="B1413" s="201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81" t="str">
        <f t="shared" si="115"/>
        <v/>
      </c>
      <c r="V1413" s="278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9"/>
      <c r="B1414" s="201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81" t="str">
        <f t="shared" si="115"/>
        <v/>
      </c>
      <c r="V1414" s="278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9"/>
      <c r="B1415" s="201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81" t="str">
        <f t="shared" si="115"/>
        <v/>
      </c>
      <c r="V1415" s="278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9"/>
      <c r="B1416" s="201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81" t="str">
        <f t="shared" si="115"/>
        <v/>
      </c>
      <c r="V1416" s="278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9"/>
      <c r="B1417" s="201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81" t="str">
        <f t="shared" si="115"/>
        <v/>
      </c>
      <c r="V1417" s="278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9"/>
      <c r="B1418" s="201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81" t="str">
        <f t="shared" si="115"/>
        <v/>
      </c>
      <c r="V1418" s="278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9"/>
      <c r="B1419" s="201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81" t="str">
        <f t="shared" si="115"/>
        <v/>
      </c>
      <c r="V1419" s="278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9"/>
      <c r="B1420" s="201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81" t="str">
        <f t="shared" si="115"/>
        <v/>
      </c>
      <c r="V1420" s="278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9"/>
      <c r="B1421" s="201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81" t="str">
        <f t="shared" si="115"/>
        <v/>
      </c>
      <c r="V1421" s="278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9"/>
      <c r="B1422" s="201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81" t="str">
        <f t="shared" si="115"/>
        <v/>
      </c>
      <c r="V1422" s="278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9"/>
      <c r="B1423" s="201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81" t="str">
        <f t="shared" si="115"/>
        <v/>
      </c>
      <c r="V1423" s="278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9"/>
      <c r="B1424" s="201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81" t="str">
        <f t="shared" si="115"/>
        <v/>
      </c>
      <c r="V1424" s="278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9"/>
      <c r="B1425" s="201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81" t="str">
        <f t="shared" si="115"/>
        <v/>
      </c>
      <c r="V1425" s="278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9"/>
      <c r="B1426" s="201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81" t="str">
        <f t="shared" si="115"/>
        <v/>
      </c>
      <c r="V1426" s="278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9"/>
      <c r="B1427" s="201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81" t="str">
        <f t="shared" si="115"/>
        <v/>
      </c>
      <c r="V1427" s="278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9"/>
      <c r="B1428" s="201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81" t="str">
        <f t="shared" si="115"/>
        <v/>
      </c>
      <c r="V1428" s="278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9"/>
      <c r="B1429" s="201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81" t="str">
        <f t="shared" si="115"/>
        <v/>
      </c>
      <c r="V1429" s="278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9"/>
      <c r="B1430" s="201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81" t="str">
        <f t="shared" si="115"/>
        <v/>
      </c>
      <c r="V1430" s="278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9"/>
      <c r="B1431" s="201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81" t="str">
        <f t="shared" si="115"/>
        <v/>
      </c>
      <c r="V1431" s="278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9"/>
      <c r="B1432" s="201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81" t="str">
        <f t="shared" si="115"/>
        <v/>
      </c>
      <c r="V1432" s="278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9"/>
      <c r="B1433" s="201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81" t="str">
        <f t="shared" si="115"/>
        <v/>
      </c>
      <c r="V1433" s="278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9"/>
      <c r="B1434" s="201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81" t="str">
        <f t="shared" si="115"/>
        <v/>
      </c>
      <c r="V1434" s="278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9"/>
      <c r="B1435" s="201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81" t="str">
        <f t="shared" si="115"/>
        <v/>
      </c>
      <c r="V1435" s="278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9"/>
      <c r="B1436" s="201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81" t="str">
        <f t="shared" si="115"/>
        <v/>
      </c>
      <c r="V1436" s="278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9"/>
      <c r="B1437" s="201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81" t="str">
        <f t="shared" si="115"/>
        <v/>
      </c>
      <c r="V1437" s="278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9"/>
      <c r="B1438" s="201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81" t="str">
        <f t="shared" si="115"/>
        <v/>
      </c>
      <c r="V1438" s="278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9"/>
      <c r="B1439" s="201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81" t="str">
        <f t="shared" si="115"/>
        <v/>
      </c>
      <c r="V1439" s="278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9"/>
      <c r="B1440" s="201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81" t="str">
        <f t="shared" si="115"/>
        <v/>
      </c>
      <c r="V1440" s="278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9"/>
      <c r="B1441" s="201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81" t="str">
        <f t="shared" si="115"/>
        <v/>
      </c>
      <c r="V1441" s="278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9"/>
      <c r="B1442" s="201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81" t="str">
        <f t="shared" si="115"/>
        <v/>
      </c>
      <c r="V1442" s="278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9"/>
      <c r="B1443" s="201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81" t="str">
        <f t="shared" si="115"/>
        <v/>
      </c>
      <c r="V1443" s="278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9"/>
      <c r="B1444" s="201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81" t="str">
        <f t="shared" si="115"/>
        <v/>
      </c>
      <c r="V1444" s="278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9"/>
      <c r="B1445" s="201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81" t="str">
        <f t="shared" si="115"/>
        <v/>
      </c>
      <c r="V1445" s="278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9"/>
      <c r="B1446" s="201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81" t="str">
        <f t="shared" si="115"/>
        <v/>
      </c>
      <c r="V1446" s="278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9"/>
      <c r="B1447" s="201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81" t="str">
        <f t="shared" si="115"/>
        <v/>
      </c>
      <c r="V1447" s="278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9"/>
      <c r="B1448" s="201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81" t="str">
        <f t="shared" si="115"/>
        <v/>
      </c>
      <c r="V1448" s="278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9"/>
      <c r="B1449" s="201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81" t="str">
        <f t="shared" si="115"/>
        <v/>
      </c>
      <c r="V1449" s="278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9"/>
      <c r="B1450" s="201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81" t="str">
        <f t="shared" si="115"/>
        <v/>
      </c>
      <c r="V1450" s="278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9"/>
      <c r="B1451" s="201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81" t="str">
        <f t="shared" si="115"/>
        <v/>
      </c>
      <c r="V1451" s="278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9"/>
      <c r="B1452" s="201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81" t="str">
        <f t="shared" si="115"/>
        <v/>
      </c>
      <c r="V1452" s="278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9"/>
      <c r="B1453" s="201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81" t="str">
        <f t="shared" si="115"/>
        <v/>
      </c>
      <c r="V1453" s="278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9"/>
      <c r="B1454" s="201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81" t="str">
        <f t="shared" si="115"/>
        <v/>
      </c>
      <c r="V1454" s="278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9"/>
      <c r="B1455" s="201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81" t="str">
        <f t="shared" si="115"/>
        <v/>
      </c>
      <c r="V1455" s="278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9"/>
      <c r="B1456" s="201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81" t="str">
        <f t="shared" si="115"/>
        <v/>
      </c>
      <c r="V1456" s="278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9"/>
      <c r="B1457" s="201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81" t="str">
        <f t="shared" si="115"/>
        <v/>
      </c>
      <c r="V1457" s="278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9"/>
      <c r="B1458" s="201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81" t="str">
        <f t="shared" si="115"/>
        <v/>
      </c>
      <c r="V1458" s="278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9"/>
      <c r="B1459" s="201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81" t="str">
        <f t="shared" si="115"/>
        <v/>
      </c>
      <c r="V1459" s="278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9"/>
      <c r="B1460" s="201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81" t="str">
        <f t="shared" si="115"/>
        <v/>
      </c>
      <c r="V1460" s="278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9"/>
      <c r="B1461" s="201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81" t="str">
        <f t="shared" si="115"/>
        <v/>
      </c>
      <c r="V1461" s="278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9"/>
      <c r="B1462" s="201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81" t="str">
        <f t="shared" si="115"/>
        <v/>
      </c>
      <c r="V1462" s="278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9"/>
      <c r="B1463" s="201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81" t="str">
        <f t="shared" si="115"/>
        <v/>
      </c>
      <c r="V1463" s="278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9"/>
      <c r="B1464" s="201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81" t="str">
        <f t="shared" si="115"/>
        <v/>
      </c>
      <c r="V1464" s="278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9"/>
      <c r="B1465" s="201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81" t="str">
        <f t="shared" si="115"/>
        <v/>
      </c>
      <c r="V1465" s="278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9"/>
      <c r="B1466" s="201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81" t="str">
        <f t="shared" si="115"/>
        <v/>
      </c>
      <c r="V1466" s="278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9"/>
      <c r="B1467" s="201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81" t="str">
        <f t="shared" si="115"/>
        <v/>
      </c>
      <c r="V1467" s="278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9"/>
      <c r="B1468" s="201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81" t="str">
        <f t="shared" si="115"/>
        <v/>
      </c>
      <c r="V1468" s="278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9"/>
      <c r="B1469" s="201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81" t="str">
        <f t="shared" si="115"/>
        <v/>
      </c>
      <c r="V1469" s="278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9"/>
      <c r="B1470" s="201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81" t="str">
        <f t="shared" si="115"/>
        <v/>
      </c>
      <c r="V1470" s="278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9"/>
      <c r="B1471" s="201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81" t="str">
        <f t="shared" si="115"/>
        <v/>
      </c>
      <c r="V1471" s="278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9"/>
      <c r="B1472" s="201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81" t="str">
        <f t="shared" si="115"/>
        <v/>
      </c>
      <c r="V1472" s="278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9"/>
      <c r="B1473" s="201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81" t="str">
        <f t="shared" si="115"/>
        <v/>
      </c>
      <c r="V1473" s="278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9"/>
      <c r="B1474" s="201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81" t="str">
        <f t="shared" ref="U1474:U1537" si="120">IF(OR($D1474="",$H1474=""),"",ROUND($D1474+$H1474,2))</f>
        <v/>
      </c>
      <c r="V1474" s="278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9"/>
      <c r="B1475" s="201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81" t="str">
        <f t="shared" si="120"/>
        <v/>
      </c>
      <c r="V1475" s="278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9"/>
      <c r="B1476" s="201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81" t="str">
        <f t="shared" si="120"/>
        <v/>
      </c>
      <c r="V1476" s="278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9"/>
      <c r="B1477" s="201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81" t="str">
        <f t="shared" si="120"/>
        <v/>
      </c>
      <c r="V1477" s="278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9"/>
      <c r="B1478" s="201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81" t="str">
        <f t="shared" si="120"/>
        <v/>
      </c>
      <c r="V1478" s="278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9"/>
      <c r="B1479" s="201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81" t="str">
        <f t="shared" si="120"/>
        <v/>
      </c>
      <c r="V1479" s="278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9"/>
      <c r="B1480" s="201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81" t="str">
        <f t="shared" si="120"/>
        <v/>
      </c>
      <c r="V1480" s="278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9"/>
      <c r="B1481" s="201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81" t="str">
        <f t="shared" si="120"/>
        <v/>
      </c>
      <c r="V1481" s="278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9"/>
      <c r="B1482" s="201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81" t="str">
        <f t="shared" si="120"/>
        <v/>
      </c>
      <c r="V1482" s="278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9"/>
      <c r="B1483" s="201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81" t="str">
        <f t="shared" si="120"/>
        <v/>
      </c>
      <c r="V1483" s="278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9"/>
      <c r="B1484" s="201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81" t="str">
        <f t="shared" si="120"/>
        <v/>
      </c>
      <c r="V1484" s="278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9"/>
      <c r="B1485" s="201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81" t="str">
        <f t="shared" si="120"/>
        <v/>
      </c>
      <c r="V1485" s="278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9"/>
      <c r="B1486" s="201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81" t="str">
        <f t="shared" si="120"/>
        <v/>
      </c>
      <c r="V1486" s="278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9"/>
      <c r="B1487" s="201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81" t="str">
        <f t="shared" si="120"/>
        <v/>
      </c>
      <c r="V1487" s="278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9"/>
      <c r="B1488" s="201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81" t="str">
        <f t="shared" si="120"/>
        <v/>
      </c>
      <c r="V1488" s="278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9"/>
      <c r="B1489" s="201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81" t="str">
        <f t="shared" si="120"/>
        <v/>
      </c>
      <c r="V1489" s="278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9"/>
      <c r="B1490" s="201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81" t="str">
        <f t="shared" si="120"/>
        <v/>
      </c>
      <c r="V1490" s="278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9"/>
      <c r="B1491" s="201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81" t="str">
        <f t="shared" si="120"/>
        <v/>
      </c>
      <c r="V1491" s="278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9"/>
      <c r="B1492" s="201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81" t="str">
        <f t="shared" si="120"/>
        <v/>
      </c>
      <c r="V1492" s="278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9"/>
      <c r="B1493" s="201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81" t="str">
        <f t="shared" si="120"/>
        <v/>
      </c>
      <c r="V1493" s="278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9"/>
      <c r="B1494" s="201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81" t="str">
        <f t="shared" si="120"/>
        <v/>
      </c>
      <c r="V1494" s="278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9"/>
      <c r="B1495" s="201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81" t="str">
        <f t="shared" si="120"/>
        <v/>
      </c>
      <c r="V1495" s="278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9"/>
      <c r="B1496" s="201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81" t="str">
        <f t="shared" si="120"/>
        <v/>
      </c>
      <c r="V1496" s="278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9"/>
      <c r="B1497" s="201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81" t="str">
        <f t="shared" si="120"/>
        <v/>
      </c>
      <c r="V1497" s="278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9"/>
      <c r="B1498" s="201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81" t="str">
        <f t="shared" si="120"/>
        <v/>
      </c>
      <c r="V1498" s="278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9"/>
      <c r="B1499" s="201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81" t="str">
        <f t="shared" si="120"/>
        <v/>
      </c>
      <c r="V1499" s="278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9"/>
      <c r="B1500" s="201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81" t="str">
        <f t="shared" si="120"/>
        <v/>
      </c>
      <c r="V1500" s="278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9"/>
      <c r="B1501" s="201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81" t="str">
        <f t="shared" si="120"/>
        <v/>
      </c>
      <c r="V1501" s="278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9"/>
      <c r="B1502" s="201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81" t="str">
        <f t="shared" si="120"/>
        <v/>
      </c>
      <c r="V1502" s="278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9"/>
      <c r="B1503" s="201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81" t="str">
        <f t="shared" si="120"/>
        <v/>
      </c>
      <c r="V1503" s="278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9"/>
      <c r="B1504" s="201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81" t="str">
        <f t="shared" si="120"/>
        <v/>
      </c>
      <c r="V1504" s="278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9"/>
      <c r="B1505" s="201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81" t="str">
        <f t="shared" si="120"/>
        <v/>
      </c>
      <c r="V1505" s="278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9"/>
      <c r="B1506" s="201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81" t="str">
        <f t="shared" si="120"/>
        <v/>
      </c>
      <c r="V1506" s="278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9"/>
      <c r="B1507" s="201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81" t="str">
        <f t="shared" si="120"/>
        <v/>
      </c>
      <c r="V1507" s="278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9"/>
      <c r="B1508" s="201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81" t="str">
        <f t="shared" si="120"/>
        <v/>
      </c>
      <c r="V1508" s="278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9"/>
      <c r="B1509" s="201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81" t="str">
        <f t="shared" si="120"/>
        <v/>
      </c>
      <c r="V1509" s="278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9"/>
      <c r="B1510" s="201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81" t="str">
        <f t="shared" si="120"/>
        <v/>
      </c>
      <c r="V1510" s="278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9"/>
      <c r="B1511" s="201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81" t="str">
        <f t="shared" si="120"/>
        <v/>
      </c>
      <c r="V1511" s="278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9"/>
      <c r="B1512" s="201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81" t="str">
        <f t="shared" si="120"/>
        <v/>
      </c>
      <c r="V1512" s="278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9"/>
      <c r="B1513" s="201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81" t="str">
        <f t="shared" si="120"/>
        <v/>
      </c>
      <c r="V1513" s="278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9"/>
      <c r="B1514" s="201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81" t="str">
        <f t="shared" si="120"/>
        <v/>
      </c>
      <c r="V1514" s="278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9"/>
      <c r="B1515" s="201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81" t="str">
        <f t="shared" si="120"/>
        <v/>
      </c>
      <c r="V1515" s="278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9"/>
      <c r="B1516" s="201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81" t="str">
        <f t="shared" si="120"/>
        <v/>
      </c>
      <c r="V1516" s="278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9"/>
      <c r="B1517" s="201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81" t="str">
        <f t="shared" si="120"/>
        <v/>
      </c>
      <c r="V1517" s="278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9"/>
      <c r="B1518" s="201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81" t="str">
        <f t="shared" si="120"/>
        <v/>
      </c>
      <c r="V1518" s="278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9"/>
      <c r="B1519" s="201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81" t="str">
        <f t="shared" si="120"/>
        <v/>
      </c>
      <c r="V1519" s="278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9"/>
      <c r="B1520" s="201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81" t="str">
        <f t="shared" si="120"/>
        <v/>
      </c>
      <c r="V1520" s="278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9"/>
      <c r="B1521" s="201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81" t="str">
        <f t="shared" si="120"/>
        <v/>
      </c>
      <c r="V1521" s="278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9"/>
      <c r="B1522" s="201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81" t="str">
        <f t="shared" si="120"/>
        <v/>
      </c>
      <c r="V1522" s="278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9"/>
      <c r="B1523" s="201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81" t="str">
        <f t="shared" si="120"/>
        <v/>
      </c>
      <c r="V1523" s="278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9"/>
      <c r="B1524" s="201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81" t="str">
        <f t="shared" si="120"/>
        <v/>
      </c>
      <c r="V1524" s="278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9"/>
      <c r="B1525" s="201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81" t="str">
        <f t="shared" si="120"/>
        <v/>
      </c>
      <c r="V1525" s="278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9"/>
      <c r="B1526" s="201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81" t="str">
        <f t="shared" si="120"/>
        <v/>
      </c>
      <c r="V1526" s="278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9"/>
      <c r="B1527" s="201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81" t="str">
        <f t="shared" si="120"/>
        <v/>
      </c>
      <c r="V1527" s="278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9"/>
      <c r="B1528" s="201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81" t="str">
        <f t="shared" si="120"/>
        <v/>
      </c>
      <c r="V1528" s="278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9"/>
      <c r="B1529" s="201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81" t="str">
        <f t="shared" si="120"/>
        <v/>
      </c>
      <c r="V1529" s="278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9"/>
      <c r="B1530" s="201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81" t="str">
        <f t="shared" si="120"/>
        <v/>
      </c>
      <c r="V1530" s="278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9"/>
      <c r="B1531" s="201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81" t="str">
        <f t="shared" si="120"/>
        <v/>
      </c>
      <c r="V1531" s="278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9"/>
      <c r="B1532" s="201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81" t="str">
        <f t="shared" si="120"/>
        <v/>
      </c>
      <c r="V1532" s="278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9"/>
      <c r="B1533" s="201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81" t="str">
        <f t="shared" si="120"/>
        <v/>
      </c>
      <c r="V1533" s="278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9"/>
      <c r="B1534" s="201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81" t="str">
        <f t="shared" si="120"/>
        <v/>
      </c>
      <c r="V1534" s="278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9"/>
      <c r="B1535" s="201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81" t="str">
        <f t="shared" si="120"/>
        <v/>
      </c>
      <c r="V1535" s="278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9"/>
      <c r="B1536" s="201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81" t="str">
        <f t="shared" si="120"/>
        <v/>
      </c>
      <c r="V1536" s="278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9"/>
      <c r="B1537" s="201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81" t="str">
        <f t="shared" si="120"/>
        <v/>
      </c>
      <c r="V1537" s="278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9"/>
      <c r="B1538" s="201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81" t="str">
        <f t="shared" ref="U1538:U1601" si="125">IF(OR($D1538="",$H1538=""),"",ROUND($D1538+$H1538,2))</f>
        <v/>
      </c>
      <c r="V1538" s="278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9"/>
      <c r="B1539" s="201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81" t="str">
        <f t="shared" si="125"/>
        <v/>
      </c>
      <c r="V1539" s="278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9"/>
      <c r="B1540" s="201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81" t="str">
        <f t="shared" si="125"/>
        <v/>
      </c>
      <c r="V1540" s="278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9"/>
      <c r="B1541" s="201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81" t="str">
        <f t="shared" si="125"/>
        <v/>
      </c>
      <c r="V1541" s="278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9"/>
      <c r="B1542" s="201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81" t="str">
        <f t="shared" si="125"/>
        <v/>
      </c>
      <c r="V1542" s="278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9"/>
      <c r="B1543" s="201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81" t="str">
        <f t="shared" si="125"/>
        <v/>
      </c>
      <c r="V1543" s="278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9"/>
      <c r="B1544" s="201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81" t="str">
        <f t="shared" si="125"/>
        <v/>
      </c>
      <c r="V1544" s="278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9"/>
      <c r="B1545" s="201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81" t="str">
        <f t="shared" si="125"/>
        <v/>
      </c>
      <c r="V1545" s="278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9"/>
      <c r="B1546" s="201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81" t="str">
        <f t="shared" si="125"/>
        <v/>
      </c>
      <c r="V1546" s="278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9"/>
      <c r="B1547" s="201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81" t="str">
        <f t="shared" si="125"/>
        <v/>
      </c>
      <c r="V1547" s="278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9"/>
      <c r="B1548" s="201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81" t="str">
        <f t="shared" si="125"/>
        <v/>
      </c>
      <c r="V1548" s="278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9"/>
      <c r="B1549" s="201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81" t="str">
        <f t="shared" si="125"/>
        <v/>
      </c>
      <c r="V1549" s="278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9"/>
      <c r="B1550" s="201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81" t="str">
        <f t="shared" si="125"/>
        <v/>
      </c>
      <c r="V1550" s="278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9"/>
      <c r="B1551" s="201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81" t="str">
        <f t="shared" si="125"/>
        <v/>
      </c>
      <c r="V1551" s="278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9"/>
      <c r="B1552" s="201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81" t="str">
        <f t="shared" si="125"/>
        <v/>
      </c>
      <c r="V1552" s="278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9"/>
      <c r="B1553" s="201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81" t="str">
        <f t="shared" si="125"/>
        <v/>
      </c>
      <c r="V1553" s="278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9"/>
      <c r="B1554" s="201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81" t="str">
        <f t="shared" si="125"/>
        <v/>
      </c>
      <c r="V1554" s="278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9"/>
      <c r="B1555" s="201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81" t="str">
        <f t="shared" si="125"/>
        <v/>
      </c>
      <c r="V1555" s="278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9"/>
      <c r="B1556" s="201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81" t="str">
        <f t="shared" si="125"/>
        <v/>
      </c>
      <c r="V1556" s="278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9"/>
      <c r="B1557" s="201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81" t="str">
        <f t="shared" si="125"/>
        <v/>
      </c>
      <c r="V1557" s="278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9"/>
      <c r="B1558" s="201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81" t="str">
        <f t="shared" si="125"/>
        <v/>
      </c>
      <c r="V1558" s="278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9"/>
      <c r="B1559" s="201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81" t="str">
        <f t="shared" si="125"/>
        <v/>
      </c>
      <c r="V1559" s="278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9"/>
      <c r="B1560" s="201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81" t="str">
        <f t="shared" si="125"/>
        <v/>
      </c>
      <c r="V1560" s="278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9"/>
      <c r="B1561" s="201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81" t="str">
        <f t="shared" si="125"/>
        <v/>
      </c>
      <c r="V1561" s="278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9"/>
      <c r="B1562" s="201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81" t="str">
        <f t="shared" si="125"/>
        <v/>
      </c>
      <c r="V1562" s="278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9"/>
      <c r="B1563" s="201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81" t="str">
        <f t="shared" si="125"/>
        <v/>
      </c>
      <c r="V1563" s="278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9"/>
      <c r="B1564" s="201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81" t="str">
        <f t="shared" si="125"/>
        <v/>
      </c>
      <c r="V1564" s="278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9"/>
      <c r="B1565" s="201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81" t="str">
        <f t="shared" si="125"/>
        <v/>
      </c>
      <c r="V1565" s="278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9"/>
      <c r="B1566" s="201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81" t="str">
        <f t="shared" si="125"/>
        <v/>
      </c>
      <c r="V1566" s="278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9"/>
      <c r="B1567" s="201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81" t="str">
        <f t="shared" si="125"/>
        <v/>
      </c>
      <c r="V1567" s="278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9"/>
      <c r="B1568" s="201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81" t="str">
        <f t="shared" si="125"/>
        <v/>
      </c>
      <c r="V1568" s="278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9"/>
      <c r="B1569" s="201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81" t="str">
        <f t="shared" si="125"/>
        <v/>
      </c>
      <c r="V1569" s="278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9"/>
      <c r="B1570" s="201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81" t="str">
        <f t="shared" si="125"/>
        <v/>
      </c>
      <c r="V1570" s="278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9"/>
      <c r="B1571" s="201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81" t="str">
        <f t="shared" si="125"/>
        <v/>
      </c>
      <c r="V1571" s="278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9"/>
      <c r="B1572" s="201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81" t="str">
        <f t="shared" si="125"/>
        <v/>
      </c>
      <c r="V1572" s="278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9"/>
      <c r="B1573" s="201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81" t="str">
        <f t="shared" si="125"/>
        <v/>
      </c>
      <c r="V1573" s="278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9"/>
      <c r="B1574" s="201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81" t="str">
        <f t="shared" si="125"/>
        <v/>
      </c>
      <c r="V1574" s="278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9"/>
      <c r="B1575" s="201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81" t="str">
        <f t="shared" si="125"/>
        <v/>
      </c>
      <c r="V1575" s="278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9"/>
      <c r="B1576" s="201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81" t="str">
        <f t="shared" si="125"/>
        <v/>
      </c>
      <c r="V1576" s="278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9"/>
      <c r="B1577" s="201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81" t="str">
        <f t="shared" si="125"/>
        <v/>
      </c>
      <c r="V1577" s="278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9"/>
      <c r="B1578" s="201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81" t="str">
        <f t="shared" si="125"/>
        <v/>
      </c>
      <c r="V1578" s="278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9"/>
      <c r="B1579" s="201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81" t="str">
        <f t="shared" si="125"/>
        <v/>
      </c>
      <c r="V1579" s="278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9"/>
      <c r="B1580" s="201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81" t="str">
        <f t="shared" si="125"/>
        <v/>
      </c>
      <c r="V1580" s="278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9"/>
      <c r="B1581" s="201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81" t="str">
        <f t="shared" si="125"/>
        <v/>
      </c>
      <c r="V1581" s="278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9"/>
      <c r="B1582" s="201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81" t="str">
        <f t="shared" si="125"/>
        <v/>
      </c>
      <c r="V1582" s="278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9"/>
      <c r="B1583" s="201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81" t="str">
        <f t="shared" si="125"/>
        <v/>
      </c>
      <c r="V1583" s="278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9"/>
      <c r="B1584" s="201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81" t="str">
        <f t="shared" si="125"/>
        <v/>
      </c>
      <c r="V1584" s="278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9"/>
      <c r="B1585" s="201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81" t="str">
        <f t="shared" si="125"/>
        <v/>
      </c>
      <c r="V1585" s="278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9"/>
      <c r="B1586" s="201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81" t="str">
        <f t="shared" si="125"/>
        <v/>
      </c>
      <c r="V1586" s="278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9"/>
      <c r="B1587" s="201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81" t="str">
        <f t="shared" si="125"/>
        <v/>
      </c>
      <c r="V1587" s="278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9"/>
      <c r="B1588" s="201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81" t="str">
        <f t="shared" si="125"/>
        <v/>
      </c>
      <c r="V1588" s="278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9"/>
      <c r="B1589" s="201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81" t="str">
        <f t="shared" si="125"/>
        <v/>
      </c>
      <c r="V1589" s="278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9"/>
      <c r="B1590" s="201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81" t="str">
        <f t="shared" si="125"/>
        <v/>
      </c>
      <c r="V1590" s="278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9"/>
      <c r="B1591" s="201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81" t="str">
        <f t="shared" si="125"/>
        <v/>
      </c>
      <c r="V1591" s="278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9"/>
      <c r="B1592" s="201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81" t="str">
        <f t="shared" si="125"/>
        <v/>
      </c>
      <c r="V1592" s="278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9"/>
      <c r="B1593" s="201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81" t="str">
        <f t="shared" si="125"/>
        <v/>
      </c>
      <c r="V1593" s="278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9"/>
      <c r="B1594" s="201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81" t="str">
        <f t="shared" si="125"/>
        <v/>
      </c>
      <c r="V1594" s="278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9"/>
      <c r="B1595" s="201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81" t="str">
        <f t="shared" si="125"/>
        <v/>
      </c>
      <c r="V1595" s="278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9"/>
      <c r="B1596" s="201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81" t="str">
        <f t="shared" si="125"/>
        <v/>
      </c>
      <c r="V1596" s="278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9"/>
      <c r="B1597" s="201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81" t="str">
        <f t="shared" si="125"/>
        <v/>
      </c>
      <c r="V1597" s="278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9"/>
      <c r="B1598" s="201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81" t="str">
        <f t="shared" si="125"/>
        <v/>
      </c>
      <c r="V1598" s="278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9"/>
      <c r="B1599" s="201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81" t="str">
        <f t="shared" si="125"/>
        <v/>
      </c>
      <c r="V1599" s="278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9"/>
      <c r="B1600" s="201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81" t="str">
        <f t="shared" si="125"/>
        <v/>
      </c>
      <c r="V1600" s="278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9"/>
      <c r="B1601" s="201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81" t="str">
        <f t="shared" si="125"/>
        <v/>
      </c>
      <c r="V1601" s="278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9"/>
      <c r="B1602" s="201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81" t="str">
        <f t="shared" ref="U1602:U1665" si="130">IF(OR($D1602="",$H1602=""),"",ROUND($D1602+$H1602,2))</f>
        <v/>
      </c>
      <c r="V1602" s="278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9"/>
      <c r="B1603" s="201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81" t="str">
        <f t="shared" si="130"/>
        <v/>
      </c>
      <c r="V1603" s="278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9"/>
      <c r="B1604" s="201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81" t="str">
        <f t="shared" si="130"/>
        <v/>
      </c>
      <c r="V1604" s="278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9"/>
      <c r="B1605" s="201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81" t="str">
        <f t="shared" si="130"/>
        <v/>
      </c>
      <c r="V1605" s="278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9"/>
      <c r="B1606" s="201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81" t="str">
        <f t="shared" si="130"/>
        <v/>
      </c>
      <c r="V1606" s="278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9"/>
      <c r="B1607" s="201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81" t="str">
        <f t="shared" si="130"/>
        <v/>
      </c>
      <c r="V1607" s="278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9"/>
      <c r="B1608" s="201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81" t="str">
        <f t="shared" si="130"/>
        <v/>
      </c>
      <c r="V1608" s="278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9"/>
      <c r="B1609" s="201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81" t="str">
        <f t="shared" si="130"/>
        <v/>
      </c>
      <c r="V1609" s="278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9"/>
      <c r="B1610" s="201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81" t="str">
        <f t="shared" si="130"/>
        <v/>
      </c>
      <c r="V1610" s="278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9"/>
      <c r="B1611" s="201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81" t="str">
        <f t="shared" si="130"/>
        <v/>
      </c>
      <c r="V1611" s="278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9"/>
      <c r="B1612" s="201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81" t="str">
        <f t="shared" si="130"/>
        <v/>
      </c>
      <c r="V1612" s="278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9"/>
      <c r="B1613" s="201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81" t="str">
        <f t="shared" si="130"/>
        <v/>
      </c>
      <c r="V1613" s="278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9"/>
      <c r="B1614" s="201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81" t="str">
        <f t="shared" si="130"/>
        <v/>
      </c>
      <c r="V1614" s="278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9"/>
      <c r="B1615" s="201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81" t="str">
        <f t="shared" si="130"/>
        <v/>
      </c>
      <c r="V1615" s="278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9"/>
      <c r="B1616" s="201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81" t="str">
        <f t="shared" si="130"/>
        <v/>
      </c>
      <c r="V1616" s="278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9"/>
      <c r="B1617" s="201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81" t="str">
        <f t="shared" si="130"/>
        <v/>
      </c>
      <c r="V1617" s="278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9"/>
      <c r="B1618" s="201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81" t="str">
        <f t="shared" si="130"/>
        <v/>
      </c>
      <c r="V1618" s="278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9"/>
      <c r="B1619" s="201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81" t="str">
        <f t="shared" si="130"/>
        <v/>
      </c>
      <c r="V1619" s="278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9"/>
      <c r="B1620" s="201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81" t="str">
        <f t="shared" si="130"/>
        <v/>
      </c>
      <c r="V1620" s="278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9"/>
      <c r="B1621" s="201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81" t="str">
        <f t="shared" si="130"/>
        <v/>
      </c>
      <c r="V1621" s="278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9"/>
      <c r="B1622" s="201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81" t="str">
        <f t="shared" si="130"/>
        <v/>
      </c>
      <c r="V1622" s="278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9"/>
      <c r="B1623" s="201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81" t="str">
        <f t="shared" si="130"/>
        <v/>
      </c>
      <c r="V1623" s="278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9"/>
      <c r="B1624" s="201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81" t="str">
        <f t="shared" si="130"/>
        <v/>
      </c>
      <c r="V1624" s="278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9"/>
      <c r="B1625" s="201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81" t="str">
        <f t="shared" si="130"/>
        <v/>
      </c>
      <c r="V1625" s="278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9"/>
      <c r="B1626" s="201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81" t="str">
        <f t="shared" si="130"/>
        <v/>
      </c>
      <c r="V1626" s="278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9"/>
      <c r="B1627" s="201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81" t="str">
        <f t="shared" si="130"/>
        <v/>
      </c>
      <c r="V1627" s="278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9"/>
      <c r="B1628" s="201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81" t="str">
        <f t="shared" si="130"/>
        <v/>
      </c>
      <c r="V1628" s="278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9"/>
      <c r="B1629" s="201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81" t="str">
        <f t="shared" si="130"/>
        <v/>
      </c>
      <c r="V1629" s="278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9"/>
      <c r="B1630" s="201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81" t="str">
        <f t="shared" si="130"/>
        <v/>
      </c>
      <c r="V1630" s="278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9"/>
      <c r="B1631" s="201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81" t="str">
        <f t="shared" si="130"/>
        <v/>
      </c>
      <c r="V1631" s="278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9"/>
      <c r="B1632" s="201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81" t="str">
        <f t="shared" si="130"/>
        <v/>
      </c>
      <c r="V1632" s="278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9"/>
      <c r="B1633" s="201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81" t="str">
        <f t="shared" si="130"/>
        <v/>
      </c>
      <c r="V1633" s="278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9"/>
      <c r="B1634" s="201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81" t="str">
        <f t="shared" si="130"/>
        <v/>
      </c>
      <c r="V1634" s="278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9"/>
      <c r="B1635" s="201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81" t="str">
        <f t="shared" si="130"/>
        <v/>
      </c>
      <c r="V1635" s="278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9"/>
      <c r="B1636" s="201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81" t="str">
        <f t="shared" si="130"/>
        <v/>
      </c>
      <c r="V1636" s="278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9"/>
      <c r="B1637" s="201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81" t="str">
        <f t="shared" si="130"/>
        <v/>
      </c>
      <c r="V1637" s="278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9"/>
      <c r="B1638" s="201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81" t="str">
        <f t="shared" si="130"/>
        <v/>
      </c>
      <c r="V1638" s="278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9"/>
      <c r="B1639" s="201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81" t="str">
        <f t="shared" si="130"/>
        <v/>
      </c>
      <c r="V1639" s="278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9"/>
      <c r="B1640" s="201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81" t="str">
        <f t="shared" si="130"/>
        <v/>
      </c>
      <c r="V1640" s="278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9"/>
      <c r="B1641" s="201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81" t="str">
        <f t="shared" si="130"/>
        <v/>
      </c>
      <c r="V1641" s="278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9"/>
      <c r="B1642" s="201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81" t="str">
        <f t="shared" si="130"/>
        <v/>
      </c>
      <c r="V1642" s="278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9"/>
      <c r="B1643" s="201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81" t="str">
        <f t="shared" si="130"/>
        <v/>
      </c>
      <c r="V1643" s="278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9"/>
      <c r="B1644" s="201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81" t="str">
        <f t="shared" si="130"/>
        <v/>
      </c>
      <c r="V1644" s="278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9"/>
      <c r="B1645" s="201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81" t="str">
        <f t="shared" si="130"/>
        <v/>
      </c>
      <c r="V1645" s="278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9"/>
      <c r="B1646" s="201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81" t="str">
        <f t="shared" si="130"/>
        <v/>
      </c>
      <c r="V1646" s="278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9"/>
      <c r="B1647" s="201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81" t="str">
        <f t="shared" si="130"/>
        <v/>
      </c>
      <c r="V1647" s="278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9"/>
      <c r="B1648" s="201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81" t="str">
        <f t="shared" si="130"/>
        <v/>
      </c>
      <c r="V1648" s="278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9"/>
      <c r="B1649" s="201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81" t="str">
        <f t="shared" si="130"/>
        <v/>
      </c>
      <c r="V1649" s="278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9"/>
      <c r="B1650" s="201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81" t="str">
        <f t="shared" si="130"/>
        <v/>
      </c>
      <c r="V1650" s="278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9"/>
      <c r="B1651" s="201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81" t="str">
        <f t="shared" si="130"/>
        <v/>
      </c>
      <c r="V1651" s="278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9"/>
      <c r="B1652" s="201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81" t="str">
        <f t="shared" si="130"/>
        <v/>
      </c>
      <c r="V1652" s="278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9"/>
      <c r="B1653" s="201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81" t="str">
        <f t="shared" si="130"/>
        <v/>
      </c>
      <c r="V1653" s="278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9"/>
      <c r="B1654" s="201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81" t="str">
        <f t="shared" si="130"/>
        <v/>
      </c>
      <c r="V1654" s="278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9"/>
      <c r="B1655" s="201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81" t="str">
        <f t="shared" si="130"/>
        <v/>
      </c>
      <c r="V1655" s="278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9"/>
      <c r="B1656" s="201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81" t="str">
        <f t="shared" si="130"/>
        <v/>
      </c>
      <c r="V1656" s="278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9"/>
      <c r="B1657" s="201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81" t="str">
        <f t="shared" si="130"/>
        <v/>
      </c>
      <c r="V1657" s="278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9"/>
      <c r="B1658" s="201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81" t="str">
        <f t="shared" si="130"/>
        <v/>
      </c>
      <c r="V1658" s="278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9"/>
      <c r="B1659" s="201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81" t="str">
        <f t="shared" si="130"/>
        <v/>
      </c>
      <c r="V1659" s="278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9"/>
      <c r="B1660" s="201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81" t="str">
        <f t="shared" si="130"/>
        <v/>
      </c>
      <c r="V1660" s="278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9"/>
      <c r="B1661" s="201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81" t="str">
        <f t="shared" si="130"/>
        <v/>
      </c>
      <c r="V1661" s="278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9"/>
      <c r="B1662" s="201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81" t="str">
        <f t="shared" si="130"/>
        <v/>
      </c>
      <c r="V1662" s="278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9"/>
      <c r="B1663" s="201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81" t="str">
        <f t="shared" si="130"/>
        <v/>
      </c>
      <c r="V1663" s="278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9"/>
      <c r="B1664" s="201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81" t="str">
        <f t="shared" si="130"/>
        <v/>
      </c>
      <c r="V1664" s="278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9"/>
      <c r="B1665" s="201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81" t="str">
        <f t="shared" si="130"/>
        <v/>
      </c>
      <c r="V1665" s="278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9"/>
      <c r="B1666" s="201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81" t="str">
        <f t="shared" ref="U1666:U1729" si="135">IF(OR($D1666="",$H1666=""),"",ROUND($D1666+$H1666,2))</f>
        <v/>
      </c>
      <c r="V1666" s="278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9"/>
      <c r="B1667" s="201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81" t="str">
        <f t="shared" si="135"/>
        <v/>
      </c>
      <c r="V1667" s="278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9"/>
      <c r="B1668" s="201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81" t="str">
        <f t="shared" si="135"/>
        <v/>
      </c>
      <c r="V1668" s="278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9"/>
      <c r="B1669" s="201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81" t="str">
        <f t="shared" si="135"/>
        <v/>
      </c>
      <c r="V1669" s="278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9"/>
      <c r="B1670" s="201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81" t="str">
        <f t="shared" si="135"/>
        <v/>
      </c>
      <c r="V1670" s="278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9"/>
      <c r="B1671" s="201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81" t="str">
        <f t="shared" si="135"/>
        <v/>
      </c>
      <c r="V1671" s="278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9"/>
      <c r="B1672" s="201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81" t="str">
        <f t="shared" si="135"/>
        <v/>
      </c>
      <c r="V1672" s="278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9"/>
      <c r="B1673" s="201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81" t="str">
        <f t="shared" si="135"/>
        <v/>
      </c>
      <c r="V1673" s="278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9"/>
      <c r="B1674" s="201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81" t="str">
        <f t="shared" si="135"/>
        <v/>
      </c>
      <c r="V1674" s="278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9"/>
      <c r="B1675" s="201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81" t="str">
        <f t="shared" si="135"/>
        <v/>
      </c>
      <c r="V1675" s="278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9"/>
      <c r="B1676" s="201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81" t="str">
        <f t="shared" si="135"/>
        <v/>
      </c>
      <c r="V1676" s="278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9"/>
      <c r="B1677" s="201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81" t="str">
        <f t="shared" si="135"/>
        <v/>
      </c>
      <c r="V1677" s="278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9"/>
      <c r="B1678" s="201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81" t="str">
        <f t="shared" si="135"/>
        <v/>
      </c>
      <c r="V1678" s="278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9"/>
      <c r="B1679" s="201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81" t="str">
        <f t="shared" si="135"/>
        <v/>
      </c>
      <c r="V1679" s="278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9"/>
      <c r="B1680" s="201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81" t="str">
        <f t="shared" si="135"/>
        <v/>
      </c>
      <c r="V1680" s="278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9"/>
      <c r="B1681" s="201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81" t="str">
        <f t="shared" si="135"/>
        <v/>
      </c>
      <c r="V1681" s="278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9"/>
      <c r="B1682" s="201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81" t="str">
        <f t="shared" si="135"/>
        <v/>
      </c>
      <c r="V1682" s="278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9"/>
      <c r="B1683" s="201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81" t="str">
        <f t="shared" si="135"/>
        <v/>
      </c>
      <c r="V1683" s="278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9"/>
      <c r="B1684" s="201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81" t="str">
        <f t="shared" si="135"/>
        <v/>
      </c>
      <c r="V1684" s="278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9"/>
      <c r="B1685" s="201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81" t="str">
        <f t="shared" si="135"/>
        <v/>
      </c>
      <c r="V1685" s="278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9"/>
      <c r="B1686" s="201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81" t="str">
        <f t="shared" si="135"/>
        <v/>
      </c>
      <c r="V1686" s="278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9"/>
      <c r="B1687" s="201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81" t="str">
        <f t="shared" si="135"/>
        <v/>
      </c>
      <c r="V1687" s="278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9"/>
      <c r="B1688" s="201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81" t="str">
        <f t="shared" si="135"/>
        <v/>
      </c>
      <c r="V1688" s="278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9"/>
      <c r="B1689" s="201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81" t="str">
        <f t="shared" si="135"/>
        <v/>
      </c>
      <c r="V1689" s="278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9"/>
      <c r="B1690" s="201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81" t="str">
        <f t="shared" si="135"/>
        <v/>
      </c>
      <c r="V1690" s="278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9"/>
      <c r="B1691" s="201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81" t="str">
        <f t="shared" si="135"/>
        <v/>
      </c>
      <c r="V1691" s="278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9"/>
      <c r="B1692" s="201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81" t="str">
        <f t="shared" si="135"/>
        <v/>
      </c>
      <c r="V1692" s="278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9"/>
      <c r="B1693" s="201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81" t="str">
        <f t="shared" si="135"/>
        <v/>
      </c>
      <c r="V1693" s="278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9"/>
      <c r="B1694" s="201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81" t="str">
        <f t="shared" si="135"/>
        <v/>
      </c>
      <c r="V1694" s="278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9"/>
      <c r="B1695" s="201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81" t="str">
        <f t="shared" si="135"/>
        <v/>
      </c>
      <c r="V1695" s="278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9"/>
      <c r="B1696" s="201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81" t="str">
        <f t="shared" si="135"/>
        <v/>
      </c>
      <c r="V1696" s="278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9"/>
      <c r="B1697" s="201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81" t="str">
        <f t="shared" si="135"/>
        <v/>
      </c>
      <c r="V1697" s="278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9"/>
      <c r="B1698" s="201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81" t="str">
        <f t="shared" si="135"/>
        <v/>
      </c>
      <c r="V1698" s="278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9"/>
      <c r="B1699" s="201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81" t="str">
        <f t="shared" si="135"/>
        <v/>
      </c>
      <c r="V1699" s="278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9"/>
      <c r="B1700" s="201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81" t="str">
        <f t="shared" si="135"/>
        <v/>
      </c>
      <c r="V1700" s="278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9"/>
      <c r="B1701" s="201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81" t="str">
        <f t="shared" si="135"/>
        <v/>
      </c>
      <c r="V1701" s="278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9"/>
      <c r="B1702" s="201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81" t="str">
        <f t="shared" si="135"/>
        <v/>
      </c>
      <c r="V1702" s="278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9"/>
      <c r="B1703" s="201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81" t="str">
        <f t="shared" si="135"/>
        <v/>
      </c>
      <c r="V1703" s="278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9"/>
      <c r="B1704" s="201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81" t="str">
        <f t="shared" si="135"/>
        <v/>
      </c>
      <c r="V1704" s="278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9"/>
      <c r="B1705" s="201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81" t="str">
        <f t="shared" si="135"/>
        <v/>
      </c>
      <c r="V1705" s="278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9"/>
      <c r="B1706" s="201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81" t="str">
        <f t="shared" si="135"/>
        <v/>
      </c>
      <c r="V1706" s="278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9"/>
      <c r="B1707" s="201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81" t="str">
        <f t="shared" si="135"/>
        <v/>
      </c>
      <c r="V1707" s="278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9"/>
      <c r="B1708" s="201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81" t="str">
        <f t="shared" si="135"/>
        <v/>
      </c>
      <c r="V1708" s="278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9"/>
      <c r="B1709" s="201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81" t="str">
        <f t="shared" si="135"/>
        <v/>
      </c>
      <c r="V1709" s="278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9"/>
      <c r="B1710" s="201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81" t="str">
        <f t="shared" si="135"/>
        <v/>
      </c>
      <c r="V1710" s="278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9"/>
      <c r="B1711" s="201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81" t="str">
        <f t="shared" si="135"/>
        <v/>
      </c>
      <c r="V1711" s="278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9"/>
      <c r="B1712" s="201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81" t="str">
        <f t="shared" si="135"/>
        <v/>
      </c>
      <c r="V1712" s="278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9"/>
      <c r="B1713" s="201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81" t="str">
        <f t="shared" si="135"/>
        <v/>
      </c>
      <c r="V1713" s="278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9"/>
      <c r="B1714" s="201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81" t="str">
        <f t="shared" si="135"/>
        <v/>
      </c>
      <c r="V1714" s="278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9"/>
      <c r="B1715" s="201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81" t="str">
        <f t="shared" si="135"/>
        <v/>
      </c>
      <c r="V1715" s="278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9"/>
      <c r="B1716" s="201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81" t="str">
        <f t="shared" si="135"/>
        <v/>
      </c>
      <c r="V1716" s="278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9"/>
      <c r="B1717" s="201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81" t="str">
        <f t="shared" si="135"/>
        <v/>
      </c>
      <c r="V1717" s="278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9"/>
      <c r="B1718" s="201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81" t="str">
        <f t="shared" si="135"/>
        <v/>
      </c>
      <c r="V1718" s="278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9"/>
      <c r="B1719" s="201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81" t="str">
        <f t="shared" si="135"/>
        <v/>
      </c>
      <c r="V1719" s="278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9"/>
      <c r="B1720" s="201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81" t="str">
        <f t="shared" si="135"/>
        <v/>
      </c>
      <c r="V1720" s="278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9"/>
      <c r="B1721" s="201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81" t="str">
        <f t="shared" si="135"/>
        <v/>
      </c>
      <c r="V1721" s="278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9"/>
      <c r="B1722" s="201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81" t="str">
        <f t="shared" si="135"/>
        <v/>
      </c>
      <c r="V1722" s="278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9"/>
      <c r="B1723" s="201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81" t="str">
        <f t="shared" si="135"/>
        <v/>
      </c>
      <c r="V1723" s="278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9"/>
      <c r="B1724" s="201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81" t="str">
        <f t="shared" si="135"/>
        <v/>
      </c>
      <c r="V1724" s="278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9"/>
      <c r="B1725" s="201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81" t="str">
        <f t="shared" si="135"/>
        <v/>
      </c>
      <c r="V1725" s="278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9"/>
      <c r="B1726" s="201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81" t="str">
        <f t="shared" si="135"/>
        <v/>
      </c>
      <c r="V1726" s="278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9"/>
      <c r="B1727" s="201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81" t="str">
        <f t="shared" si="135"/>
        <v/>
      </c>
      <c r="V1727" s="278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9"/>
      <c r="B1728" s="201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81" t="str">
        <f t="shared" si="135"/>
        <v/>
      </c>
      <c r="V1728" s="278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9"/>
      <c r="B1729" s="201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81" t="str">
        <f t="shared" si="135"/>
        <v/>
      </c>
      <c r="V1729" s="278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9"/>
      <c r="B1730" s="201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81" t="str">
        <f t="shared" ref="U1730:U1793" si="140">IF(OR($D1730="",$H1730=""),"",ROUND($D1730+$H1730,2))</f>
        <v/>
      </c>
      <c r="V1730" s="278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9"/>
      <c r="B1731" s="201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81" t="str">
        <f t="shared" si="140"/>
        <v/>
      </c>
      <c r="V1731" s="278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9"/>
      <c r="B1732" s="201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81" t="str">
        <f t="shared" si="140"/>
        <v/>
      </c>
      <c r="V1732" s="278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9"/>
      <c r="B1733" s="201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81" t="str">
        <f t="shared" si="140"/>
        <v/>
      </c>
      <c r="V1733" s="278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9"/>
      <c r="B1734" s="201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81" t="str">
        <f t="shared" si="140"/>
        <v/>
      </c>
      <c r="V1734" s="278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9"/>
      <c r="B1735" s="201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81" t="str">
        <f t="shared" si="140"/>
        <v/>
      </c>
      <c r="V1735" s="278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9"/>
      <c r="B1736" s="201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81" t="str">
        <f t="shared" si="140"/>
        <v/>
      </c>
      <c r="V1736" s="278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9"/>
      <c r="B1737" s="201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81" t="str">
        <f t="shared" si="140"/>
        <v/>
      </c>
      <c r="V1737" s="278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9"/>
      <c r="B1738" s="201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81" t="str">
        <f t="shared" si="140"/>
        <v/>
      </c>
      <c r="V1738" s="278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9"/>
      <c r="B1739" s="201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81" t="str">
        <f t="shared" si="140"/>
        <v/>
      </c>
      <c r="V1739" s="278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9"/>
      <c r="B1740" s="201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81" t="str">
        <f t="shared" si="140"/>
        <v/>
      </c>
      <c r="V1740" s="278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9"/>
      <c r="B1741" s="201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81" t="str">
        <f t="shared" si="140"/>
        <v/>
      </c>
      <c r="V1741" s="278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9"/>
      <c r="B1742" s="201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81" t="str">
        <f t="shared" si="140"/>
        <v/>
      </c>
      <c r="V1742" s="278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9"/>
      <c r="B1743" s="201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81" t="str">
        <f t="shared" si="140"/>
        <v/>
      </c>
      <c r="V1743" s="278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9"/>
      <c r="B1744" s="201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81" t="str">
        <f t="shared" si="140"/>
        <v/>
      </c>
      <c r="V1744" s="278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9"/>
      <c r="B1745" s="201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81" t="str">
        <f t="shared" si="140"/>
        <v/>
      </c>
      <c r="V1745" s="278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9"/>
      <c r="B1746" s="201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81" t="str">
        <f t="shared" si="140"/>
        <v/>
      </c>
      <c r="V1746" s="278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9"/>
      <c r="B1747" s="201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81" t="str">
        <f t="shared" si="140"/>
        <v/>
      </c>
      <c r="V1747" s="278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9"/>
      <c r="B1748" s="201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81" t="str">
        <f t="shared" si="140"/>
        <v/>
      </c>
      <c r="V1748" s="278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9"/>
      <c r="B1749" s="201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81" t="str">
        <f t="shared" si="140"/>
        <v/>
      </c>
      <c r="V1749" s="278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9"/>
      <c r="B1750" s="201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81" t="str">
        <f t="shared" si="140"/>
        <v/>
      </c>
      <c r="V1750" s="278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9"/>
      <c r="B1751" s="201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81" t="str">
        <f t="shared" si="140"/>
        <v/>
      </c>
      <c r="V1751" s="278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9"/>
      <c r="B1752" s="201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81" t="str">
        <f t="shared" si="140"/>
        <v/>
      </c>
      <c r="V1752" s="278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9"/>
      <c r="B1753" s="201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81" t="str">
        <f t="shared" si="140"/>
        <v/>
      </c>
      <c r="V1753" s="278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9"/>
      <c r="B1754" s="201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81" t="str">
        <f t="shared" si="140"/>
        <v/>
      </c>
      <c r="V1754" s="278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9"/>
      <c r="B1755" s="201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81" t="str">
        <f t="shared" si="140"/>
        <v/>
      </c>
      <c r="V1755" s="278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9"/>
      <c r="B1756" s="201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81" t="str">
        <f t="shared" si="140"/>
        <v/>
      </c>
      <c r="V1756" s="278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9"/>
      <c r="B1757" s="201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81" t="str">
        <f t="shared" si="140"/>
        <v/>
      </c>
      <c r="V1757" s="278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9"/>
      <c r="B1758" s="201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81" t="str">
        <f t="shared" si="140"/>
        <v/>
      </c>
      <c r="V1758" s="278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9"/>
      <c r="B1759" s="201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81" t="str">
        <f t="shared" si="140"/>
        <v/>
      </c>
      <c r="V1759" s="278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9"/>
      <c r="B1760" s="201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81" t="str">
        <f t="shared" si="140"/>
        <v/>
      </c>
      <c r="V1760" s="278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9"/>
      <c r="B1761" s="201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81" t="str">
        <f t="shared" si="140"/>
        <v/>
      </c>
      <c r="V1761" s="278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9"/>
      <c r="B1762" s="201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81" t="str">
        <f t="shared" si="140"/>
        <v/>
      </c>
      <c r="V1762" s="278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9"/>
      <c r="B1763" s="201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81" t="str">
        <f t="shared" si="140"/>
        <v/>
      </c>
      <c r="V1763" s="278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9"/>
      <c r="B1764" s="201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81" t="str">
        <f t="shared" si="140"/>
        <v/>
      </c>
      <c r="V1764" s="278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9"/>
      <c r="B1765" s="201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81" t="str">
        <f t="shared" si="140"/>
        <v/>
      </c>
      <c r="V1765" s="278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9"/>
      <c r="B1766" s="201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81" t="str">
        <f t="shared" si="140"/>
        <v/>
      </c>
      <c r="V1766" s="278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9"/>
      <c r="B1767" s="201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81" t="str">
        <f t="shared" si="140"/>
        <v/>
      </c>
      <c r="V1767" s="278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9"/>
      <c r="B1768" s="201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81" t="str">
        <f t="shared" si="140"/>
        <v/>
      </c>
      <c r="V1768" s="278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9"/>
      <c r="B1769" s="201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81" t="str">
        <f t="shared" si="140"/>
        <v/>
      </c>
      <c r="V1769" s="278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9"/>
      <c r="B1770" s="201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81" t="str">
        <f t="shared" si="140"/>
        <v/>
      </c>
      <c r="V1770" s="278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9"/>
      <c r="B1771" s="201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81" t="str">
        <f t="shared" si="140"/>
        <v/>
      </c>
      <c r="V1771" s="278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9"/>
      <c r="B1772" s="201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81" t="str">
        <f t="shared" si="140"/>
        <v/>
      </c>
      <c r="V1772" s="278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9"/>
      <c r="B1773" s="201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81" t="str">
        <f t="shared" si="140"/>
        <v/>
      </c>
      <c r="V1773" s="278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9"/>
      <c r="B1774" s="201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81" t="str">
        <f t="shared" si="140"/>
        <v/>
      </c>
      <c r="V1774" s="278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9"/>
      <c r="B1775" s="201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81" t="str">
        <f t="shared" si="140"/>
        <v/>
      </c>
      <c r="V1775" s="278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9"/>
      <c r="B1776" s="201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81" t="str">
        <f t="shared" si="140"/>
        <v/>
      </c>
      <c r="V1776" s="278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9"/>
      <c r="B1777" s="201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81" t="str">
        <f t="shared" si="140"/>
        <v/>
      </c>
      <c r="V1777" s="278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9"/>
      <c r="B1778" s="201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81" t="str">
        <f t="shared" si="140"/>
        <v/>
      </c>
      <c r="V1778" s="278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9"/>
      <c r="B1779" s="201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81" t="str">
        <f t="shared" si="140"/>
        <v/>
      </c>
      <c r="V1779" s="278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9"/>
      <c r="B1780" s="201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81" t="str">
        <f t="shared" si="140"/>
        <v/>
      </c>
      <c r="V1780" s="278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9"/>
      <c r="B1781" s="201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81" t="str">
        <f t="shared" si="140"/>
        <v/>
      </c>
      <c r="V1781" s="278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9"/>
      <c r="B1782" s="201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81" t="str">
        <f t="shared" si="140"/>
        <v/>
      </c>
      <c r="V1782" s="278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9"/>
      <c r="B1783" s="201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81" t="str">
        <f t="shared" si="140"/>
        <v/>
      </c>
      <c r="V1783" s="278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9"/>
      <c r="B1784" s="201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81" t="str">
        <f t="shared" si="140"/>
        <v/>
      </c>
      <c r="V1784" s="278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9"/>
      <c r="B1785" s="201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81" t="str">
        <f t="shared" si="140"/>
        <v/>
      </c>
      <c r="V1785" s="278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9"/>
      <c r="B1786" s="201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81" t="str">
        <f t="shared" si="140"/>
        <v/>
      </c>
      <c r="V1786" s="278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9"/>
      <c r="B1787" s="201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81" t="str">
        <f t="shared" si="140"/>
        <v/>
      </c>
      <c r="V1787" s="278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9"/>
      <c r="B1788" s="201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81" t="str">
        <f t="shared" si="140"/>
        <v/>
      </c>
      <c r="V1788" s="278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9"/>
      <c r="B1789" s="201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81" t="str">
        <f t="shared" si="140"/>
        <v/>
      </c>
      <c r="V1789" s="278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9"/>
      <c r="B1790" s="201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81" t="str">
        <f t="shared" si="140"/>
        <v/>
      </c>
      <c r="V1790" s="278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9"/>
      <c r="B1791" s="201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81" t="str">
        <f t="shared" si="140"/>
        <v/>
      </c>
      <c r="V1791" s="278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9"/>
      <c r="B1792" s="201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81" t="str">
        <f t="shared" si="140"/>
        <v/>
      </c>
      <c r="V1792" s="278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9"/>
      <c r="B1793" s="201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81" t="str">
        <f t="shared" si="140"/>
        <v/>
      </c>
      <c r="V1793" s="278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9"/>
      <c r="B1794" s="201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81" t="str">
        <f t="shared" ref="U1794:U1857" si="145">IF(OR($D1794="",$H1794=""),"",ROUND($D1794+$H1794,2))</f>
        <v/>
      </c>
      <c r="V1794" s="278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9"/>
      <c r="B1795" s="201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81" t="str">
        <f t="shared" si="145"/>
        <v/>
      </c>
      <c r="V1795" s="278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9"/>
      <c r="B1796" s="201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81" t="str">
        <f t="shared" si="145"/>
        <v/>
      </c>
      <c r="V1796" s="278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9"/>
      <c r="B1797" s="201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81" t="str">
        <f t="shared" si="145"/>
        <v/>
      </c>
      <c r="V1797" s="278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9"/>
      <c r="B1798" s="201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81" t="str">
        <f t="shared" si="145"/>
        <v/>
      </c>
      <c r="V1798" s="278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9"/>
      <c r="B1799" s="201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81" t="str">
        <f t="shared" si="145"/>
        <v/>
      </c>
      <c r="V1799" s="278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9"/>
      <c r="B1800" s="201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81" t="str">
        <f t="shared" si="145"/>
        <v/>
      </c>
      <c r="V1800" s="278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9"/>
      <c r="B1801" s="201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81" t="str">
        <f t="shared" si="145"/>
        <v/>
      </c>
      <c r="V1801" s="278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9"/>
      <c r="B1802" s="201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81" t="str">
        <f t="shared" si="145"/>
        <v/>
      </c>
      <c r="V1802" s="278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9"/>
      <c r="B1803" s="201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81" t="str">
        <f t="shared" si="145"/>
        <v/>
      </c>
      <c r="V1803" s="278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9"/>
      <c r="B1804" s="201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81" t="str">
        <f t="shared" si="145"/>
        <v/>
      </c>
      <c r="V1804" s="278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9"/>
      <c r="B1805" s="201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81" t="str">
        <f t="shared" si="145"/>
        <v/>
      </c>
      <c r="V1805" s="278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9"/>
      <c r="B1806" s="201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81" t="str">
        <f t="shared" si="145"/>
        <v/>
      </c>
      <c r="V1806" s="278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9"/>
      <c r="B1807" s="201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81" t="str">
        <f t="shared" si="145"/>
        <v/>
      </c>
      <c r="V1807" s="278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9"/>
      <c r="B1808" s="201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81" t="str">
        <f t="shared" si="145"/>
        <v/>
      </c>
      <c r="V1808" s="278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9"/>
      <c r="B1809" s="201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81" t="str">
        <f t="shared" si="145"/>
        <v/>
      </c>
      <c r="V1809" s="278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9"/>
      <c r="B1810" s="201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81" t="str">
        <f t="shared" si="145"/>
        <v/>
      </c>
      <c r="V1810" s="278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9"/>
      <c r="B1811" s="201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81" t="str">
        <f t="shared" si="145"/>
        <v/>
      </c>
      <c r="V1811" s="278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9"/>
      <c r="B1812" s="201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81" t="str">
        <f t="shared" si="145"/>
        <v/>
      </c>
      <c r="V1812" s="278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9"/>
      <c r="B1813" s="201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81" t="str">
        <f t="shared" si="145"/>
        <v/>
      </c>
      <c r="V1813" s="278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9"/>
      <c r="B1814" s="201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81" t="str">
        <f t="shared" si="145"/>
        <v/>
      </c>
      <c r="V1814" s="278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9"/>
      <c r="B1815" s="201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81" t="str">
        <f t="shared" si="145"/>
        <v/>
      </c>
      <c r="V1815" s="278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9"/>
      <c r="B1816" s="201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81" t="str">
        <f t="shared" si="145"/>
        <v/>
      </c>
      <c r="V1816" s="278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9"/>
      <c r="B1817" s="201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81" t="str">
        <f t="shared" si="145"/>
        <v/>
      </c>
      <c r="V1817" s="278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9"/>
      <c r="B1818" s="201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81" t="str">
        <f t="shared" si="145"/>
        <v/>
      </c>
      <c r="V1818" s="278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9"/>
      <c r="B1819" s="201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81" t="str">
        <f t="shared" si="145"/>
        <v/>
      </c>
      <c r="V1819" s="278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9"/>
      <c r="B1820" s="201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81" t="str">
        <f t="shared" si="145"/>
        <v/>
      </c>
      <c r="V1820" s="278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9"/>
      <c r="B1821" s="201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81" t="str">
        <f t="shared" si="145"/>
        <v/>
      </c>
      <c r="V1821" s="278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9"/>
      <c r="B1822" s="201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81" t="str">
        <f t="shared" si="145"/>
        <v/>
      </c>
      <c r="V1822" s="278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9"/>
      <c r="B1823" s="201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81" t="str">
        <f t="shared" si="145"/>
        <v/>
      </c>
      <c r="V1823" s="278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9"/>
      <c r="B1824" s="201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81" t="str">
        <f t="shared" si="145"/>
        <v/>
      </c>
      <c r="V1824" s="278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9"/>
      <c r="B1825" s="201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81" t="str">
        <f t="shared" si="145"/>
        <v/>
      </c>
      <c r="V1825" s="278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9"/>
      <c r="B1826" s="201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81" t="str">
        <f t="shared" si="145"/>
        <v/>
      </c>
      <c r="V1826" s="278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9"/>
      <c r="B1827" s="201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81" t="str">
        <f t="shared" si="145"/>
        <v/>
      </c>
      <c r="V1827" s="278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9"/>
      <c r="B1828" s="201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81" t="str">
        <f t="shared" si="145"/>
        <v/>
      </c>
      <c r="V1828" s="278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9"/>
      <c r="B1829" s="201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81" t="str">
        <f t="shared" si="145"/>
        <v/>
      </c>
      <c r="V1829" s="278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9"/>
      <c r="B1830" s="201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81" t="str">
        <f t="shared" si="145"/>
        <v/>
      </c>
      <c r="V1830" s="278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9"/>
      <c r="B1831" s="201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81" t="str">
        <f t="shared" si="145"/>
        <v/>
      </c>
      <c r="V1831" s="278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9"/>
      <c r="B1832" s="201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81" t="str">
        <f t="shared" si="145"/>
        <v/>
      </c>
      <c r="V1832" s="278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9"/>
      <c r="B1833" s="201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81" t="str">
        <f t="shared" si="145"/>
        <v/>
      </c>
      <c r="V1833" s="278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9"/>
      <c r="B1834" s="201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81" t="str">
        <f t="shared" si="145"/>
        <v/>
      </c>
      <c r="V1834" s="278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9"/>
      <c r="B1835" s="201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81" t="str">
        <f t="shared" si="145"/>
        <v/>
      </c>
      <c r="V1835" s="278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9"/>
      <c r="B1836" s="201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81" t="str">
        <f t="shared" si="145"/>
        <v/>
      </c>
      <c r="V1836" s="278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9"/>
      <c r="B1837" s="201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81" t="str">
        <f t="shared" si="145"/>
        <v/>
      </c>
      <c r="V1837" s="278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9"/>
      <c r="B1838" s="201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81" t="str">
        <f t="shared" si="145"/>
        <v/>
      </c>
      <c r="V1838" s="278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9"/>
      <c r="B1839" s="201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81" t="str">
        <f t="shared" si="145"/>
        <v/>
      </c>
      <c r="V1839" s="278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9"/>
      <c r="B1840" s="201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81" t="str">
        <f t="shared" si="145"/>
        <v/>
      </c>
      <c r="V1840" s="278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9"/>
      <c r="B1841" s="201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81" t="str">
        <f t="shared" si="145"/>
        <v/>
      </c>
      <c r="V1841" s="278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9"/>
      <c r="B1842" s="201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81" t="str">
        <f t="shared" si="145"/>
        <v/>
      </c>
      <c r="V1842" s="278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9"/>
      <c r="B1843" s="201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81" t="str">
        <f t="shared" si="145"/>
        <v/>
      </c>
      <c r="V1843" s="278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9"/>
      <c r="B1844" s="201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81" t="str">
        <f t="shared" si="145"/>
        <v/>
      </c>
      <c r="V1844" s="278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9"/>
      <c r="B1845" s="201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81" t="str">
        <f t="shared" si="145"/>
        <v/>
      </c>
      <c r="V1845" s="278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9"/>
      <c r="B1846" s="201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81" t="str">
        <f t="shared" si="145"/>
        <v/>
      </c>
      <c r="V1846" s="278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9"/>
      <c r="B1847" s="201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81" t="str">
        <f t="shared" si="145"/>
        <v/>
      </c>
      <c r="V1847" s="278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9"/>
      <c r="B1848" s="201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81" t="str">
        <f t="shared" si="145"/>
        <v/>
      </c>
      <c r="V1848" s="278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9"/>
      <c r="B1849" s="201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81" t="str">
        <f t="shared" si="145"/>
        <v/>
      </c>
      <c r="V1849" s="278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9"/>
      <c r="B1850" s="201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81" t="str">
        <f t="shared" si="145"/>
        <v/>
      </c>
      <c r="V1850" s="278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9"/>
      <c r="B1851" s="201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81" t="str">
        <f t="shared" si="145"/>
        <v/>
      </c>
      <c r="V1851" s="278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9"/>
      <c r="B1852" s="201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81" t="str">
        <f t="shared" si="145"/>
        <v/>
      </c>
      <c r="V1852" s="278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9"/>
      <c r="B1853" s="201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81" t="str">
        <f t="shared" si="145"/>
        <v/>
      </c>
      <c r="V1853" s="278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9"/>
      <c r="B1854" s="201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81" t="str">
        <f t="shared" si="145"/>
        <v/>
      </c>
      <c r="V1854" s="278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9"/>
      <c r="B1855" s="201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81" t="str">
        <f t="shared" si="145"/>
        <v/>
      </c>
      <c r="V1855" s="278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9"/>
      <c r="B1856" s="201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81" t="str">
        <f t="shared" si="145"/>
        <v/>
      </c>
      <c r="V1856" s="278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9"/>
      <c r="B1857" s="201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81" t="str">
        <f t="shared" si="145"/>
        <v/>
      </c>
      <c r="V1857" s="278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9"/>
      <c r="B1858" s="201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81" t="str">
        <f t="shared" ref="U1858:U1921" si="150">IF(OR($D1858="",$H1858=""),"",ROUND($D1858+$H1858,2))</f>
        <v/>
      </c>
      <c r="V1858" s="278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9"/>
      <c r="B1859" s="201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81" t="str">
        <f t="shared" si="150"/>
        <v/>
      </c>
      <c r="V1859" s="278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9"/>
      <c r="B1860" s="201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81" t="str">
        <f t="shared" si="150"/>
        <v/>
      </c>
      <c r="V1860" s="278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9"/>
      <c r="B1861" s="201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81" t="str">
        <f t="shared" si="150"/>
        <v/>
      </c>
      <c r="V1861" s="278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9"/>
      <c r="B1862" s="201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81" t="str">
        <f t="shared" si="150"/>
        <v/>
      </c>
      <c r="V1862" s="278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9"/>
      <c r="B1863" s="201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81" t="str">
        <f t="shared" si="150"/>
        <v/>
      </c>
      <c r="V1863" s="278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9"/>
      <c r="B1864" s="201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81" t="str">
        <f t="shared" si="150"/>
        <v/>
      </c>
      <c r="V1864" s="278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9"/>
      <c r="B1865" s="201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81" t="str">
        <f t="shared" si="150"/>
        <v/>
      </c>
      <c r="V1865" s="278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9"/>
      <c r="B1866" s="201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81" t="str">
        <f t="shared" si="150"/>
        <v/>
      </c>
      <c r="V1866" s="278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9"/>
      <c r="B1867" s="201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81" t="str">
        <f t="shared" si="150"/>
        <v/>
      </c>
      <c r="V1867" s="278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9"/>
      <c r="B1868" s="201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81" t="str">
        <f t="shared" si="150"/>
        <v/>
      </c>
      <c r="V1868" s="278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9"/>
      <c r="B1869" s="201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81" t="str">
        <f t="shared" si="150"/>
        <v/>
      </c>
      <c r="V1869" s="278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9"/>
      <c r="B1870" s="201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81" t="str">
        <f t="shared" si="150"/>
        <v/>
      </c>
      <c r="V1870" s="278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9"/>
      <c r="B1871" s="201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81" t="str">
        <f t="shared" si="150"/>
        <v/>
      </c>
      <c r="V1871" s="278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9"/>
      <c r="B1872" s="201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81" t="str">
        <f t="shared" si="150"/>
        <v/>
      </c>
      <c r="V1872" s="278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9"/>
      <c r="B1873" s="201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81" t="str">
        <f t="shared" si="150"/>
        <v/>
      </c>
      <c r="V1873" s="278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9"/>
      <c r="B1874" s="201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81" t="str">
        <f t="shared" si="150"/>
        <v/>
      </c>
      <c r="V1874" s="278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9"/>
      <c r="B1875" s="201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81" t="str">
        <f t="shared" si="150"/>
        <v/>
      </c>
      <c r="V1875" s="278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9"/>
      <c r="B1876" s="201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81" t="str">
        <f t="shared" si="150"/>
        <v/>
      </c>
      <c r="V1876" s="278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9"/>
      <c r="B1877" s="201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81" t="str">
        <f t="shared" si="150"/>
        <v/>
      </c>
      <c r="V1877" s="278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9"/>
      <c r="B1878" s="201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81" t="str">
        <f t="shared" si="150"/>
        <v/>
      </c>
      <c r="V1878" s="278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9"/>
      <c r="B1879" s="201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81" t="str">
        <f t="shared" si="150"/>
        <v/>
      </c>
      <c r="V1879" s="278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9"/>
      <c r="B1880" s="201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81" t="str">
        <f t="shared" si="150"/>
        <v/>
      </c>
      <c r="V1880" s="278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9"/>
      <c r="B1881" s="201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81" t="str">
        <f t="shared" si="150"/>
        <v/>
      </c>
      <c r="V1881" s="278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9"/>
      <c r="B1882" s="201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81" t="str">
        <f t="shared" si="150"/>
        <v/>
      </c>
      <c r="V1882" s="278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9"/>
      <c r="B1883" s="201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81" t="str">
        <f t="shared" si="150"/>
        <v/>
      </c>
      <c r="V1883" s="278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9"/>
      <c r="B1884" s="201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81" t="str">
        <f t="shared" si="150"/>
        <v/>
      </c>
      <c r="V1884" s="278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9"/>
      <c r="B1885" s="201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81" t="str">
        <f t="shared" si="150"/>
        <v/>
      </c>
      <c r="V1885" s="278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9"/>
      <c r="B1886" s="201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81" t="str">
        <f t="shared" si="150"/>
        <v/>
      </c>
      <c r="V1886" s="278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9"/>
      <c r="B1887" s="201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81" t="str">
        <f t="shared" si="150"/>
        <v/>
      </c>
      <c r="V1887" s="278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9"/>
      <c r="B1888" s="201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81" t="str">
        <f t="shared" si="150"/>
        <v/>
      </c>
      <c r="V1888" s="278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9"/>
      <c r="B1889" s="201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81" t="str">
        <f t="shared" si="150"/>
        <v/>
      </c>
      <c r="V1889" s="278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9"/>
      <c r="B1890" s="201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81" t="str">
        <f t="shared" si="150"/>
        <v/>
      </c>
      <c r="V1890" s="278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9"/>
      <c r="B1891" s="201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81" t="str">
        <f t="shared" si="150"/>
        <v/>
      </c>
      <c r="V1891" s="278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9"/>
      <c r="B1892" s="201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81" t="str">
        <f t="shared" si="150"/>
        <v/>
      </c>
      <c r="V1892" s="278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9"/>
      <c r="B1893" s="201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81" t="str">
        <f t="shared" si="150"/>
        <v/>
      </c>
      <c r="V1893" s="278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9"/>
      <c r="B1894" s="201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81" t="str">
        <f t="shared" si="150"/>
        <v/>
      </c>
      <c r="V1894" s="278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9"/>
      <c r="B1895" s="201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81" t="str">
        <f t="shared" si="150"/>
        <v/>
      </c>
      <c r="V1895" s="278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9"/>
      <c r="B1896" s="201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81" t="str">
        <f t="shared" si="150"/>
        <v/>
      </c>
      <c r="V1896" s="278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9"/>
      <c r="B1897" s="201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81" t="str">
        <f t="shared" si="150"/>
        <v/>
      </c>
      <c r="V1897" s="278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9"/>
      <c r="B1898" s="201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81" t="str">
        <f t="shared" si="150"/>
        <v/>
      </c>
      <c r="V1898" s="278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9"/>
      <c r="B1899" s="201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81" t="str">
        <f t="shared" si="150"/>
        <v/>
      </c>
      <c r="V1899" s="278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9"/>
      <c r="B1900" s="201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81" t="str">
        <f t="shared" si="150"/>
        <v/>
      </c>
      <c r="V1900" s="278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9"/>
      <c r="B1901" s="201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81" t="str">
        <f t="shared" si="150"/>
        <v/>
      </c>
      <c r="V1901" s="278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9"/>
      <c r="B1902" s="201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81" t="str">
        <f t="shared" si="150"/>
        <v/>
      </c>
      <c r="V1902" s="278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9"/>
      <c r="B1903" s="201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81" t="str">
        <f t="shared" si="150"/>
        <v/>
      </c>
      <c r="V1903" s="278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9"/>
      <c r="B1904" s="201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81" t="str">
        <f t="shared" si="150"/>
        <v/>
      </c>
      <c r="V1904" s="278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9"/>
      <c r="B1905" s="201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81" t="str">
        <f t="shared" si="150"/>
        <v/>
      </c>
      <c r="V1905" s="278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9"/>
      <c r="B1906" s="201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81" t="str">
        <f t="shared" si="150"/>
        <v/>
      </c>
      <c r="V1906" s="278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9"/>
      <c r="B1907" s="201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81" t="str">
        <f t="shared" si="150"/>
        <v/>
      </c>
      <c r="V1907" s="278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9"/>
      <c r="B1908" s="201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81" t="str">
        <f t="shared" si="150"/>
        <v/>
      </c>
      <c r="V1908" s="278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9"/>
      <c r="B1909" s="201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81" t="str">
        <f t="shared" si="150"/>
        <v/>
      </c>
      <c r="V1909" s="278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9"/>
      <c r="B1910" s="201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81" t="str">
        <f t="shared" si="150"/>
        <v/>
      </c>
      <c r="V1910" s="278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9"/>
      <c r="B1911" s="201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81" t="str">
        <f t="shared" si="150"/>
        <v/>
      </c>
      <c r="V1911" s="278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9"/>
      <c r="B1912" s="201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81" t="str">
        <f t="shared" si="150"/>
        <v/>
      </c>
      <c r="V1912" s="278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9"/>
      <c r="B1913" s="201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81" t="str">
        <f t="shared" si="150"/>
        <v/>
      </c>
      <c r="V1913" s="278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9"/>
      <c r="B1914" s="201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81" t="str">
        <f t="shared" si="150"/>
        <v/>
      </c>
      <c r="V1914" s="278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9"/>
      <c r="B1915" s="201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81" t="str">
        <f t="shared" si="150"/>
        <v/>
      </c>
      <c r="V1915" s="278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9"/>
      <c r="B1916" s="201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81" t="str">
        <f t="shared" si="150"/>
        <v/>
      </c>
      <c r="V1916" s="278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9"/>
      <c r="B1917" s="201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81" t="str">
        <f t="shared" si="150"/>
        <v/>
      </c>
      <c r="V1917" s="278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9"/>
      <c r="B1918" s="201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81" t="str">
        <f t="shared" si="150"/>
        <v/>
      </c>
      <c r="V1918" s="278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9"/>
      <c r="B1919" s="201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81" t="str">
        <f t="shared" si="150"/>
        <v/>
      </c>
      <c r="V1919" s="278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9"/>
      <c r="B1920" s="201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81" t="str">
        <f t="shared" si="150"/>
        <v/>
      </c>
      <c r="V1920" s="278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9"/>
      <c r="B1921" s="201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81" t="str">
        <f t="shared" si="150"/>
        <v/>
      </c>
      <c r="V1921" s="278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9"/>
      <c r="B1922" s="201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81" t="str">
        <f t="shared" ref="U1922:U1985" si="155">IF(OR($D1922="",$H1922=""),"",ROUND($D1922+$H1922,2))</f>
        <v/>
      </c>
      <c r="V1922" s="278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9"/>
      <c r="B1923" s="201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81" t="str">
        <f t="shared" si="155"/>
        <v/>
      </c>
      <c r="V1923" s="278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9"/>
      <c r="B1924" s="201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81" t="str">
        <f t="shared" si="155"/>
        <v/>
      </c>
      <c r="V1924" s="278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9"/>
      <c r="B1925" s="201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81" t="str">
        <f t="shared" si="155"/>
        <v/>
      </c>
      <c r="V1925" s="278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9"/>
      <c r="B1926" s="201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81" t="str">
        <f t="shared" si="155"/>
        <v/>
      </c>
      <c r="V1926" s="278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9"/>
      <c r="B1927" s="201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81" t="str">
        <f t="shared" si="155"/>
        <v/>
      </c>
      <c r="V1927" s="278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9"/>
      <c r="B1928" s="201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81" t="str">
        <f t="shared" si="155"/>
        <v/>
      </c>
      <c r="V1928" s="278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9"/>
      <c r="B1929" s="201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81" t="str">
        <f t="shared" si="155"/>
        <v/>
      </c>
      <c r="V1929" s="278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9"/>
      <c r="B1930" s="201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81" t="str">
        <f t="shared" si="155"/>
        <v/>
      </c>
      <c r="V1930" s="278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9"/>
      <c r="B1931" s="201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81" t="str">
        <f t="shared" si="155"/>
        <v/>
      </c>
      <c r="V1931" s="278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9"/>
      <c r="B1932" s="201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81" t="str">
        <f t="shared" si="155"/>
        <v/>
      </c>
      <c r="V1932" s="278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9"/>
      <c r="B1933" s="201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81" t="str">
        <f t="shared" si="155"/>
        <v/>
      </c>
      <c r="V1933" s="278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9"/>
      <c r="B1934" s="201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81" t="str">
        <f t="shared" si="155"/>
        <v/>
      </c>
      <c r="V1934" s="278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9"/>
      <c r="B1935" s="201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81" t="str">
        <f t="shared" si="155"/>
        <v/>
      </c>
      <c r="V1935" s="278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9"/>
      <c r="B1936" s="201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81" t="str">
        <f t="shared" si="155"/>
        <v/>
      </c>
      <c r="V1936" s="278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9"/>
      <c r="B1937" s="201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81" t="str">
        <f t="shared" si="155"/>
        <v/>
      </c>
      <c r="V1937" s="278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9"/>
      <c r="B1938" s="201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81" t="str">
        <f t="shared" si="155"/>
        <v/>
      </c>
      <c r="V1938" s="278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9"/>
      <c r="B1939" s="201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81" t="str">
        <f t="shared" si="155"/>
        <v/>
      </c>
      <c r="V1939" s="278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9"/>
      <c r="B1940" s="201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81" t="str">
        <f t="shared" si="155"/>
        <v/>
      </c>
      <c r="V1940" s="278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9"/>
      <c r="B1941" s="201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81" t="str">
        <f t="shared" si="155"/>
        <v/>
      </c>
      <c r="V1941" s="278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9"/>
      <c r="B1942" s="201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81" t="str">
        <f t="shared" si="155"/>
        <v/>
      </c>
      <c r="V1942" s="278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9"/>
      <c r="B1943" s="201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81" t="str">
        <f t="shared" si="155"/>
        <v/>
      </c>
      <c r="V1943" s="278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9"/>
      <c r="B1944" s="201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81" t="str">
        <f t="shared" si="155"/>
        <v/>
      </c>
      <c r="V1944" s="278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9"/>
      <c r="B1945" s="201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81" t="str">
        <f t="shared" si="155"/>
        <v/>
      </c>
      <c r="V1945" s="278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9"/>
      <c r="B1946" s="201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81" t="str">
        <f t="shared" si="155"/>
        <v/>
      </c>
      <c r="V1946" s="278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9"/>
      <c r="B1947" s="201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81" t="str">
        <f t="shared" si="155"/>
        <v/>
      </c>
      <c r="V1947" s="278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9"/>
      <c r="B1948" s="201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81" t="str">
        <f t="shared" si="155"/>
        <v/>
      </c>
      <c r="V1948" s="278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9"/>
      <c r="B1949" s="201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81" t="str">
        <f t="shared" si="155"/>
        <v/>
      </c>
      <c r="V1949" s="278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9"/>
      <c r="B1950" s="201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81" t="str">
        <f t="shared" si="155"/>
        <v/>
      </c>
      <c r="V1950" s="278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9"/>
      <c r="B1951" s="201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81" t="str">
        <f t="shared" si="155"/>
        <v/>
      </c>
      <c r="V1951" s="278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9"/>
      <c r="B1952" s="201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81" t="str">
        <f t="shared" si="155"/>
        <v/>
      </c>
      <c r="V1952" s="278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9"/>
      <c r="B1953" s="201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81" t="str">
        <f t="shared" si="155"/>
        <v/>
      </c>
      <c r="V1953" s="278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9"/>
      <c r="B1954" s="201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81" t="str">
        <f t="shared" si="155"/>
        <v/>
      </c>
      <c r="V1954" s="278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9"/>
      <c r="B1955" s="201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81" t="str">
        <f t="shared" si="155"/>
        <v/>
      </c>
      <c r="V1955" s="278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9"/>
      <c r="B1956" s="201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81" t="str">
        <f t="shared" si="155"/>
        <v/>
      </c>
      <c r="V1956" s="278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9"/>
      <c r="B1957" s="201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81" t="str">
        <f t="shared" si="155"/>
        <v/>
      </c>
      <c r="V1957" s="278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9"/>
      <c r="B1958" s="201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81" t="str">
        <f t="shared" si="155"/>
        <v/>
      </c>
      <c r="V1958" s="278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9"/>
      <c r="B1959" s="201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81" t="str">
        <f t="shared" si="155"/>
        <v/>
      </c>
      <c r="V1959" s="278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9"/>
      <c r="B1960" s="201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81" t="str">
        <f t="shared" si="155"/>
        <v/>
      </c>
      <c r="V1960" s="278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9"/>
      <c r="B1961" s="201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81" t="str">
        <f t="shared" si="155"/>
        <v/>
      </c>
      <c r="V1961" s="278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9"/>
      <c r="B1962" s="201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81" t="str">
        <f t="shared" si="155"/>
        <v/>
      </c>
      <c r="V1962" s="278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9"/>
      <c r="B1963" s="201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81" t="str">
        <f t="shared" si="155"/>
        <v/>
      </c>
      <c r="V1963" s="278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9"/>
      <c r="B1964" s="201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81" t="str">
        <f t="shared" si="155"/>
        <v/>
      </c>
      <c r="V1964" s="278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9"/>
      <c r="B1965" s="201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81" t="str">
        <f t="shared" si="155"/>
        <v/>
      </c>
      <c r="V1965" s="278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9"/>
      <c r="B1966" s="201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81" t="str">
        <f t="shared" si="155"/>
        <v/>
      </c>
      <c r="V1966" s="278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9"/>
      <c r="B1967" s="201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81" t="str">
        <f t="shared" si="155"/>
        <v/>
      </c>
      <c r="V1967" s="278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9"/>
      <c r="B1968" s="201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81" t="str">
        <f t="shared" si="155"/>
        <v/>
      </c>
      <c r="V1968" s="278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9"/>
      <c r="B1969" s="201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81" t="str">
        <f t="shared" si="155"/>
        <v/>
      </c>
      <c r="V1969" s="278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9"/>
      <c r="B1970" s="201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81" t="str">
        <f t="shared" si="155"/>
        <v/>
      </c>
      <c r="V1970" s="278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9"/>
      <c r="B1971" s="201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81" t="str">
        <f t="shared" si="155"/>
        <v/>
      </c>
      <c r="V1971" s="278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9"/>
      <c r="B1972" s="201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81" t="str">
        <f t="shared" si="155"/>
        <v/>
      </c>
      <c r="V1972" s="278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9"/>
      <c r="B1973" s="201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81" t="str">
        <f t="shared" si="155"/>
        <v/>
      </c>
      <c r="V1973" s="278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9"/>
      <c r="B1974" s="201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81" t="str">
        <f t="shared" si="155"/>
        <v/>
      </c>
      <c r="V1974" s="278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9"/>
      <c r="B1975" s="201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81" t="str">
        <f t="shared" si="155"/>
        <v/>
      </c>
      <c r="V1975" s="278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9"/>
      <c r="B1976" s="201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81" t="str">
        <f t="shared" si="155"/>
        <v/>
      </c>
      <c r="V1976" s="278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9"/>
      <c r="B1977" s="201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81" t="str">
        <f t="shared" si="155"/>
        <v/>
      </c>
      <c r="V1977" s="278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9"/>
      <c r="B1978" s="201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81" t="str">
        <f t="shared" si="155"/>
        <v/>
      </c>
      <c r="V1978" s="278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9"/>
      <c r="B1979" s="201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81" t="str">
        <f t="shared" si="155"/>
        <v/>
      </c>
      <c r="V1979" s="278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9"/>
      <c r="B1980" s="201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81" t="str">
        <f t="shared" si="155"/>
        <v/>
      </c>
      <c r="V1980" s="278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9"/>
      <c r="B1981" s="201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81" t="str">
        <f t="shared" si="155"/>
        <v/>
      </c>
      <c r="V1981" s="278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9"/>
      <c r="B1982" s="201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81" t="str">
        <f t="shared" si="155"/>
        <v/>
      </c>
      <c r="V1982" s="278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9"/>
      <c r="B1983" s="201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81" t="str">
        <f t="shared" si="155"/>
        <v/>
      </c>
      <c r="V1983" s="278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9"/>
      <c r="B1984" s="201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81" t="str">
        <f t="shared" si="155"/>
        <v/>
      </c>
      <c r="V1984" s="278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9"/>
      <c r="B1985" s="201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81" t="str">
        <f t="shared" si="155"/>
        <v/>
      </c>
      <c r="V1985" s="278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9"/>
      <c r="B1986" s="201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81" t="str">
        <f t="shared" ref="U1986:U2049" si="160">IF(OR($D1986="",$H1986=""),"",ROUND($D1986+$H1986,2))</f>
        <v/>
      </c>
      <c r="V1986" s="278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9"/>
      <c r="B1987" s="201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81" t="str">
        <f t="shared" si="160"/>
        <v/>
      </c>
      <c r="V1987" s="278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9"/>
      <c r="B1988" s="201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81" t="str">
        <f t="shared" si="160"/>
        <v/>
      </c>
      <c r="V1988" s="278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9"/>
      <c r="B1989" s="201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81" t="str">
        <f t="shared" si="160"/>
        <v/>
      </c>
      <c r="V1989" s="278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9"/>
      <c r="B1990" s="201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81" t="str">
        <f t="shared" si="160"/>
        <v/>
      </c>
      <c r="V1990" s="278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9"/>
      <c r="B1991" s="201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81" t="str">
        <f t="shared" si="160"/>
        <v/>
      </c>
      <c r="V1991" s="278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9"/>
      <c r="B1992" s="201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81" t="str">
        <f t="shared" si="160"/>
        <v/>
      </c>
      <c r="V1992" s="278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9"/>
      <c r="B1993" s="201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81" t="str">
        <f t="shared" si="160"/>
        <v/>
      </c>
      <c r="V1993" s="278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9"/>
      <c r="B1994" s="201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81" t="str">
        <f t="shared" si="160"/>
        <v/>
      </c>
      <c r="V1994" s="278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9"/>
      <c r="B1995" s="201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81" t="str">
        <f t="shared" si="160"/>
        <v/>
      </c>
      <c r="V1995" s="278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9"/>
      <c r="B1996" s="201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81" t="str">
        <f t="shared" si="160"/>
        <v/>
      </c>
      <c r="V1996" s="278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9"/>
      <c r="B1997" s="201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81" t="str">
        <f t="shared" si="160"/>
        <v/>
      </c>
      <c r="V1997" s="278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9"/>
      <c r="B1998" s="201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81" t="str">
        <f t="shared" si="160"/>
        <v/>
      </c>
      <c r="V1998" s="278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9"/>
      <c r="B1999" s="201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81" t="str">
        <f t="shared" si="160"/>
        <v/>
      </c>
      <c r="V1999" s="278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9"/>
      <c r="B2000" s="201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81" t="str">
        <f t="shared" si="160"/>
        <v/>
      </c>
      <c r="V2000" s="278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9"/>
      <c r="B2001" s="201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81" t="str">
        <f t="shared" si="160"/>
        <v/>
      </c>
      <c r="V2001" s="278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9"/>
      <c r="B2002" s="201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81" t="str">
        <f t="shared" si="160"/>
        <v/>
      </c>
      <c r="V2002" s="278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9"/>
      <c r="B2003" s="201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81" t="str">
        <f t="shared" si="160"/>
        <v/>
      </c>
      <c r="V2003" s="278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9"/>
      <c r="B2004" s="201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81" t="str">
        <f t="shared" si="160"/>
        <v/>
      </c>
      <c r="V2004" s="278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9"/>
      <c r="B2005" s="201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81" t="str">
        <f t="shared" si="160"/>
        <v/>
      </c>
      <c r="V2005" s="278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9"/>
      <c r="B2006" s="201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81" t="str">
        <f t="shared" si="160"/>
        <v/>
      </c>
      <c r="V2006" s="278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9"/>
      <c r="B2007" s="201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81" t="str">
        <f t="shared" si="160"/>
        <v/>
      </c>
      <c r="V2007" s="278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9"/>
      <c r="B2008" s="201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81" t="str">
        <f t="shared" si="160"/>
        <v/>
      </c>
      <c r="V2008" s="278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9"/>
      <c r="B2009" s="201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81" t="str">
        <f t="shared" si="160"/>
        <v/>
      </c>
      <c r="V2009" s="278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9"/>
      <c r="B2010" s="201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81" t="str">
        <f t="shared" si="160"/>
        <v/>
      </c>
      <c r="V2010" s="278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9"/>
      <c r="B2011" s="201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81" t="str">
        <f t="shared" si="160"/>
        <v/>
      </c>
      <c r="V2011" s="278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9"/>
      <c r="B2012" s="201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81" t="str">
        <f t="shared" si="160"/>
        <v/>
      </c>
      <c r="V2012" s="278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9"/>
      <c r="B2013" s="201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81" t="str">
        <f t="shared" si="160"/>
        <v/>
      </c>
      <c r="V2013" s="278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9"/>
      <c r="B2014" s="201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81" t="str">
        <f t="shared" si="160"/>
        <v/>
      </c>
      <c r="V2014" s="278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9"/>
      <c r="B2015" s="201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81" t="str">
        <f t="shared" si="160"/>
        <v/>
      </c>
      <c r="V2015" s="278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9"/>
      <c r="B2016" s="201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81" t="str">
        <f t="shared" si="160"/>
        <v/>
      </c>
      <c r="V2016" s="278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9"/>
      <c r="B2017" s="201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81" t="str">
        <f t="shared" si="160"/>
        <v/>
      </c>
      <c r="V2017" s="278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9"/>
      <c r="B2018" s="201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81" t="str">
        <f t="shared" si="160"/>
        <v/>
      </c>
      <c r="V2018" s="278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9"/>
      <c r="B2019" s="201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81" t="str">
        <f t="shared" si="160"/>
        <v/>
      </c>
      <c r="V2019" s="278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9"/>
      <c r="B2020" s="201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81" t="str">
        <f t="shared" si="160"/>
        <v/>
      </c>
      <c r="V2020" s="278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9"/>
      <c r="B2021" s="201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81" t="str">
        <f t="shared" si="160"/>
        <v/>
      </c>
      <c r="V2021" s="278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9"/>
      <c r="B2022" s="201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81" t="str">
        <f t="shared" si="160"/>
        <v/>
      </c>
      <c r="V2022" s="278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9"/>
      <c r="B2023" s="201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81" t="str">
        <f t="shared" si="160"/>
        <v/>
      </c>
      <c r="V2023" s="278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9"/>
      <c r="B2024" s="201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81" t="str">
        <f t="shared" si="160"/>
        <v/>
      </c>
      <c r="V2024" s="278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9"/>
      <c r="B2025" s="201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81" t="str">
        <f t="shared" si="160"/>
        <v/>
      </c>
      <c r="V2025" s="278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9"/>
      <c r="B2026" s="201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81" t="str">
        <f t="shared" si="160"/>
        <v/>
      </c>
      <c r="V2026" s="278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9"/>
      <c r="B2027" s="201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81" t="str">
        <f t="shared" si="160"/>
        <v/>
      </c>
      <c r="V2027" s="278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9"/>
      <c r="B2028" s="201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81" t="str">
        <f t="shared" si="160"/>
        <v/>
      </c>
      <c r="V2028" s="278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9"/>
      <c r="B2029" s="201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81" t="str">
        <f t="shared" si="160"/>
        <v/>
      </c>
      <c r="V2029" s="278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9"/>
      <c r="B2030" s="201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81" t="str">
        <f t="shared" si="160"/>
        <v/>
      </c>
      <c r="V2030" s="278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9"/>
      <c r="B2031" s="201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81" t="str">
        <f t="shared" si="160"/>
        <v/>
      </c>
      <c r="V2031" s="278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9"/>
      <c r="B2032" s="201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81" t="str">
        <f t="shared" si="160"/>
        <v/>
      </c>
      <c r="V2032" s="278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9"/>
      <c r="B2033" s="201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81" t="str">
        <f t="shared" si="160"/>
        <v/>
      </c>
      <c r="V2033" s="278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9"/>
      <c r="B2034" s="201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81" t="str">
        <f t="shared" si="160"/>
        <v/>
      </c>
      <c r="V2034" s="278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9"/>
      <c r="B2035" s="201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81" t="str">
        <f t="shared" si="160"/>
        <v/>
      </c>
      <c r="V2035" s="278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9"/>
      <c r="B2036" s="201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81" t="str">
        <f t="shared" si="160"/>
        <v/>
      </c>
      <c r="V2036" s="278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9"/>
      <c r="B2037" s="201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81" t="str">
        <f t="shared" si="160"/>
        <v/>
      </c>
      <c r="V2037" s="278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9"/>
      <c r="B2038" s="201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81" t="str">
        <f t="shared" si="160"/>
        <v/>
      </c>
      <c r="V2038" s="278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9"/>
      <c r="B2039" s="201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81" t="str">
        <f t="shared" si="160"/>
        <v/>
      </c>
      <c r="V2039" s="278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9"/>
      <c r="B2040" s="201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81" t="str">
        <f t="shared" si="160"/>
        <v/>
      </c>
      <c r="V2040" s="278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9"/>
      <c r="B2041" s="201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81" t="str">
        <f t="shared" si="160"/>
        <v/>
      </c>
      <c r="V2041" s="278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9"/>
      <c r="B2042" s="201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81" t="str">
        <f t="shared" si="160"/>
        <v/>
      </c>
      <c r="V2042" s="278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9"/>
      <c r="B2043" s="201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81" t="str">
        <f t="shared" si="160"/>
        <v/>
      </c>
      <c r="V2043" s="278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9"/>
      <c r="B2044" s="201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81" t="str">
        <f t="shared" si="160"/>
        <v/>
      </c>
      <c r="V2044" s="278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9"/>
      <c r="B2045" s="201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81" t="str">
        <f t="shared" si="160"/>
        <v/>
      </c>
      <c r="V2045" s="278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9"/>
      <c r="B2046" s="201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81" t="str">
        <f t="shared" si="160"/>
        <v/>
      </c>
      <c r="V2046" s="278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9"/>
      <c r="B2047" s="201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81" t="str">
        <f t="shared" si="160"/>
        <v/>
      </c>
      <c r="V2047" s="278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9"/>
      <c r="B2048" s="201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81" t="str">
        <f t="shared" si="160"/>
        <v/>
      </c>
      <c r="V2048" s="278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9"/>
      <c r="B2049" s="201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81" t="str">
        <f t="shared" si="160"/>
        <v/>
      </c>
      <c r="V2049" s="278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9"/>
      <c r="B2050" s="201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81" t="str">
        <f t="shared" ref="U2050:U2113" si="165">IF(OR($D2050="",$H2050=""),"",ROUND($D2050+$H2050,2))</f>
        <v/>
      </c>
      <c r="V2050" s="278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9"/>
      <c r="B2051" s="201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81" t="str">
        <f t="shared" si="165"/>
        <v/>
      </c>
      <c r="V2051" s="278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9"/>
      <c r="B2052" s="201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81" t="str">
        <f t="shared" si="165"/>
        <v/>
      </c>
      <c r="V2052" s="278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9"/>
      <c r="B2053" s="201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81" t="str">
        <f t="shared" si="165"/>
        <v/>
      </c>
      <c r="V2053" s="278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9"/>
      <c r="B2054" s="201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81" t="str">
        <f t="shared" si="165"/>
        <v/>
      </c>
      <c r="V2054" s="278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9"/>
      <c r="B2055" s="201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81" t="str">
        <f t="shared" si="165"/>
        <v/>
      </c>
      <c r="V2055" s="278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9"/>
      <c r="B2056" s="201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81" t="str">
        <f t="shared" si="165"/>
        <v/>
      </c>
      <c r="V2056" s="278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9"/>
      <c r="B2057" s="201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81" t="str">
        <f t="shared" si="165"/>
        <v/>
      </c>
      <c r="V2057" s="278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9"/>
      <c r="B2058" s="201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81" t="str">
        <f t="shared" si="165"/>
        <v/>
      </c>
      <c r="V2058" s="278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9"/>
      <c r="B2059" s="201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81" t="str">
        <f t="shared" si="165"/>
        <v/>
      </c>
      <c r="V2059" s="278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9"/>
      <c r="B2060" s="201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81" t="str">
        <f t="shared" si="165"/>
        <v/>
      </c>
      <c r="V2060" s="278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9"/>
      <c r="B2061" s="201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81" t="str">
        <f t="shared" si="165"/>
        <v/>
      </c>
      <c r="V2061" s="278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9"/>
      <c r="B2062" s="201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81" t="str">
        <f t="shared" si="165"/>
        <v/>
      </c>
      <c r="V2062" s="278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9"/>
      <c r="B2063" s="201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81" t="str">
        <f t="shared" si="165"/>
        <v/>
      </c>
      <c r="V2063" s="278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9"/>
      <c r="B2064" s="201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81" t="str">
        <f t="shared" si="165"/>
        <v/>
      </c>
      <c r="V2064" s="278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9"/>
      <c r="B2065" s="201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81" t="str">
        <f t="shared" si="165"/>
        <v/>
      </c>
      <c r="V2065" s="278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9"/>
      <c r="B2066" s="201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81" t="str">
        <f t="shared" si="165"/>
        <v/>
      </c>
      <c r="V2066" s="278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9"/>
      <c r="B2067" s="201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81" t="str">
        <f t="shared" si="165"/>
        <v/>
      </c>
      <c r="V2067" s="278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9"/>
      <c r="B2068" s="201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81" t="str">
        <f t="shared" si="165"/>
        <v/>
      </c>
      <c r="V2068" s="278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9"/>
      <c r="B2069" s="201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81" t="str">
        <f t="shared" si="165"/>
        <v/>
      </c>
      <c r="V2069" s="278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9"/>
      <c r="B2070" s="201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81" t="str">
        <f t="shared" si="165"/>
        <v/>
      </c>
      <c r="V2070" s="278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9"/>
      <c r="B2071" s="201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81" t="str">
        <f t="shared" si="165"/>
        <v/>
      </c>
      <c r="V2071" s="278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9"/>
      <c r="B2072" s="201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81" t="str">
        <f t="shared" si="165"/>
        <v/>
      </c>
      <c r="V2072" s="278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9"/>
      <c r="B2073" s="201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81" t="str">
        <f t="shared" si="165"/>
        <v/>
      </c>
      <c r="V2073" s="278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9"/>
      <c r="B2074" s="201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81" t="str">
        <f t="shared" si="165"/>
        <v/>
      </c>
      <c r="V2074" s="278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9"/>
      <c r="B2075" s="201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81" t="str">
        <f t="shared" si="165"/>
        <v/>
      </c>
      <c r="V2075" s="278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9"/>
      <c r="B2076" s="201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81" t="str">
        <f t="shared" si="165"/>
        <v/>
      </c>
      <c r="V2076" s="278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9"/>
      <c r="B2077" s="201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81" t="str">
        <f t="shared" si="165"/>
        <v/>
      </c>
      <c r="V2077" s="278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9"/>
      <c r="B2078" s="201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81" t="str">
        <f t="shared" si="165"/>
        <v/>
      </c>
      <c r="V2078" s="278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9"/>
      <c r="B2079" s="201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81" t="str">
        <f t="shared" si="165"/>
        <v/>
      </c>
      <c r="V2079" s="278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9"/>
      <c r="B2080" s="201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81" t="str">
        <f t="shared" si="165"/>
        <v/>
      </c>
      <c r="V2080" s="278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9"/>
      <c r="B2081" s="201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81" t="str">
        <f t="shared" si="165"/>
        <v/>
      </c>
      <c r="V2081" s="278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9"/>
      <c r="B2082" s="201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81" t="str">
        <f t="shared" si="165"/>
        <v/>
      </c>
      <c r="V2082" s="278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9"/>
      <c r="B2083" s="201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81" t="str">
        <f t="shared" si="165"/>
        <v/>
      </c>
      <c r="V2083" s="278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9"/>
      <c r="B2084" s="201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81" t="str">
        <f t="shared" si="165"/>
        <v/>
      </c>
      <c r="V2084" s="278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9"/>
      <c r="B2085" s="201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81" t="str">
        <f t="shared" si="165"/>
        <v/>
      </c>
      <c r="V2085" s="278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9"/>
      <c r="B2086" s="201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81" t="str">
        <f t="shared" si="165"/>
        <v/>
      </c>
      <c r="V2086" s="278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9"/>
      <c r="B2087" s="201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81" t="str">
        <f t="shared" si="165"/>
        <v/>
      </c>
      <c r="V2087" s="278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9"/>
      <c r="B2088" s="201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81" t="str">
        <f t="shared" si="165"/>
        <v/>
      </c>
      <c r="V2088" s="278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9"/>
      <c r="B2089" s="201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81" t="str">
        <f t="shared" si="165"/>
        <v/>
      </c>
      <c r="V2089" s="278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9"/>
      <c r="B2090" s="201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81" t="str">
        <f t="shared" si="165"/>
        <v/>
      </c>
      <c r="V2090" s="278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9"/>
      <c r="B2091" s="201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81" t="str">
        <f t="shared" si="165"/>
        <v/>
      </c>
      <c r="V2091" s="278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9"/>
      <c r="B2092" s="201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81" t="str">
        <f t="shared" si="165"/>
        <v/>
      </c>
      <c r="V2092" s="278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9"/>
      <c r="B2093" s="201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81" t="str">
        <f t="shared" si="165"/>
        <v/>
      </c>
      <c r="V2093" s="278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9"/>
      <c r="B2094" s="201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81" t="str">
        <f t="shared" si="165"/>
        <v/>
      </c>
      <c r="V2094" s="278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9"/>
      <c r="B2095" s="201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81" t="str">
        <f t="shared" si="165"/>
        <v/>
      </c>
      <c r="V2095" s="278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9"/>
      <c r="B2096" s="201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81" t="str">
        <f t="shared" si="165"/>
        <v/>
      </c>
      <c r="V2096" s="278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9"/>
      <c r="B2097" s="201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81" t="str">
        <f t="shared" si="165"/>
        <v/>
      </c>
      <c r="V2097" s="278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9"/>
      <c r="B2098" s="201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81" t="str">
        <f t="shared" si="165"/>
        <v/>
      </c>
      <c r="V2098" s="278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9"/>
      <c r="B2099" s="201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81" t="str">
        <f t="shared" si="165"/>
        <v/>
      </c>
      <c r="V2099" s="278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9"/>
      <c r="B2100" s="201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81" t="str">
        <f t="shared" si="165"/>
        <v/>
      </c>
      <c r="V2100" s="278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9"/>
      <c r="B2101" s="201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81" t="str">
        <f t="shared" si="165"/>
        <v/>
      </c>
      <c r="V2101" s="278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9"/>
      <c r="B2102" s="201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81" t="str">
        <f t="shared" si="165"/>
        <v/>
      </c>
      <c r="V2102" s="278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9"/>
      <c r="B2103" s="201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81" t="str">
        <f t="shared" si="165"/>
        <v/>
      </c>
      <c r="V2103" s="278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9"/>
      <c r="B2104" s="201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81" t="str">
        <f t="shared" si="165"/>
        <v/>
      </c>
      <c r="V2104" s="278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9"/>
      <c r="B2105" s="201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81" t="str">
        <f t="shared" si="165"/>
        <v/>
      </c>
      <c r="V2105" s="278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9"/>
      <c r="B2106" s="201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81" t="str">
        <f t="shared" si="165"/>
        <v/>
      </c>
      <c r="V2106" s="278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9"/>
      <c r="B2107" s="201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81" t="str">
        <f t="shared" si="165"/>
        <v/>
      </c>
      <c r="V2107" s="278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9"/>
      <c r="B2108" s="201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81" t="str">
        <f t="shared" si="165"/>
        <v/>
      </c>
      <c r="V2108" s="278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9"/>
      <c r="B2109" s="201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81" t="str">
        <f t="shared" si="165"/>
        <v/>
      </c>
      <c r="V2109" s="278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9"/>
      <c r="B2110" s="201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81" t="str">
        <f t="shared" si="165"/>
        <v/>
      </c>
      <c r="V2110" s="278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9"/>
      <c r="B2111" s="201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81" t="str">
        <f t="shared" si="165"/>
        <v/>
      </c>
      <c r="V2111" s="278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9"/>
      <c r="B2112" s="201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81" t="str">
        <f t="shared" si="165"/>
        <v/>
      </c>
      <c r="V2112" s="278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9"/>
      <c r="B2113" s="201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81" t="str">
        <f t="shared" si="165"/>
        <v/>
      </c>
      <c r="V2113" s="278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9"/>
      <c r="B2114" s="201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81" t="str">
        <f t="shared" ref="U2114:U2177" si="170">IF(OR($D2114="",$H2114=""),"",ROUND($D2114+$H2114,2))</f>
        <v/>
      </c>
      <c r="V2114" s="278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9"/>
      <c r="B2115" s="201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81" t="str">
        <f t="shared" si="170"/>
        <v/>
      </c>
      <c r="V2115" s="278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9"/>
      <c r="B2116" s="201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81" t="str">
        <f t="shared" si="170"/>
        <v/>
      </c>
      <c r="V2116" s="278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9"/>
      <c r="B2117" s="201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81" t="str">
        <f t="shared" si="170"/>
        <v/>
      </c>
      <c r="V2117" s="278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9"/>
      <c r="B2118" s="201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81" t="str">
        <f t="shared" si="170"/>
        <v/>
      </c>
      <c r="V2118" s="278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9"/>
      <c r="B2119" s="201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81" t="str">
        <f t="shared" si="170"/>
        <v/>
      </c>
      <c r="V2119" s="278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9"/>
      <c r="B2120" s="201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81" t="str">
        <f t="shared" si="170"/>
        <v/>
      </c>
      <c r="V2120" s="278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9"/>
      <c r="B2121" s="201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81" t="str">
        <f t="shared" si="170"/>
        <v/>
      </c>
      <c r="V2121" s="278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9"/>
      <c r="B2122" s="201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81" t="str">
        <f t="shared" si="170"/>
        <v/>
      </c>
      <c r="V2122" s="278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9"/>
      <c r="B2123" s="201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81" t="str">
        <f t="shared" si="170"/>
        <v/>
      </c>
      <c r="V2123" s="278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9"/>
      <c r="B2124" s="201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81" t="str">
        <f t="shared" si="170"/>
        <v/>
      </c>
      <c r="V2124" s="278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9"/>
      <c r="B2125" s="201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81" t="str">
        <f t="shared" si="170"/>
        <v/>
      </c>
      <c r="V2125" s="278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9"/>
      <c r="B2126" s="201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81" t="str">
        <f t="shared" si="170"/>
        <v/>
      </c>
      <c r="V2126" s="278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9"/>
      <c r="B2127" s="201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81" t="str">
        <f t="shared" si="170"/>
        <v/>
      </c>
      <c r="V2127" s="278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9"/>
      <c r="B2128" s="201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81" t="str">
        <f t="shared" si="170"/>
        <v/>
      </c>
      <c r="V2128" s="278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9"/>
      <c r="B2129" s="201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81" t="str">
        <f t="shared" si="170"/>
        <v/>
      </c>
      <c r="V2129" s="278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9"/>
      <c r="B2130" s="201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81" t="str">
        <f t="shared" si="170"/>
        <v/>
      </c>
      <c r="V2130" s="278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9"/>
      <c r="B2131" s="201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81" t="str">
        <f t="shared" si="170"/>
        <v/>
      </c>
      <c r="V2131" s="278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9"/>
      <c r="B2132" s="201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81" t="str">
        <f t="shared" si="170"/>
        <v/>
      </c>
      <c r="V2132" s="278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9"/>
      <c r="B2133" s="201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81" t="str">
        <f t="shared" si="170"/>
        <v/>
      </c>
      <c r="V2133" s="278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9"/>
      <c r="B2134" s="201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81" t="str">
        <f t="shared" si="170"/>
        <v/>
      </c>
      <c r="V2134" s="278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9"/>
      <c r="B2135" s="201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81" t="str">
        <f t="shared" si="170"/>
        <v/>
      </c>
      <c r="V2135" s="278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9"/>
      <c r="B2136" s="201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81" t="str">
        <f t="shared" si="170"/>
        <v/>
      </c>
      <c r="V2136" s="278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9"/>
      <c r="B2137" s="201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81" t="str">
        <f t="shared" si="170"/>
        <v/>
      </c>
      <c r="V2137" s="278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9"/>
      <c r="B2138" s="201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81" t="str">
        <f t="shared" si="170"/>
        <v/>
      </c>
      <c r="V2138" s="278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9"/>
      <c r="B2139" s="201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81" t="str">
        <f t="shared" si="170"/>
        <v/>
      </c>
      <c r="V2139" s="278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9"/>
      <c r="B2140" s="201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81" t="str">
        <f t="shared" si="170"/>
        <v/>
      </c>
      <c r="V2140" s="278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9"/>
      <c r="B2141" s="201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81" t="str">
        <f t="shared" si="170"/>
        <v/>
      </c>
      <c r="V2141" s="278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9"/>
      <c r="B2142" s="201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81" t="str">
        <f t="shared" si="170"/>
        <v/>
      </c>
      <c r="V2142" s="278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9"/>
      <c r="B2143" s="201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81" t="str">
        <f t="shared" si="170"/>
        <v/>
      </c>
      <c r="V2143" s="278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9"/>
      <c r="B2144" s="201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81" t="str">
        <f t="shared" si="170"/>
        <v/>
      </c>
      <c r="V2144" s="278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9"/>
      <c r="B2145" s="201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81" t="str">
        <f t="shared" si="170"/>
        <v/>
      </c>
      <c r="V2145" s="278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9"/>
      <c r="B2146" s="201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81" t="str">
        <f t="shared" si="170"/>
        <v/>
      </c>
      <c r="V2146" s="278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9"/>
      <c r="B2147" s="201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81" t="str">
        <f t="shared" si="170"/>
        <v/>
      </c>
      <c r="V2147" s="278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9"/>
      <c r="B2148" s="201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81" t="str">
        <f t="shared" si="170"/>
        <v/>
      </c>
      <c r="V2148" s="278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9"/>
      <c r="B2149" s="201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81" t="str">
        <f t="shared" si="170"/>
        <v/>
      </c>
      <c r="V2149" s="278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9"/>
      <c r="B2150" s="201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81" t="str">
        <f t="shared" si="170"/>
        <v/>
      </c>
      <c r="V2150" s="278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9"/>
      <c r="B2151" s="201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81" t="str">
        <f t="shared" si="170"/>
        <v/>
      </c>
      <c r="V2151" s="278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9"/>
      <c r="B2152" s="201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81" t="str">
        <f t="shared" si="170"/>
        <v/>
      </c>
      <c r="V2152" s="278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9"/>
      <c r="B2153" s="201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81" t="str">
        <f t="shared" si="170"/>
        <v/>
      </c>
      <c r="V2153" s="278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9"/>
      <c r="B2154" s="201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81" t="str">
        <f t="shared" si="170"/>
        <v/>
      </c>
      <c r="V2154" s="278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9"/>
      <c r="B2155" s="201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81" t="str">
        <f t="shared" si="170"/>
        <v/>
      </c>
      <c r="V2155" s="278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9"/>
      <c r="B2156" s="201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81" t="str">
        <f t="shared" si="170"/>
        <v/>
      </c>
      <c r="V2156" s="278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9"/>
      <c r="B2157" s="201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81" t="str">
        <f t="shared" si="170"/>
        <v/>
      </c>
      <c r="V2157" s="278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9"/>
      <c r="B2158" s="201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81" t="str">
        <f t="shared" si="170"/>
        <v/>
      </c>
      <c r="V2158" s="278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9"/>
      <c r="B2159" s="201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81" t="str">
        <f t="shared" si="170"/>
        <v/>
      </c>
      <c r="V2159" s="278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9"/>
      <c r="B2160" s="201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81" t="str">
        <f t="shared" si="170"/>
        <v/>
      </c>
      <c r="V2160" s="278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9"/>
      <c r="B2161" s="201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81" t="str">
        <f t="shared" si="170"/>
        <v/>
      </c>
      <c r="V2161" s="278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9"/>
      <c r="B2162" s="201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81" t="str">
        <f t="shared" si="170"/>
        <v/>
      </c>
      <c r="V2162" s="278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9"/>
      <c r="B2163" s="201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81" t="str">
        <f t="shared" si="170"/>
        <v/>
      </c>
      <c r="V2163" s="278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9"/>
      <c r="B2164" s="201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81" t="str">
        <f t="shared" si="170"/>
        <v/>
      </c>
      <c r="V2164" s="278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9"/>
      <c r="B2165" s="201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81" t="str">
        <f t="shared" si="170"/>
        <v/>
      </c>
      <c r="V2165" s="278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9"/>
      <c r="B2166" s="201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81" t="str">
        <f t="shared" si="170"/>
        <v/>
      </c>
      <c r="V2166" s="278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9"/>
      <c r="B2167" s="201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81" t="str">
        <f t="shared" si="170"/>
        <v/>
      </c>
      <c r="V2167" s="278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9"/>
      <c r="B2168" s="201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81" t="str">
        <f t="shared" si="170"/>
        <v/>
      </c>
      <c r="V2168" s="278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9"/>
      <c r="B2169" s="201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81" t="str">
        <f t="shared" si="170"/>
        <v/>
      </c>
      <c r="V2169" s="278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9"/>
      <c r="B2170" s="201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81" t="str">
        <f t="shared" si="170"/>
        <v/>
      </c>
      <c r="V2170" s="278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9"/>
      <c r="B2171" s="201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81" t="str">
        <f t="shared" si="170"/>
        <v/>
      </c>
      <c r="V2171" s="278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9"/>
      <c r="B2172" s="201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81" t="str">
        <f t="shared" si="170"/>
        <v/>
      </c>
      <c r="V2172" s="278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9"/>
      <c r="B2173" s="201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81" t="str">
        <f t="shared" si="170"/>
        <v/>
      </c>
      <c r="V2173" s="278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9"/>
      <c r="B2174" s="201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81" t="str">
        <f t="shared" si="170"/>
        <v/>
      </c>
      <c r="V2174" s="278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9"/>
      <c r="B2175" s="201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81" t="str">
        <f t="shared" si="170"/>
        <v/>
      </c>
      <c r="V2175" s="278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9"/>
      <c r="B2176" s="201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81" t="str">
        <f t="shared" si="170"/>
        <v/>
      </c>
      <c r="V2176" s="278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9"/>
      <c r="B2177" s="201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81" t="str">
        <f t="shared" si="170"/>
        <v/>
      </c>
      <c r="V2177" s="278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9"/>
      <c r="B2178" s="201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81" t="str">
        <f t="shared" ref="U2178:U2241" si="175">IF(OR($D2178="",$H2178=""),"",ROUND($D2178+$H2178,2))</f>
        <v/>
      </c>
      <c r="V2178" s="278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9"/>
      <c r="B2179" s="201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81" t="str">
        <f t="shared" si="175"/>
        <v/>
      </c>
      <c r="V2179" s="278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9"/>
      <c r="B2180" s="201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81" t="str">
        <f t="shared" si="175"/>
        <v/>
      </c>
      <c r="V2180" s="278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9"/>
      <c r="B2181" s="201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81" t="str">
        <f t="shared" si="175"/>
        <v/>
      </c>
      <c r="V2181" s="278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9"/>
      <c r="B2182" s="201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81" t="str">
        <f t="shared" si="175"/>
        <v/>
      </c>
      <c r="V2182" s="278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9"/>
      <c r="B2183" s="201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81" t="str">
        <f t="shared" si="175"/>
        <v/>
      </c>
      <c r="V2183" s="278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9"/>
      <c r="B2184" s="201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81" t="str">
        <f t="shared" si="175"/>
        <v/>
      </c>
      <c r="V2184" s="278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9"/>
      <c r="B2185" s="201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81" t="str">
        <f t="shared" si="175"/>
        <v/>
      </c>
      <c r="V2185" s="278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9"/>
      <c r="B2186" s="201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81" t="str">
        <f t="shared" si="175"/>
        <v/>
      </c>
      <c r="V2186" s="278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9"/>
      <c r="B2187" s="201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81" t="str">
        <f t="shared" si="175"/>
        <v/>
      </c>
      <c r="V2187" s="278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9"/>
      <c r="B2188" s="201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81" t="str">
        <f t="shared" si="175"/>
        <v/>
      </c>
      <c r="V2188" s="278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9"/>
      <c r="B2189" s="201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81" t="str">
        <f t="shared" si="175"/>
        <v/>
      </c>
      <c r="V2189" s="278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9"/>
      <c r="B2190" s="201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81" t="str">
        <f t="shared" si="175"/>
        <v/>
      </c>
      <c r="V2190" s="278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9"/>
      <c r="B2191" s="201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81" t="str">
        <f t="shared" si="175"/>
        <v/>
      </c>
      <c r="V2191" s="278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9"/>
      <c r="B2192" s="201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81" t="str">
        <f t="shared" si="175"/>
        <v/>
      </c>
      <c r="V2192" s="278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9"/>
      <c r="B2193" s="201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81" t="str">
        <f t="shared" si="175"/>
        <v/>
      </c>
      <c r="V2193" s="278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9"/>
      <c r="B2194" s="201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81" t="str">
        <f t="shared" si="175"/>
        <v/>
      </c>
      <c r="V2194" s="278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9"/>
      <c r="B2195" s="201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81" t="str">
        <f t="shared" si="175"/>
        <v/>
      </c>
      <c r="V2195" s="278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9"/>
      <c r="B2196" s="201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81" t="str">
        <f t="shared" si="175"/>
        <v/>
      </c>
      <c r="V2196" s="278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9"/>
      <c r="B2197" s="201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81" t="str">
        <f t="shared" si="175"/>
        <v/>
      </c>
      <c r="V2197" s="278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9"/>
      <c r="B2198" s="201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81" t="str">
        <f t="shared" si="175"/>
        <v/>
      </c>
      <c r="V2198" s="278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9"/>
      <c r="B2199" s="201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81" t="str">
        <f t="shared" si="175"/>
        <v/>
      </c>
      <c r="V2199" s="278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9"/>
      <c r="B2200" s="201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81" t="str">
        <f t="shared" si="175"/>
        <v/>
      </c>
      <c r="V2200" s="278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9"/>
      <c r="B2201" s="201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81" t="str">
        <f t="shared" si="175"/>
        <v/>
      </c>
      <c r="V2201" s="278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9"/>
      <c r="B2202" s="201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81" t="str">
        <f t="shared" si="175"/>
        <v/>
      </c>
      <c r="V2202" s="278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9"/>
      <c r="B2203" s="201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81" t="str">
        <f t="shared" si="175"/>
        <v/>
      </c>
      <c r="V2203" s="278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9"/>
      <c r="B2204" s="201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81" t="str">
        <f t="shared" si="175"/>
        <v/>
      </c>
      <c r="V2204" s="278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9"/>
      <c r="B2205" s="201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81" t="str">
        <f t="shared" si="175"/>
        <v/>
      </c>
      <c r="V2205" s="278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9"/>
      <c r="B2206" s="201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81" t="str">
        <f t="shared" si="175"/>
        <v/>
      </c>
      <c r="V2206" s="278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9"/>
      <c r="B2207" s="201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81" t="str">
        <f t="shared" si="175"/>
        <v/>
      </c>
      <c r="V2207" s="278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9"/>
      <c r="B2208" s="201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81" t="str">
        <f t="shared" si="175"/>
        <v/>
      </c>
      <c r="V2208" s="278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9"/>
      <c r="B2209" s="201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81" t="str">
        <f t="shared" si="175"/>
        <v/>
      </c>
      <c r="V2209" s="278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9"/>
      <c r="B2210" s="201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81" t="str">
        <f t="shared" si="175"/>
        <v/>
      </c>
      <c r="V2210" s="278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9"/>
      <c r="B2211" s="201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81" t="str">
        <f t="shared" si="175"/>
        <v/>
      </c>
      <c r="V2211" s="278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9"/>
      <c r="B2212" s="201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81" t="str">
        <f t="shared" si="175"/>
        <v/>
      </c>
      <c r="V2212" s="278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9"/>
      <c r="B2213" s="201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81" t="str">
        <f t="shared" si="175"/>
        <v/>
      </c>
      <c r="V2213" s="278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9"/>
      <c r="B2214" s="201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81" t="str">
        <f t="shared" si="175"/>
        <v/>
      </c>
      <c r="V2214" s="278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9"/>
      <c r="B2215" s="201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81" t="str">
        <f t="shared" si="175"/>
        <v/>
      </c>
      <c r="V2215" s="278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9"/>
      <c r="B2216" s="201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81" t="str">
        <f t="shared" si="175"/>
        <v/>
      </c>
      <c r="V2216" s="278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9"/>
      <c r="B2217" s="201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81" t="str">
        <f t="shared" si="175"/>
        <v/>
      </c>
      <c r="V2217" s="278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9"/>
      <c r="B2218" s="201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81" t="str">
        <f t="shared" si="175"/>
        <v/>
      </c>
      <c r="V2218" s="278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9"/>
      <c r="B2219" s="201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81" t="str">
        <f t="shared" si="175"/>
        <v/>
      </c>
      <c r="V2219" s="278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9"/>
      <c r="B2220" s="201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81" t="str">
        <f t="shared" si="175"/>
        <v/>
      </c>
      <c r="V2220" s="278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9"/>
      <c r="B2221" s="201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81" t="str">
        <f t="shared" si="175"/>
        <v/>
      </c>
      <c r="V2221" s="278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9"/>
      <c r="B2222" s="201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81" t="str">
        <f t="shared" si="175"/>
        <v/>
      </c>
      <c r="V2222" s="278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9"/>
      <c r="B2223" s="201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81" t="str">
        <f t="shared" si="175"/>
        <v/>
      </c>
      <c r="V2223" s="278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9"/>
      <c r="B2224" s="201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81" t="str">
        <f t="shared" si="175"/>
        <v/>
      </c>
      <c r="V2224" s="278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9"/>
      <c r="B2225" s="201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81" t="str">
        <f t="shared" si="175"/>
        <v/>
      </c>
      <c r="V2225" s="278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9"/>
      <c r="B2226" s="201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81" t="str">
        <f t="shared" si="175"/>
        <v/>
      </c>
      <c r="V2226" s="278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9"/>
      <c r="B2227" s="201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81" t="str">
        <f t="shared" si="175"/>
        <v/>
      </c>
      <c r="V2227" s="278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9"/>
      <c r="B2228" s="201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81" t="str">
        <f t="shared" si="175"/>
        <v/>
      </c>
      <c r="V2228" s="278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9"/>
      <c r="B2229" s="201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81" t="str">
        <f t="shared" si="175"/>
        <v/>
      </c>
      <c r="V2229" s="278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9"/>
      <c r="B2230" s="201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81" t="str">
        <f t="shared" si="175"/>
        <v/>
      </c>
      <c r="V2230" s="278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9"/>
      <c r="B2231" s="201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81" t="str">
        <f t="shared" si="175"/>
        <v/>
      </c>
      <c r="V2231" s="278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9"/>
      <c r="B2232" s="201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81" t="str">
        <f t="shared" si="175"/>
        <v/>
      </c>
      <c r="V2232" s="278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9"/>
      <c r="B2233" s="201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81" t="str">
        <f t="shared" si="175"/>
        <v/>
      </c>
      <c r="V2233" s="278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9"/>
      <c r="B2234" s="201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81" t="str">
        <f t="shared" si="175"/>
        <v/>
      </c>
      <c r="V2234" s="278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9"/>
      <c r="B2235" s="201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81" t="str">
        <f t="shared" si="175"/>
        <v/>
      </c>
      <c r="V2235" s="278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9"/>
      <c r="B2236" s="201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81" t="str">
        <f t="shared" si="175"/>
        <v/>
      </c>
      <c r="V2236" s="278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9"/>
      <c r="B2237" s="201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81" t="str">
        <f t="shared" si="175"/>
        <v/>
      </c>
      <c r="V2237" s="278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9"/>
      <c r="B2238" s="201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81" t="str">
        <f t="shared" si="175"/>
        <v/>
      </c>
      <c r="V2238" s="278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9"/>
      <c r="B2239" s="201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81" t="str">
        <f t="shared" si="175"/>
        <v/>
      </c>
      <c r="V2239" s="278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9"/>
      <c r="B2240" s="201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81" t="str">
        <f t="shared" si="175"/>
        <v/>
      </c>
      <c r="V2240" s="278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9"/>
      <c r="B2241" s="201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81" t="str">
        <f t="shared" si="175"/>
        <v/>
      </c>
      <c r="V2241" s="278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9"/>
      <c r="B2242" s="201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81" t="str">
        <f t="shared" ref="U2242:U2305" si="180">IF(OR($D2242="",$H2242=""),"",ROUND($D2242+$H2242,2))</f>
        <v/>
      </c>
      <c r="V2242" s="278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9"/>
      <c r="B2243" s="201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81" t="str">
        <f t="shared" si="180"/>
        <v/>
      </c>
      <c r="V2243" s="278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9"/>
      <c r="B2244" s="201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81" t="str">
        <f t="shared" si="180"/>
        <v/>
      </c>
      <c r="V2244" s="278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9"/>
      <c r="B2245" s="201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81" t="str">
        <f t="shared" si="180"/>
        <v/>
      </c>
      <c r="V2245" s="278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9"/>
      <c r="B2246" s="201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81" t="str">
        <f t="shared" si="180"/>
        <v/>
      </c>
      <c r="V2246" s="278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9"/>
      <c r="B2247" s="201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81" t="str">
        <f t="shared" si="180"/>
        <v/>
      </c>
      <c r="V2247" s="278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9"/>
      <c r="B2248" s="201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81" t="str">
        <f t="shared" si="180"/>
        <v/>
      </c>
      <c r="V2248" s="278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9"/>
      <c r="B2249" s="201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81" t="str">
        <f t="shared" si="180"/>
        <v/>
      </c>
      <c r="V2249" s="278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9"/>
      <c r="B2250" s="201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81" t="str">
        <f t="shared" si="180"/>
        <v/>
      </c>
      <c r="V2250" s="278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9"/>
      <c r="B2251" s="201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81" t="str">
        <f t="shared" si="180"/>
        <v/>
      </c>
      <c r="V2251" s="278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9"/>
      <c r="B2252" s="201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81" t="str">
        <f t="shared" si="180"/>
        <v/>
      </c>
      <c r="V2252" s="278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9"/>
      <c r="B2253" s="201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81" t="str">
        <f t="shared" si="180"/>
        <v/>
      </c>
      <c r="V2253" s="278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9"/>
      <c r="B2254" s="201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81" t="str">
        <f t="shared" si="180"/>
        <v/>
      </c>
      <c r="V2254" s="278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9"/>
      <c r="B2255" s="201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81" t="str">
        <f t="shared" si="180"/>
        <v/>
      </c>
      <c r="V2255" s="278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9"/>
      <c r="B2256" s="201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81" t="str">
        <f t="shared" si="180"/>
        <v/>
      </c>
      <c r="V2256" s="278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9"/>
      <c r="B2257" s="201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81" t="str">
        <f t="shared" si="180"/>
        <v/>
      </c>
      <c r="V2257" s="278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9"/>
      <c r="B2258" s="201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81" t="str">
        <f t="shared" si="180"/>
        <v/>
      </c>
      <c r="V2258" s="278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9"/>
      <c r="B2259" s="201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81" t="str">
        <f t="shared" si="180"/>
        <v/>
      </c>
      <c r="V2259" s="278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9"/>
      <c r="B2260" s="201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81" t="str">
        <f t="shared" si="180"/>
        <v/>
      </c>
      <c r="V2260" s="278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9"/>
      <c r="B2261" s="201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81" t="str">
        <f t="shared" si="180"/>
        <v/>
      </c>
      <c r="V2261" s="278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9"/>
      <c r="B2262" s="201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81" t="str">
        <f t="shared" si="180"/>
        <v/>
      </c>
      <c r="V2262" s="278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9"/>
      <c r="B2263" s="201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81" t="str">
        <f t="shared" si="180"/>
        <v/>
      </c>
      <c r="V2263" s="278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9"/>
      <c r="B2264" s="201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81" t="str">
        <f t="shared" si="180"/>
        <v/>
      </c>
      <c r="V2264" s="278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9"/>
      <c r="B2265" s="201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81" t="str">
        <f t="shared" si="180"/>
        <v/>
      </c>
      <c r="V2265" s="278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9"/>
      <c r="B2266" s="201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81" t="str">
        <f t="shared" si="180"/>
        <v/>
      </c>
      <c r="V2266" s="278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9"/>
      <c r="B2267" s="201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81" t="str">
        <f t="shared" si="180"/>
        <v/>
      </c>
      <c r="V2267" s="278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9"/>
      <c r="B2268" s="201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81" t="str">
        <f t="shared" si="180"/>
        <v/>
      </c>
      <c r="V2268" s="278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9"/>
      <c r="B2269" s="201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81" t="str">
        <f t="shared" si="180"/>
        <v/>
      </c>
      <c r="V2269" s="278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9"/>
      <c r="B2270" s="201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81" t="str">
        <f t="shared" si="180"/>
        <v/>
      </c>
      <c r="V2270" s="278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9"/>
      <c r="B2271" s="201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81" t="str">
        <f t="shared" si="180"/>
        <v/>
      </c>
      <c r="V2271" s="278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9"/>
      <c r="B2272" s="201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81" t="str">
        <f t="shared" si="180"/>
        <v/>
      </c>
      <c r="V2272" s="278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9"/>
      <c r="B2273" s="201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81" t="str">
        <f t="shared" si="180"/>
        <v/>
      </c>
      <c r="V2273" s="278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9"/>
      <c r="B2274" s="201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81" t="str">
        <f t="shared" si="180"/>
        <v/>
      </c>
      <c r="V2274" s="278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9"/>
      <c r="B2275" s="201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81" t="str">
        <f t="shared" si="180"/>
        <v/>
      </c>
      <c r="V2275" s="278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9"/>
      <c r="B2276" s="201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81" t="str">
        <f t="shared" si="180"/>
        <v/>
      </c>
      <c r="V2276" s="278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9"/>
      <c r="B2277" s="201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81" t="str">
        <f t="shared" si="180"/>
        <v/>
      </c>
      <c r="V2277" s="278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9"/>
      <c r="B2278" s="201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81" t="str">
        <f t="shared" si="180"/>
        <v/>
      </c>
      <c r="V2278" s="278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9"/>
      <c r="B2279" s="201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81" t="str">
        <f t="shared" si="180"/>
        <v/>
      </c>
      <c r="V2279" s="278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9"/>
      <c r="B2280" s="201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81" t="str">
        <f t="shared" si="180"/>
        <v/>
      </c>
      <c r="V2280" s="278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9"/>
      <c r="B2281" s="201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81" t="str">
        <f t="shared" si="180"/>
        <v/>
      </c>
      <c r="V2281" s="278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9"/>
      <c r="B2282" s="201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81" t="str">
        <f t="shared" si="180"/>
        <v/>
      </c>
      <c r="V2282" s="278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9"/>
      <c r="B2283" s="201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81" t="str">
        <f t="shared" si="180"/>
        <v/>
      </c>
      <c r="V2283" s="278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9"/>
      <c r="B2284" s="201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81" t="str">
        <f t="shared" si="180"/>
        <v/>
      </c>
      <c r="V2284" s="278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9"/>
      <c r="B2285" s="201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81" t="str">
        <f t="shared" si="180"/>
        <v/>
      </c>
      <c r="V2285" s="278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9"/>
      <c r="B2286" s="201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81" t="str">
        <f t="shared" si="180"/>
        <v/>
      </c>
      <c r="V2286" s="278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9"/>
      <c r="B2287" s="201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81" t="str">
        <f t="shared" si="180"/>
        <v/>
      </c>
      <c r="V2287" s="278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9"/>
      <c r="B2288" s="201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81" t="str">
        <f t="shared" si="180"/>
        <v/>
      </c>
      <c r="V2288" s="278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9"/>
      <c r="B2289" s="201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81" t="str">
        <f t="shared" si="180"/>
        <v/>
      </c>
      <c r="V2289" s="278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9"/>
      <c r="B2290" s="201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81" t="str">
        <f t="shared" si="180"/>
        <v/>
      </c>
      <c r="V2290" s="278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9"/>
      <c r="B2291" s="201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81" t="str">
        <f t="shared" si="180"/>
        <v/>
      </c>
      <c r="V2291" s="278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9"/>
      <c r="B2292" s="201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81" t="str">
        <f t="shared" si="180"/>
        <v/>
      </c>
      <c r="V2292" s="278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9"/>
      <c r="B2293" s="201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81" t="str">
        <f t="shared" si="180"/>
        <v/>
      </c>
      <c r="V2293" s="278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9"/>
      <c r="B2294" s="201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81" t="str">
        <f t="shared" si="180"/>
        <v/>
      </c>
      <c r="V2294" s="278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9"/>
      <c r="B2295" s="201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81" t="str">
        <f t="shared" si="180"/>
        <v/>
      </c>
      <c r="V2295" s="278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9"/>
      <c r="B2296" s="201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81" t="str">
        <f t="shared" si="180"/>
        <v/>
      </c>
      <c r="V2296" s="278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9"/>
      <c r="B2297" s="201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81" t="str">
        <f t="shared" si="180"/>
        <v/>
      </c>
      <c r="V2297" s="278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9"/>
      <c r="B2298" s="201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81" t="str">
        <f t="shared" si="180"/>
        <v/>
      </c>
      <c r="V2298" s="278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9"/>
      <c r="B2299" s="201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81" t="str">
        <f t="shared" si="180"/>
        <v/>
      </c>
      <c r="V2299" s="278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9"/>
      <c r="B2300" s="201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81" t="str">
        <f t="shared" si="180"/>
        <v/>
      </c>
      <c r="V2300" s="278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9"/>
      <c r="B2301" s="201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81" t="str">
        <f t="shared" si="180"/>
        <v/>
      </c>
      <c r="V2301" s="278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9"/>
      <c r="B2302" s="201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81" t="str">
        <f t="shared" si="180"/>
        <v/>
      </c>
      <c r="V2302" s="278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9"/>
      <c r="B2303" s="201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81" t="str">
        <f t="shared" si="180"/>
        <v/>
      </c>
      <c r="V2303" s="278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9"/>
      <c r="B2304" s="201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81" t="str">
        <f t="shared" si="180"/>
        <v/>
      </c>
      <c r="V2304" s="278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9"/>
      <c r="B2305" s="201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81" t="str">
        <f t="shared" si="180"/>
        <v/>
      </c>
      <c r="V2305" s="278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9"/>
      <c r="B2306" s="201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81" t="str">
        <f t="shared" ref="U2306:U2369" si="185">IF(OR($D2306="",$H2306=""),"",ROUND($D2306+$H2306,2))</f>
        <v/>
      </c>
      <c r="V2306" s="278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9"/>
      <c r="B2307" s="201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81" t="str">
        <f t="shared" si="185"/>
        <v/>
      </c>
      <c r="V2307" s="278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9"/>
      <c r="B2308" s="201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81" t="str">
        <f t="shared" si="185"/>
        <v/>
      </c>
      <c r="V2308" s="278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9"/>
      <c r="B2309" s="201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81" t="str">
        <f t="shared" si="185"/>
        <v/>
      </c>
      <c r="V2309" s="278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9"/>
      <c r="B2310" s="201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81" t="str">
        <f t="shared" si="185"/>
        <v/>
      </c>
      <c r="V2310" s="278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9"/>
      <c r="B2311" s="201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81" t="str">
        <f t="shared" si="185"/>
        <v/>
      </c>
      <c r="V2311" s="278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9"/>
      <c r="B2312" s="201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81" t="str">
        <f t="shared" si="185"/>
        <v/>
      </c>
      <c r="V2312" s="278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9"/>
      <c r="B2313" s="201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81" t="str">
        <f t="shared" si="185"/>
        <v/>
      </c>
      <c r="V2313" s="278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9"/>
      <c r="B2314" s="201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81" t="str">
        <f t="shared" si="185"/>
        <v/>
      </c>
      <c r="V2314" s="278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9"/>
      <c r="B2315" s="201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81" t="str">
        <f t="shared" si="185"/>
        <v/>
      </c>
      <c r="V2315" s="278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9"/>
      <c r="B2316" s="201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81" t="str">
        <f t="shared" si="185"/>
        <v/>
      </c>
      <c r="V2316" s="278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9"/>
      <c r="B2317" s="201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81" t="str">
        <f t="shared" si="185"/>
        <v/>
      </c>
      <c r="V2317" s="278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9"/>
      <c r="B2318" s="201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81" t="str">
        <f t="shared" si="185"/>
        <v/>
      </c>
      <c r="V2318" s="278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9"/>
      <c r="B2319" s="201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81" t="str">
        <f t="shared" si="185"/>
        <v/>
      </c>
      <c r="V2319" s="278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9"/>
      <c r="B2320" s="201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81" t="str">
        <f t="shared" si="185"/>
        <v/>
      </c>
      <c r="V2320" s="278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9"/>
      <c r="B2321" s="201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81" t="str">
        <f t="shared" si="185"/>
        <v/>
      </c>
      <c r="V2321" s="278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9"/>
      <c r="B2322" s="201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81" t="str">
        <f t="shared" si="185"/>
        <v/>
      </c>
      <c r="V2322" s="278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9"/>
      <c r="B2323" s="201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81" t="str">
        <f t="shared" si="185"/>
        <v/>
      </c>
      <c r="V2323" s="278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9"/>
      <c r="B2324" s="201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81" t="str">
        <f t="shared" si="185"/>
        <v/>
      </c>
      <c r="V2324" s="278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9"/>
      <c r="B2325" s="201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81" t="str">
        <f t="shared" si="185"/>
        <v/>
      </c>
      <c r="V2325" s="278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9"/>
      <c r="B2326" s="201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81" t="str">
        <f t="shared" si="185"/>
        <v/>
      </c>
      <c r="V2326" s="278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9"/>
      <c r="B2327" s="201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81" t="str">
        <f t="shared" si="185"/>
        <v/>
      </c>
      <c r="V2327" s="278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9"/>
      <c r="B2328" s="201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81" t="str">
        <f t="shared" si="185"/>
        <v/>
      </c>
      <c r="V2328" s="278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9"/>
      <c r="B2329" s="201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81" t="str">
        <f t="shared" si="185"/>
        <v/>
      </c>
      <c r="V2329" s="278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9"/>
      <c r="B2330" s="201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81" t="str">
        <f t="shared" si="185"/>
        <v/>
      </c>
      <c r="V2330" s="278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9"/>
      <c r="B2331" s="201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81" t="str">
        <f t="shared" si="185"/>
        <v/>
      </c>
      <c r="V2331" s="278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9"/>
      <c r="B2332" s="201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81" t="str">
        <f t="shared" si="185"/>
        <v/>
      </c>
      <c r="V2332" s="278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9"/>
      <c r="B2333" s="201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81" t="str">
        <f t="shared" si="185"/>
        <v/>
      </c>
      <c r="V2333" s="278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9"/>
      <c r="B2334" s="201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81" t="str">
        <f t="shared" si="185"/>
        <v/>
      </c>
      <c r="V2334" s="278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9"/>
      <c r="B2335" s="201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81" t="str">
        <f t="shared" si="185"/>
        <v/>
      </c>
      <c r="V2335" s="278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9"/>
      <c r="B2336" s="201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81" t="str">
        <f t="shared" si="185"/>
        <v/>
      </c>
      <c r="V2336" s="278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9"/>
      <c r="B2337" s="201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81" t="str">
        <f t="shared" si="185"/>
        <v/>
      </c>
      <c r="V2337" s="278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9"/>
      <c r="B2338" s="201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81" t="str">
        <f t="shared" si="185"/>
        <v/>
      </c>
      <c r="V2338" s="278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9"/>
      <c r="B2339" s="201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81" t="str">
        <f t="shared" si="185"/>
        <v/>
      </c>
      <c r="V2339" s="278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9"/>
      <c r="B2340" s="201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81" t="str">
        <f t="shared" si="185"/>
        <v/>
      </c>
      <c r="V2340" s="278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9"/>
      <c r="B2341" s="201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81" t="str">
        <f t="shared" si="185"/>
        <v/>
      </c>
      <c r="V2341" s="278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9"/>
      <c r="B2342" s="201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81" t="str">
        <f t="shared" si="185"/>
        <v/>
      </c>
      <c r="V2342" s="278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9"/>
      <c r="B2343" s="201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81" t="str">
        <f t="shared" si="185"/>
        <v/>
      </c>
      <c r="V2343" s="278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9"/>
      <c r="B2344" s="201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81" t="str">
        <f t="shared" si="185"/>
        <v/>
      </c>
      <c r="V2344" s="278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9"/>
      <c r="B2345" s="201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81" t="str">
        <f t="shared" si="185"/>
        <v/>
      </c>
      <c r="V2345" s="278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9"/>
      <c r="B2346" s="201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81" t="str">
        <f t="shared" si="185"/>
        <v/>
      </c>
      <c r="V2346" s="278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9"/>
      <c r="B2347" s="201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81" t="str">
        <f t="shared" si="185"/>
        <v/>
      </c>
      <c r="V2347" s="278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9"/>
      <c r="B2348" s="201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81" t="str">
        <f t="shared" si="185"/>
        <v/>
      </c>
      <c r="V2348" s="278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9"/>
      <c r="B2349" s="201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81" t="str">
        <f t="shared" si="185"/>
        <v/>
      </c>
      <c r="V2349" s="278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9"/>
      <c r="B2350" s="201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81" t="str">
        <f t="shared" si="185"/>
        <v/>
      </c>
      <c r="V2350" s="278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9"/>
      <c r="B2351" s="201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81" t="str">
        <f t="shared" si="185"/>
        <v/>
      </c>
      <c r="V2351" s="278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9"/>
      <c r="B2352" s="201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81" t="str">
        <f t="shared" si="185"/>
        <v/>
      </c>
      <c r="V2352" s="278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9"/>
      <c r="B2353" s="201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81" t="str">
        <f t="shared" si="185"/>
        <v/>
      </c>
      <c r="V2353" s="278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9"/>
      <c r="B2354" s="201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81" t="str">
        <f t="shared" si="185"/>
        <v/>
      </c>
      <c r="V2354" s="278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9"/>
      <c r="B2355" s="201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81" t="str">
        <f t="shared" si="185"/>
        <v/>
      </c>
      <c r="V2355" s="278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9"/>
      <c r="B2356" s="201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81" t="str">
        <f t="shared" si="185"/>
        <v/>
      </c>
      <c r="V2356" s="278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9"/>
      <c r="B2357" s="201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81" t="str">
        <f t="shared" si="185"/>
        <v/>
      </c>
      <c r="V2357" s="278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9"/>
      <c r="B2358" s="201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81" t="str">
        <f t="shared" si="185"/>
        <v/>
      </c>
      <c r="V2358" s="278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9"/>
      <c r="B2359" s="201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81" t="str">
        <f t="shared" si="185"/>
        <v/>
      </c>
      <c r="V2359" s="278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9"/>
      <c r="B2360" s="201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81" t="str">
        <f t="shared" si="185"/>
        <v/>
      </c>
      <c r="V2360" s="278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9"/>
      <c r="B2361" s="201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81" t="str">
        <f t="shared" si="185"/>
        <v/>
      </c>
      <c r="V2361" s="278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9"/>
      <c r="B2362" s="201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81" t="str">
        <f t="shared" si="185"/>
        <v/>
      </c>
      <c r="V2362" s="278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9"/>
      <c r="B2363" s="201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81" t="str">
        <f t="shared" si="185"/>
        <v/>
      </c>
      <c r="V2363" s="278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9"/>
      <c r="B2364" s="201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81" t="str">
        <f t="shared" si="185"/>
        <v/>
      </c>
      <c r="V2364" s="278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9"/>
      <c r="B2365" s="201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81" t="str">
        <f t="shared" si="185"/>
        <v/>
      </c>
      <c r="V2365" s="278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9"/>
      <c r="B2366" s="201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81" t="str">
        <f t="shared" si="185"/>
        <v/>
      </c>
      <c r="V2366" s="278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9"/>
      <c r="B2367" s="201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81" t="str">
        <f t="shared" si="185"/>
        <v/>
      </c>
      <c r="V2367" s="278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9"/>
      <c r="B2368" s="201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81" t="str">
        <f t="shared" si="185"/>
        <v/>
      </c>
      <c r="V2368" s="278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9"/>
      <c r="B2369" s="201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81" t="str">
        <f t="shared" si="185"/>
        <v/>
      </c>
      <c r="V2369" s="278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9"/>
      <c r="B2370" s="201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81" t="str">
        <f t="shared" ref="U2370:U2433" si="190">IF(OR($D2370="",$H2370=""),"",ROUND($D2370+$H2370,2))</f>
        <v/>
      </c>
      <c r="V2370" s="278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9"/>
      <c r="B2371" s="201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81" t="str">
        <f t="shared" si="190"/>
        <v/>
      </c>
      <c r="V2371" s="278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9"/>
      <c r="B2372" s="201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81" t="str">
        <f t="shared" si="190"/>
        <v/>
      </c>
      <c r="V2372" s="278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9"/>
      <c r="B2373" s="201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81" t="str">
        <f t="shared" si="190"/>
        <v/>
      </c>
      <c r="V2373" s="278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9"/>
      <c r="B2374" s="201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81" t="str">
        <f t="shared" si="190"/>
        <v/>
      </c>
      <c r="V2374" s="278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9"/>
      <c r="B2375" s="201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81" t="str">
        <f t="shared" si="190"/>
        <v/>
      </c>
      <c r="V2375" s="278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9"/>
      <c r="B2376" s="201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81" t="str">
        <f t="shared" si="190"/>
        <v/>
      </c>
      <c r="V2376" s="278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9"/>
      <c r="B2377" s="201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81" t="str">
        <f t="shared" si="190"/>
        <v/>
      </c>
      <c r="V2377" s="278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9"/>
      <c r="B2378" s="201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81" t="str">
        <f t="shared" si="190"/>
        <v/>
      </c>
      <c r="V2378" s="278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9"/>
      <c r="B2379" s="201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81" t="str">
        <f t="shared" si="190"/>
        <v/>
      </c>
      <c r="V2379" s="278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9"/>
      <c r="B2380" s="201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81" t="str">
        <f t="shared" si="190"/>
        <v/>
      </c>
      <c r="V2380" s="278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9"/>
      <c r="B2381" s="201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81" t="str">
        <f t="shared" si="190"/>
        <v/>
      </c>
      <c r="V2381" s="278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9"/>
      <c r="B2382" s="201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81" t="str">
        <f t="shared" si="190"/>
        <v/>
      </c>
      <c r="V2382" s="278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9"/>
      <c r="B2383" s="201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81" t="str">
        <f t="shared" si="190"/>
        <v/>
      </c>
      <c r="V2383" s="278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9"/>
      <c r="B2384" s="201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81" t="str">
        <f t="shared" si="190"/>
        <v/>
      </c>
      <c r="V2384" s="278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9"/>
      <c r="B2385" s="201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81" t="str">
        <f t="shared" si="190"/>
        <v/>
      </c>
      <c r="V2385" s="278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9"/>
      <c r="B2386" s="201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81" t="str">
        <f t="shared" si="190"/>
        <v/>
      </c>
      <c r="V2386" s="278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9"/>
      <c r="B2387" s="201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81" t="str">
        <f t="shared" si="190"/>
        <v/>
      </c>
      <c r="V2387" s="278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9"/>
      <c r="B2388" s="201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81" t="str">
        <f t="shared" si="190"/>
        <v/>
      </c>
      <c r="V2388" s="278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9"/>
      <c r="B2389" s="201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81" t="str">
        <f t="shared" si="190"/>
        <v/>
      </c>
      <c r="V2389" s="278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9"/>
      <c r="B2390" s="201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81" t="str">
        <f t="shared" si="190"/>
        <v/>
      </c>
      <c r="V2390" s="278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9"/>
      <c r="B2391" s="201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81" t="str">
        <f t="shared" si="190"/>
        <v/>
      </c>
      <c r="V2391" s="278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9"/>
      <c r="B2392" s="201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81" t="str">
        <f t="shared" si="190"/>
        <v/>
      </c>
      <c r="V2392" s="278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9"/>
      <c r="B2393" s="201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81" t="str">
        <f t="shared" si="190"/>
        <v/>
      </c>
      <c r="V2393" s="278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9"/>
      <c r="B2394" s="201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81" t="str">
        <f t="shared" si="190"/>
        <v/>
      </c>
      <c r="V2394" s="278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9"/>
      <c r="B2395" s="201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81" t="str">
        <f t="shared" si="190"/>
        <v/>
      </c>
      <c r="V2395" s="278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9"/>
      <c r="B2396" s="201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81" t="str">
        <f t="shared" si="190"/>
        <v/>
      </c>
      <c r="V2396" s="278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9"/>
      <c r="B2397" s="201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81" t="str">
        <f t="shared" si="190"/>
        <v/>
      </c>
      <c r="V2397" s="278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9"/>
      <c r="B2398" s="201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81" t="str">
        <f t="shared" si="190"/>
        <v/>
      </c>
      <c r="V2398" s="278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9"/>
      <c r="B2399" s="201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81" t="str">
        <f t="shared" si="190"/>
        <v/>
      </c>
      <c r="V2399" s="278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9"/>
      <c r="B2400" s="201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81" t="str">
        <f t="shared" si="190"/>
        <v/>
      </c>
      <c r="V2400" s="278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9"/>
      <c r="B2401" s="201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81" t="str">
        <f t="shared" si="190"/>
        <v/>
      </c>
      <c r="V2401" s="278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9"/>
      <c r="B2402" s="201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81" t="str">
        <f t="shared" si="190"/>
        <v/>
      </c>
      <c r="V2402" s="278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9"/>
      <c r="B2403" s="201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81" t="str">
        <f t="shared" si="190"/>
        <v/>
      </c>
      <c r="V2403" s="278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9"/>
      <c r="B2404" s="201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81" t="str">
        <f t="shared" si="190"/>
        <v/>
      </c>
      <c r="V2404" s="278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9"/>
      <c r="B2405" s="201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81" t="str">
        <f t="shared" si="190"/>
        <v/>
      </c>
      <c r="V2405" s="278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9"/>
      <c r="B2406" s="201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81" t="str">
        <f t="shared" si="190"/>
        <v/>
      </c>
      <c r="V2406" s="278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9"/>
      <c r="B2407" s="201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81" t="str">
        <f t="shared" si="190"/>
        <v/>
      </c>
      <c r="V2407" s="278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9"/>
      <c r="B2408" s="201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81" t="str">
        <f t="shared" si="190"/>
        <v/>
      </c>
      <c r="V2408" s="278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9"/>
      <c r="B2409" s="201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81" t="str">
        <f t="shared" si="190"/>
        <v/>
      </c>
      <c r="V2409" s="278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9"/>
      <c r="B2410" s="201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81" t="str">
        <f t="shared" si="190"/>
        <v/>
      </c>
      <c r="V2410" s="278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9"/>
      <c r="B2411" s="201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81" t="str">
        <f t="shared" si="190"/>
        <v/>
      </c>
      <c r="V2411" s="278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9"/>
      <c r="B2412" s="201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81" t="str">
        <f t="shared" si="190"/>
        <v/>
      </c>
      <c r="V2412" s="278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9"/>
      <c r="B2413" s="201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81" t="str">
        <f t="shared" si="190"/>
        <v/>
      </c>
      <c r="V2413" s="278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9"/>
      <c r="B2414" s="201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81" t="str">
        <f t="shared" si="190"/>
        <v/>
      </c>
      <c r="V2414" s="278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9"/>
      <c r="B2415" s="201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81" t="str">
        <f t="shared" si="190"/>
        <v/>
      </c>
      <c r="V2415" s="278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9"/>
      <c r="B2416" s="201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81" t="str">
        <f t="shared" si="190"/>
        <v/>
      </c>
      <c r="V2416" s="278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9"/>
      <c r="B2417" s="201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81" t="str">
        <f t="shared" si="190"/>
        <v/>
      </c>
      <c r="V2417" s="278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9"/>
      <c r="B2418" s="201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81" t="str">
        <f t="shared" si="190"/>
        <v/>
      </c>
      <c r="V2418" s="278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9"/>
      <c r="B2419" s="201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81" t="str">
        <f t="shared" si="190"/>
        <v/>
      </c>
      <c r="V2419" s="278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9"/>
      <c r="B2420" s="201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81" t="str">
        <f t="shared" si="190"/>
        <v/>
      </c>
      <c r="V2420" s="278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9"/>
      <c r="B2421" s="201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81" t="str">
        <f t="shared" si="190"/>
        <v/>
      </c>
      <c r="V2421" s="278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9"/>
      <c r="B2422" s="201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81" t="str">
        <f t="shared" si="190"/>
        <v/>
      </c>
      <c r="V2422" s="278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9"/>
      <c r="B2423" s="201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81" t="str">
        <f t="shared" si="190"/>
        <v/>
      </c>
      <c r="V2423" s="278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9"/>
      <c r="B2424" s="201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81" t="str">
        <f t="shared" si="190"/>
        <v/>
      </c>
      <c r="V2424" s="278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9"/>
      <c r="B2425" s="201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81" t="str">
        <f t="shared" si="190"/>
        <v/>
      </c>
      <c r="V2425" s="278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9"/>
      <c r="B2426" s="201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81" t="str">
        <f t="shared" si="190"/>
        <v/>
      </c>
      <c r="V2426" s="278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9"/>
      <c r="B2427" s="201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81" t="str">
        <f t="shared" si="190"/>
        <v/>
      </c>
      <c r="V2427" s="278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9"/>
      <c r="B2428" s="201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81" t="str">
        <f t="shared" si="190"/>
        <v/>
      </c>
      <c r="V2428" s="278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9"/>
      <c r="B2429" s="201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81" t="str">
        <f t="shared" si="190"/>
        <v/>
      </c>
      <c r="V2429" s="278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9"/>
      <c r="B2430" s="201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81" t="str">
        <f t="shared" si="190"/>
        <v/>
      </c>
      <c r="V2430" s="278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9"/>
      <c r="B2431" s="201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81" t="str">
        <f t="shared" si="190"/>
        <v/>
      </c>
      <c r="V2431" s="278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9"/>
      <c r="B2432" s="201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81" t="str">
        <f t="shared" si="190"/>
        <v/>
      </c>
      <c r="V2432" s="278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9"/>
      <c r="B2433" s="201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81" t="str">
        <f t="shared" si="190"/>
        <v/>
      </c>
      <c r="V2433" s="278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9"/>
      <c r="B2434" s="201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81" t="str">
        <f t="shared" ref="U2434:U2497" si="195">IF(OR($D2434="",$H2434=""),"",ROUND($D2434+$H2434,2))</f>
        <v/>
      </c>
      <c r="V2434" s="278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9"/>
      <c r="B2435" s="201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81" t="str">
        <f t="shared" si="195"/>
        <v/>
      </c>
      <c r="V2435" s="278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9"/>
      <c r="B2436" s="201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81" t="str">
        <f t="shared" si="195"/>
        <v/>
      </c>
      <c r="V2436" s="278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9"/>
      <c r="B2437" s="201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81" t="str">
        <f t="shared" si="195"/>
        <v/>
      </c>
      <c r="V2437" s="278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9"/>
      <c r="B2438" s="201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81" t="str">
        <f t="shared" si="195"/>
        <v/>
      </c>
      <c r="V2438" s="278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9"/>
      <c r="B2439" s="201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81" t="str">
        <f t="shared" si="195"/>
        <v/>
      </c>
      <c r="V2439" s="278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9"/>
      <c r="B2440" s="201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81" t="str">
        <f t="shared" si="195"/>
        <v/>
      </c>
      <c r="V2440" s="278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9"/>
      <c r="B2441" s="201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81" t="str">
        <f t="shared" si="195"/>
        <v/>
      </c>
      <c r="V2441" s="278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9"/>
      <c r="B2442" s="201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81" t="str">
        <f t="shared" si="195"/>
        <v/>
      </c>
      <c r="V2442" s="278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9"/>
      <c r="B2443" s="201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81" t="str">
        <f t="shared" si="195"/>
        <v/>
      </c>
      <c r="V2443" s="278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9"/>
      <c r="B2444" s="201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81" t="str">
        <f t="shared" si="195"/>
        <v/>
      </c>
      <c r="V2444" s="278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9"/>
      <c r="B2445" s="201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81" t="str">
        <f t="shared" si="195"/>
        <v/>
      </c>
      <c r="V2445" s="278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9"/>
      <c r="B2446" s="201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81" t="str">
        <f t="shared" si="195"/>
        <v/>
      </c>
      <c r="V2446" s="278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9"/>
      <c r="B2447" s="201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81" t="str">
        <f t="shared" si="195"/>
        <v/>
      </c>
      <c r="V2447" s="278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9"/>
      <c r="B2448" s="201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81" t="str">
        <f t="shared" si="195"/>
        <v/>
      </c>
      <c r="V2448" s="278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9"/>
      <c r="B2449" s="201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81" t="str">
        <f t="shared" si="195"/>
        <v/>
      </c>
      <c r="V2449" s="278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9"/>
      <c r="B2450" s="201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81" t="str">
        <f t="shared" si="195"/>
        <v/>
      </c>
      <c r="V2450" s="278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9"/>
      <c r="B2451" s="201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81" t="str">
        <f t="shared" si="195"/>
        <v/>
      </c>
      <c r="V2451" s="278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9"/>
      <c r="B2452" s="201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81" t="str">
        <f t="shared" si="195"/>
        <v/>
      </c>
      <c r="V2452" s="278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9"/>
      <c r="B2453" s="201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81" t="str">
        <f t="shared" si="195"/>
        <v/>
      </c>
      <c r="V2453" s="278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9"/>
      <c r="B2454" s="201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81" t="str">
        <f t="shared" si="195"/>
        <v/>
      </c>
      <c r="V2454" s="278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9"/>
      <c r="B2455" s="201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81" t="str">
        <f t="shared" si="195"/>
        <v/>
      </c>
      <c r="V2455" s="278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9"/>
      <c r="B2456" s="201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81" t="str">
        <f t="shared" si="195"/>
        <v/>
      </c>
      <c r="V2456" s="278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9"/>
      <c r="B2457" s="201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81" t="str">
        <f t="shared" si="195"/>
        <v/>
      </c>
      <c r="V2457" s="278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9"/>
      <c r="B2458" s="201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81" t="str">
        <f t="shared" si="195"/>
        <v/>
      </c>
      <c r="V2458" s="278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9"/>
      <c r="B2459" s="201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81" t="str">
        <f t="shared" si="195"/>
        <v/>
      </c>
      <c r="V2459" s="278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9"/>
      <c r="B2460" s="201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81" t="str">
        <f t="shared" si="195"/>
        <v/>
      </c>
      <c r="V2460" s="278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9"/>
      <c r="B2461" s="201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81" t="str">
        <f t="shared" si="195"/>
        <v/>
      </c>
      <c r="V2461" s="278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9"/>
      <c r="B2462" s="201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81" t="str">
        <f t="shared" si="195"/>
        <v/>
      </c>
      <c r="V2462" s="278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9"/>
      <c r="B2463" s="201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81" t="str">
        <f t="shared" si="195"/>
        <v/>
      </c>
      <c r="V2463" s="278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9"/>
      <c r="B2464" s="201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81" t="str">
        <f t="shared" si="195"/>
        <v/>
      </c>
      <c r="V2464" s="278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9"/>
      <c r="B2465" s="201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81" t="str">
        <f t="shared" si="195"/>
        <v/>
      </c>
      <c r="V2465" s="278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9"/>
      <c r="B2466" s="201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81" t="str">
        <f t="shared" si="195"/>
        <v/>
      </c>
      <c r="V2466" s="278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9"/>
      <c r="B2467" s="201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81" t="str">
        <f t="shared" si="195"/>
        <v/>
      </c>
      <c r="V2467" s="278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9"/>
      <c r="B2468" s="201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81" t="str">
        <f t="shared" si="195"/>
        <v/>
      </c>
      <c r="V2468" s="278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9"/>
      <c r="B2469" s="201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81" t="str">
        <f t="shared" si="195"/>
        <v/>
      </c>
      <c r="V2469" s="278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9"/>
      <c r="B2470" s="201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81" t="str">
        <f t="shared" si="195"/>
        <v/>
      </c>
      <c r="V2470" s="278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9"/>
      <c r="B2471" s="201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81" t="str">
        <f t="shared" si="195"/>
        <v/>
      </c>
      <c r="V2471" s="278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9"/>
      <c r="B2472" s="201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81" t="str">
        <f t="shared" si="195"/>
        <v/>
      </c>
      <c r="V2472" s="278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9"/>
      <c r="B2473" s="201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81" t="str">
        <f t="shared" si="195"/>
        <v/>
      </c>
      <c r="V2473" s="278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9"/>
      <c r="B2474" s="201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81" t="str">
        <f t="shared" si="195"/>
        <v/>
      </c>
      <c r="V2474" s="278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9"/>
      <c r="B2475" s="201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81" t="str">
        <f t="shared" si="195"/>
        <v/>
      </c>
      <c r="V2475" s="278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9"/>
      <c r="B2476" s="201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81" t="str">
        <f t="shared" si="195"/>
        <v/>
      </c>
      <c r="V2476" s="278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9"/>
      <c r="B2477" s="201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81" t="str">
        <f t="shared" si="195"/>
        <v/>
      </c>
      <c r="V2477" s="278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9"/>
      <c r="B2478" s="201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81" t="str">
        <f t="shared" si="195"/>
        <v/>
      </c>
      <c r="V2478" s="278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9"/>
      <c r="B2479" s="201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81" t="str">
        <f t="shared" si="195"/>
        <v/>
      </c>
      <c r="V2479" s="278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9"/>
      <c r="B2480" s="201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81" t="str">
        <f t="shared" si="195"/>
        <v/>
      </c>
      <c r="V2480" s="278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9"/>
      <c r="B2481" s="201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81" t="str">
        <f t="shared" si="195"/>
        <v/>
      </c>
      <c r="V2481" s="278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9"/>
      <c r="B2482" s="201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81" t="str">
        <f t="shared" si="195"/>
        <v/>
      </c>
      <c r="V2482" s="278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9"/>
      <c r="B2483" s="201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81" t="str">
        <f t="shared" si="195"/>
        <v/>
      </c>
      <c r="V2483" s="278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9"/>
      <c r="B2484" s="201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81" t="str">
        <f t="shared" si="195"/>
        <v/>
      </c>
      <c r="V2484" s="278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9"/>
      <c r="B2485" s="201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81" t="str">
        <f t="shared" si="195"/>
        <v/>
      </c>
      <c r="V2485" s="278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9"/>
      <c r="B2486" s="201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81" t="str">
        <f t="shared" si="195"/>
        <v/>
      </c>
      <c r="V2486" s="278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9"/>
      <c r="B2487" s="201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81" t="str">
        <f t="shared" si="195"/>
        <v/>
      </c>
      <c r="V2487" s="278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9"/>
      <c r="B2488" s="201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81" t="str">
        <f t="shared" si="195"/>
        <v/>
      </c>
      <c r="V2488" s="278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9"/>
      <c r="B2489" s="201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81" t="str">
        <f t="shared" si="195"/>
        <v/>
      </c>
      <c r="V2489" s="278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9"/>
      <c r="B2490" s="201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81" t="str">
        <f t="shared" si="195"/>
        <v/>
      </c>
      <c r="V2490" s="278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9"/>
      <c r="B2491" s="201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81" t="str">
        <f t="shared" si="195"/>
        <v/>
      </c>
      <c r="V2491" s="278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9"/>
      <c r="B2492" s="201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81" t="str">
        <f t="shared" si="195"/>
        <v/>
      </c>
      <c r="V2492" s="278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9"/>
      <c r="B2493" s="201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81" t="str">
        <f t="shared" si="195"/>
        <v/>
      </c>
      <c r="V2493" s="278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9"/>
      <c r="B2494" s="201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81" t="str">
        <f t="shared" si="195"/>
        <v/>
      </c>
      <c r="V2494" s="278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9"/>
      <c r="B2495" s="201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81" t="str">
        <f t="shared" si="195"/>
        <v/>
      </c>
      <c r="V2495" s="278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9"/>
      <c r="B2496" s="201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81" t="str">
        <f t="shared" si="195"/>
        <v/>
      </c>
      <c r="V2496" s="278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9"/>
      <c r="B2497" s="201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81" t="str">
        <f t="shared" si="195"/>
        <v/>
      </c>
      <c r="V2497" s="278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9"/>
      <c r="B2498" s="201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81" t="str">
        <f t="shared" ref="U2498:U2561" si="200">IF(OR($D2498="",$H2498=""),"",ROUND($D2498+$H2498,2))</f>
        <v/>
      </c>
      <c r="V2498" s="278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9"/>
      <c r="B2499" s="201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81" t="str">
        <f t="shared" si="200"/>
        <v/>
      </c>
      <c r="V2499" s="278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9"/>
      <c r="B2500" s="201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81" t="str">
        <f t="shared" si="200"/>
        <v/>
      </c>
      <c r="V2500" s="278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9"/>
      <c r="B2501" s="201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81" t="str">
        <f t="shared" si="200"/>
        <v/>
      </c>
      <c r="V2501" s="278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9"/>
      <c r="B2502" s="201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81" t="str">
        <f t="shared" si="200"/>
        <v/>
      </c>
      <c r="V2502" s="278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9"/>
      <c r="B2503" s="201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81" t="str">
        <f t="shared" si="200"/>
        <v/>
      </c>
      <c r="V2503" s="278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9"/>
      <c r="B2504" s="201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81" t="str">
        <f t="shared" si="200"/>
        <v/>
      </c>
      <c r="V2504" s="278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9"/>
      <c r="B2505" s="201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81" t="str">
        <f t="shared" si="200"/>
        <v/>
      </c>
      <c r="V2505" s="278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9"/>
      <c r="B2506" s="201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81" t="str">
        <f t="shared" si="200"/>
        <v/>
      </c>
      <c r="V2506" s="278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9"/>
      <c r="B2507" s="201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81" t="str">
        <f t="shared" si="200"/>
        <v/>
      </c>
      <c r="V2507" s="278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9"/>
      <c r="B2508" s="201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81" t="str">
        <f t="shared" si="200"/>
        <v/>
      </c>
      <c r="V2508" s="278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9"/>
      <c r="B2509" s="201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81" t="str">
        <f t="shared" si="200"/>
        <v/>
      </c>
      <c r="V2509" s="278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9"/>
      <c r="B2510" s="201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81" t="str">
        <f t="shared" si="200"/>
        <v/>
      </c>
      <c r="V2510" s="278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9"/>
      <c r="B2511" s="201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81" t="str">
        <f t="shared" si="200"/>
        <v/>
      </c>
      <c r="V2511" s="278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9"/>
      <c r="B2512" s="201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81" t="str">
        <f t="shared" si="200"/>
        <v/>
      </c>
      <c r="V2512" s="278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9"/>
      <c r="B2513" s="201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81" t="str">
        <f t="shared" si="200"/>
        <v/>
      </c>
      <c r="V2513" s="278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9"/>
      <c r="B2514" s="201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81" t="str">
        <f t="shared" si="200"/>
        <v/>
      </c>
      <c r="V2514" s="278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9"/>
      <c r="B2515" s="201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81" t="str">
        <f t="shared" si="200"/>
        <v/>
      </c>
      <c r="V2515" s="278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9"/>
      <c r="B2516" s="201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81" t="str">
        <f t="shared" si="200"/>
        <v/>
      </c>
      <c r="V2516" s="278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9"/>
      <c r="B2517" s="201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81" t="str">
        <f t="shared" si="200"/>
        <v/>
      </c>
      <c r="V2517" s="278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9"/>
      <c r="B2518" s="201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81" t="str">
        <f t="shared" si="200"/>
        <v/>
      </c>
      <c r="V2518" s="278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9"/>
      <c r="B2519" s="201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81" t="str">
        <f t="shared" si="200"/>
        <v/>
      </c>
      <c r="V2519" s="278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9"/>
      <c r="B2520" s="201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81" t="str">
        <f t="shared" si="200"/>
        <v/>
      </c>
      <c r="V2520" s="278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9"/>
      <c r="B2521" s="201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81" t="str">
        <f t="shared" si="200"/>
        <v/>
      </c>
      <c r="V2521" s="278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9"/>
      <c r="B2522" s="201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81" t="str">
        <f t="shared" si="200"/>
        <v/>
      </c>
      <c r="V2522" s="278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9"/>
      <c r="B2523" s="201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81" t="str">
        <f t="shared" si="200"/>
        <v/>
      </c>
      <c r="V2523" s="278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9"/>
      <c r="B2524" s="201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81" t="str">
        <f t="shared" si="200"/>
        <v/>
      </c>
      <c r="V2524" s="278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9"/>
      <c r="B2525" s="201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81" t="str">
        <f t="shared" si="200"/>
        <v/>
      </c>
      <c r="V2525" s="278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9"/>
      <c r="B2526" s="201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81" t="str">
        <f t="shared" si="200"/>
        <v/>
      </c>
      <c r="V2526" s="278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9"/>
      <c r="B2527" s="201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81" t="str">
        <f t="shared" si="200"/>
        <v/>
      </c>
      <c r="V2527" s="278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9"/>
      <c r="B2528" s="201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81" t="str">
        <f t="shared" si="200"/>
        <v/>
      </c>
      <c r="V2528" s="278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9"/>
      <c r="B2529" s="201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81" t="str">
        <f t="shared" si="200"/>
        <v/>
      </c>
      <c r="V2529" s="278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9"/>
      <c r="B2530" s="201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81" t="str">
        <f t="shared" si="200"/>
        <v/>
      </c>
      <c r="V2530" s="278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9"/>
      <c r="B2531" s="201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81" t="str">
        <f t="shared" si="200"/>
        <v/>
      </c>
      <c r="V2531" s="278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9"/>
      <c r="B2532" s="201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81" t="str">
        <f t="shared" si="200"/>
        <v/>
      </c>
      <c r="V2532" s="278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9"/>
      <c r="B2533" s="201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81" t="str">
        <f t="shared" si="200"/>
        <v/>
      </c>
      <c r="V2533" s="278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9"/>
      <c r="B2534" s="201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81" t="str">
        <f t="shared" si="200"/>
        <v/>
      </c>
      <c r="V2534" s="278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9"/>
      <c r="B2535" s="201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81" t="str">
        <f t="shared" si="200"/>
        <v/>
      </c>
      <c r="V2535" s="278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9"/>
      <c r="B2536" s="201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81" t="str">
        <f t="shared" si="200"/>
        <v/>
      </c>
      <c r="V2536" s="278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9"/>
      <c r="B2537" s="201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81" t="str">
        <f t="shared" si="200"/>
        <v/>
      </c>
      <c r="V2537" s="278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9"/>
      <c r="B2538" s="201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81" t="str">
        <f t="shared" si="200"/>
        <v/>
      </c>
      <c r="V2538" s="278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9"/>
      <c r="B2539" s="201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81" t="str">
        <f t="shared" si="200"/>
        <v/>
      </c>
      <c r="V2539" s="278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9"/>
      <c r="B2540" s="201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81" t="str">
        <f t="shared" si="200"/>
        <v/>
      </c>
      <c r="V2540" s="278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9"/>
      <c r="B2541" s="201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81" t="str">
        <f t="shared" si="200"/>
        <v/>
      </c>
      <c r="V2541" s="278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9"/>
      <c r="B2542" s="201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81" t="str">
        <f t="shared" si="200"/>
        <v/>
      </c>
      <c r="V2542" s="278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9"/>
      <c r="B2543" s="201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81" t="str">
        <f t="shared" si="200"/>
        <v/>
      </c>
      <c r="V2543" s="278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9"/>
      <c r="B2544" s="201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81" t="str">
        <f t="shared" si="200"/>
        <v/>
      </c>
      <c r="V2544" s="278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9"/>
      <c r="B2545" s="201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81" t="str">
        <f t="shared" si="200"/>
        <v/>
      </c>
      <c r="V2545" s="278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9"/>
      <c r="B2546" s="201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81" t="str">
        <f t="shared" si="200"/>
        <v/>
      </c>
      <c r="V2546" s="278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9"/>
      <c r="B2547" s="201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81" t="str">
        <f t="shared" si="200"/>
        <v/>
      </c>
      <c r="V2547" s="278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9"/>
      <c r="B2548" s="201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81" t="str">
        <f t="shared" si="200"/>
        <v/>
      </c>
      <c r="V2548" s="278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9"/>
      <c r="B2549" s="201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81" t="str">
        <f t="shared" si="200"/>
        <v/>
      </c>
      <c r="V2549" s="278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9"/>
      <c r="B2550" s="201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81" t="str">
        <f t="shared" si="200"/>
        <v/>
      </c>
      <c r="V2550" s="278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9"/>
      <c r="B2551" s="201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81" t="str">
        <f t="shared" si="200"/>
        <v/>
      </c>
      <c r="V2551" s="278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9"/>
      <c r="B2552" s="201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81" t="str">
        <f t="shared" si="200"/>
        <v/>
      </c>
      <c r="V2552" s="278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9"/>
      <c r="B2553" s="201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81" t="str">
        <f t="shared" si="200"/>
        <v/>
      </c>
      <c r="V2553" s="278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9"/>
      <c r="B2554" s="201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81" t="str">
        <f t="shared" si="200"/>
        <v/>
      </c>
      <c r="V2554" s="278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9"/>
      <c r="B2555" s="201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81" t="str">
        <f t="shared" si="200"/>
        <v/>
      </c>
      <c r="V2555" s="278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9"/>
      <c r="B2556" s="201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81" t="str">
        <f t="shared" si="200"/>
        <v/>
      </c>
      <c r="V2556" s="278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9"/>
      <c r="B2557" s="201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81" t="str">
        <f t="shared" si="200"/>
        <v/>
      </c>
      <c r="V2557" s="278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9"/>
      <c r="B2558" s="201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81" t="str">
        <f t="shared" si="200"/>
        <v/>
      </c>
      <c r="V2558" s="278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9"/>
      <c r="B2559" s="201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81" t="str">
        <f t="shared" si="200"/>
        <v/>
      </c>
      <c r="V2559" s="278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9"/>
      <c r="B2560" s="201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81" t="str">
        <f t="shared" si="200"/>
        <v/>
      </c>
      <c r="V2560" s="278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9"/>
      <c r="B2561" s="201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81" t="str">
        <f t="shared" si="200"/>
        <v/>
      </c>
      <c r="V2561" s="278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9"/>
      <c r="B2562" s="201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81" t="str">
        <f t="shared" ref="U2562:U2625" si="205">IF(OR($D2562="",$H2562=""),"",ROUND($D2562+$H2562,2))</f>
        <v/>
      </c>
      <c r="V2562" s="278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9"/>
      <c r="B2563" s="201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81" t="str">
        <f t="shared" si="205"/>
        <v/>
      </c>
      <c r="V2563" s="278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9"/>
      <c r="B2564" s="201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81" t="str">
        <f t="shared" si="205"/>
        <v/>
      </c>
      <c r="V2564" s="278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9"/>
      <c r="B2565" s="201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81" t="str">
        <f t="shared" si="205"/>
        <v/>
      </c>
      <c r="V2565" s="278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9"/>
      <c r="B2566" s="201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81" t="str">
        <f t="shared" si="205"/>
        <v/>
      </c>
      <c r="V2566" s="278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9"/>
      <c r="B2567" s="201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81" t="str">
        <f t="shared" si="205"/>
        <v/>
      </c>
      <c r="V2567" s="278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9"/>
      <c r="B2568" s="201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81" t="str">
        <f t="shared" si="205"/>
        <v/>
      </c>
      <c r="V2568" s="278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9"/>
      <c r="B2569" s="201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81" t="str">
        <f t="shared" si="205"/>
        <v/>
      </c>
      <c r="V2569" s="278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9"/>
      <c r="B2570" s="201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81" t="str">
        <f t="shared" si="205"/>
        <v/>
      </c>
      <c r="V2570" s="278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9"/>
      <c r="B2571" s="201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81" t="str">
        <f t="shared" si="205"/>
        <v/>
      </c>
      <c r="V2571" s="278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9"/>
      <c r="B2572" s="201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81" t="str">
        <f t="shared" si="205"/>
        <v/>
      </c>
      <c r="V2572" s="278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9"/>
      <c r="B2573" s="201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81" t="str">
        <f t="shared" si="205"/>
        <v/>
      </c>
      <c r="V2573" s="278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9"/>
      <c r="B2574" s="201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81" t="str">
        <f t="shared" si="205"/>
        <v/>
      </c>
      <c r="V2574" s="278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9"/>
      <c r="B2575" s="201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81" t="str">
        <f t="shared" si="205"/>
        <v/>
      </c>
      <c r="V2575" s="278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9"/>
      <c r="B2576" s="201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81" t="str">
        <f t="shared" si="205"/>
        <v/>
      </c>
      <c r="V2576" s="278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9"/>
      <c r="B2577" s="201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81" t="str">
        <f t="shared" si="205"/>
        <v/>
      </c>
      <c r="V2577" s="278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9"/>
      <c r="B2578" s="201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81" t="str">
        <f t="shared" si="205"/>
        <v/>
      </c>
      <c r="V2578" s="278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9"/>
      <c r="B2579" s="201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81" t="str">
        <f t="shared" si="205"/>
        <v/>
      </c>
      <c r="V2579" s="278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9"/>
      <c r="B2580" s="201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81" t="str">
        <f t="shared" si="205"/>
        <v/>
      </c>
      <c r="V2580" s="278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9"/>
      <c r="B2581" s="201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81" t="str">
        <f t="shared" si="205"/>
        <v/>
      </c>
      <c r="V2581" s="278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9"/>
      <c r="B2582" s="201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81" t="str">
        <f t="shared" si="205"/>
        <v/>
      </c>
      <c r="V2582" s="278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9"/>
      <c r="B2583" s="201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81" t="str">
        <f t="shared" si="205"/>
        <v/>
      </c>
      <c r="V2583" s="278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9"/>
      <c r="B2584" s="201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81" t="str">
        <f t="shared" si="205"/>
        <v/>
      </c>
      <c r="V2584" s="278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9"/>
      <c r="B2585" s="201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81" t="str">
        <f t="shared" si="205"/>
        <v/>
      </c>
      <c r="V2585" s="278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9"/>
      <c r="B2586" s="201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81" t="str">
        <f t="shared" si="205"/>
        <v/>
      </c>
      <c r="V2586" s="278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9"/>
      <c r="B2587" s="201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81" t="str">
        <f t="shared" si="205"/>
        <v/>
      </c>
      <c r="V2587" s="278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9"/>
      <c r="B2588" s="201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81" t="str">
        <f t="shared" si="205"/>
        <v/>
      </c>
      <c r="V2588" s="278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9"/>
      <c r="B2589" s="201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81" t="str">
        <f t="shared" si="205"/>
        <v/>
      </c>
      <c r="V2589" s="278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9"/>
      <c r="B2590" s="201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81" t="str">
        <f t="shared" si="205"/>
        <v/>
      </c>
      <c r="V2590" s="278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9"/>
      <c r="B2591" s="201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81" t="str">
        <f t="shared" si="205"/>
        <v/>
      </c>
      <c r="V2591" s="278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9"/>
      <c r="B2592" s="201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81" t="str">
        <f t="shared" si="205"/>
        <v/>
      </c>
      <c r="V2592" s="278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9"/>
      <c r="B2593" s="201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81" t="str">
        <f t="shared" si="205"/>
        <v/>
      </c>
      <c r="V2593" s="278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9"/>
      <c r="B2594" s="201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81" t="str">
        <f t="shared" si="205"/>
        <v/>
      </c>
      <c r="V2594" s="278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9"/>
      <c r="B2595" s="201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81" t="str">
        <f t="shared" si="205"/>
        <v/>
      </c>
      <c r="V2595" s="278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9"/>
      <c r="B2596" s="201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81" t="str">
        <f t="shared" si="205"/>
        <v/>
      </c>
      <c r="V2596" s="278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9"/>
      <c r="B2597" s="201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81" t="str">
        <f t="shared" si="205"/>
        <v/>
      </c>
      <c r="V2597" s="278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9"/>
      <c r="B2598" s="201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81" t="str">
        <f t="shared" si="205"/>
        <v/>
      </c>
      <c r="V2598" s="278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9"/>
      <c r="B2599" s="201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81" t="str">
        <f t="shared" si="205"/>
        <v/>
      </c>
      <c r="V2599" s="278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9"/>
      <c r="B2600" s="201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81" t="str">
        <f t="shared" si="205"/>
        <v/>
      </c>
      <c r="V2600" s="278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9"/>
      <c r="B2601" s="201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81" t="str">
        <f t="shared" si="205"/>
        <v/>
      </c>
      <c r="V2601" s="278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9"/>
      <c r="B2602" s="201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81" t="str">
        <f t="shared" si="205"/>
        <v/>
      </c>
      <c r="V2602" s="278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9"/>
      <c r="B2603" s="201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81" t="str">
        <f t="shared" si="205"/>
        <v/>
      </c>
      <c r="V2603" s="278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9"/>
      <c r="B2604" s="201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81" t="str">
        <f t="shared" si="205"/>
        <v/>
      </c>
      <c r="V2604" s="278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9"/>
      <c r="B2605" s="201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81" t="str">
        <f t="shared" si="205"/>
        <v/>
      </c>
      <c r="V2605" s="278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9"/>
      <c r="B2606" s="201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81" t="str">
        <f t="shared" si="205"/>
        <v/>
      </c>
      <c r="V2606" s="278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9"/>
      <c r="B2607" s="201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81" t="str">
        <f t="shared" si="205"/>
        <v/>
      </c>
      <c r="V2607" s="278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9"/>
      <c r="B2608" s="201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81" t="str">
        <f t="shared" si="205"/>
        <v/>
      </c>
      <c r="V2608" s="278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9"/>
      <c r="B2609" s="201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81" t="str">
        <f t="shared" si="205"/>
        <v/>
      </c>
      <c r="V2609" s="278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9"/>
      <c r="B2610" s="201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81" t="str">
        <f t="shared" si="205"/>
        <v/>
      </c>
      <c r="V2610" s="278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9"/>
      <c r="B2611" s="201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81" t="str">
        <f t="shared" si="205"/>
        <v/>
      </c>
      <c r="V2611" s="278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9"/>
      <c r="B2612" s="201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81" t="str">
        <f t="shared" si="205"/>
        <v/>
      </c>
      <c r="V2612" s="278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9"/>
      <c r="B2613" s="201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81" t="str">
        <f t="shared" si="205"/>
        <v/>
      </c>
      <c r="V2613" s="278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9"/>
      <c r="B2614" s="201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81" t="str">
        <f t="shared" si="205"/>
        <v/>
      </c>
      <c r="V2614" s="278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9"/>
      <c r="B2615" s="201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81" t="str">
        <f t="shared" si="205"/>
        <v/>
      </c>
      <c r="V2615" s="278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9"/>
      <c r="B2616" s="201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81" t="str">
        <f t="shared" si="205"/>
        <v/>
      </c>
      <c r="V2616" s="278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9"/>
      <c r="B2617" s="201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81" t="str">
        <f t="shared" si="205"/>
        <v/>
      </c>
      <c r="V2617" s="278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9"/>
      <c r="B2618" s="201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81" t="str">
        <f t="shared" si="205"/>
        <v/>
      </c>
      <c r="V2618" s="278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9"/>
      <c r="B2619" s="201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81" t="str">
        <f t="shared" si="205"/>
        <v/>
      </c>
      <c r="V2619" s="278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9"/>
      <c r="B2620" s="201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81" t="str">
        <f t="shared" si="205"/>
        <v/>
      </c>
      <c r="V2620" s="278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9"/>
      <c r="B2621" s="201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81" t="str">
        <f t="shared" si="205"/>
        <v/>
      </c>
      <c r="V2621" s="278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9"/>
      <c r="B2622" s="201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81" t="str">
        <f t="shared" si="205"/>
        <v/>
      </c>
      <c r="V2622" s="278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9"/>
      <c r="B2623" s="201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81" t="str">
        <f t="shared" si="205"/>
        <v/>
      </c>
      <c r="V2623" s="278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9"/>
      <c r="B2624" s="201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81" t="str">
        <f t="shared" si="205"/>
        <v/>
      </c>
      <c r="V2624" s="278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9"/>
      <c r="B2625" s="201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81" t="str">
        <f t="shared" si="205"/>
        <v/>
      </c>
      <c r="V2625" s="278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9"/>
      <c r="B2626" s="201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81" t="str">
        <f t="shared" ref="U2626:U2689" si="210">IF(OR($D2626="",$H2626=""),"",ROUND($D2626+$H2626,2))</f>
        <v/>
      </c>
      <c r="V2626" s="278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9"/>
      <c r="B2627" s="201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81" t="str">
        <f t="shared" si="210"/>
        <v/>
      </c>
      <c r="V2627" s="278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9"/>
      <c r="B2628" s="201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81" t="str">
        <f t="shared" si="210"/>
        <v/>
      </c>
      <c r="V2628" s="278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9"/>
      <c r="B2629" s="201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81" t="str">
        <f t="shared" si="210"/>
        <v/>
      </c>
      <c r="V2629" s="278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9"/>
      <c r="B2630" s="201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81" t="str">
        <f t="shared" si="210"/>
        <v/>
      </c>
      <c r="V2630" s="278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9"/>
      <c r="B2631" s="201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81" t="str">
        <f t="shared" si="210"/>
        <v/>
      </c>
      <c r="V2631" s="278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9"/>
      <c r="B2632" s="201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81" t="str">
        <f t="shared" si="210"/>
        <v/>
      </c>
      <c r="V2632" s="278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9"/>
      <c r="B2633" s="201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81" t="str">
        <f t="shared" si="210"/>
        <v/>
      </c>
      <c r="V2633" s="278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9"/>
      <c r="B2634" s="201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81" t="str">
        <f t="shared" si="210"/>
        <v/>
      </c>
      <c r="V2634" s="278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9"/>
      <c r="B2635" s="201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81" t="str">
        <f t="shared" si="210"/>
        <v/>
      </c>
      <c r="V2635" s="278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9"/>
      <c r="B2636" s="201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81" t="str">
        <f t="shared" si="210"/>
        <v/>
      </c>
      <c r="V2636" s="278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9"/>
      <c r="B2637" s="201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81" t="str">
        <f t="shared" si="210"/>
        <v/>
      </c>
      <c r="V2637" s="278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9"/>
      <c r="B2638" s="201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81" t="str">
        <f t="shared" si="210"/>
        <v/>
      </c>
      <c r="V2638" s="278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9"/>
      <c r="B2639" s="201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81" t="str">
        <f t="shared" si="210"/>
        <v/>
      </c>
      <c r="V2639" s="278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9"/>
      <c r="B2640" s="201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81" t="str">
        <f t="shared" si="210"/>
        <v/>
      </c>
      <c r="V2640" s="278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9"/>
      <c r="B2641" s="201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81" t="str">
        <f t="shared" si="210"/>
        <v/>
      </c>
      <c r="V2641" s="278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9"/>
      <c r="B2642" s="201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81" t="str">
        <f t="shared" si="210"/>
        <v/>
      </c>
      <c r="V2642" s="278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9"/>
      <c r="B2643" s="201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81" t="str">
        <f t="shared" si="210"/>
        <v/>
      </c>
      <c r="V2643" s="278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9"/>
      <c r="B2644" s="201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81" t="str">
        <f t="shared" si="210"/>
        <v/>
      </c>
      <c r="V2644" s="278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9"/>
      <c r="B2645" s="201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81" t="str">
        <f t="shared" si="210"/>
        <v/>
      </c>
      <c r="V2645" s="278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9"/>
      <c r="B2646" s="201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81" t="str">
        <f t="shared" si="210"/>
        <v/>
      </c>
      <c r="V2646" s="278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9"/>
      <c r="B2647" s="201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81" t="str">
        <f t="shared" si="210"/>
        <v/>
      </c>
      <c r="V2647" s="278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9"/>
      <c r="B2648" s="201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81" t="str">
        <f t="shared" si="210"/>
        <v/>
      </c>
      <c r="V2648" s="278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9"/>
      <c r="B2649" s="201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81" t="str">
        <f t="shared" si="210"/>
        <v/>
      </c>
      <c r="V2649" s="278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9"/>
      <c r="B2650" s="201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81" t="str">
        <f t="shared" si="210"/>
        <v/>
      </c>
      <c r="V2650" s="278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9"/>
      <c r="B2651" s="201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81" t="str">
        <f t="shared" si="210"/>
        <v/>
      </c>
      <c r="V2651" s="278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9"/>
      <c r="B2652" s="201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81" t="str">
        <f t="shared" si="210"/>
        <v/>
      </c>
      <c r="V2652" s="278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9"/>
      <c r="B2653" s="201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81" t="str">
        <f t="shared" si="210"/>
        <v/>
      </c>
      <c r="V2653" s="278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9"/>
      <c r="B2654" s="201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81" t="str">
        <f t="shared" si="210"/>
        <v/>
      </c>
      <c r="V2654" s="278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9"/>
      <c r="B2655" s="201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81" t="str">
        <f t="shared" si="210"/>
        <v/>
      </c>
      <c r="V2655" s="278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9"/>
      <c r="B2656" s="201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81" t="str">
        <f t="shared" si="210"/>
        <v/>
      </c>
      <c r="V2656" s="278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9"/>
      <c r="B2657" s="201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81" t="str">
        <f t="shared" si="210"/>
        <v/>
      </c>
      <c r="V2657" s="278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9"/>
      <c r="B2658" s="201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81" t="str">
        <f t="shared" si="210"/>
        <v/>
      </c>
      <c r="V2658" s="278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9"/>
      <c r="B2659" s="201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81" t="str">
        <f t="shared" si="210"/>
        <v/>
      </c>
      <c r="V2659" s="278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9"/>
      <c r="B2660" s="201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81" t="str">
        <f t="shared" si="210"/>
        <v/>
      </c>
      <c r="V2660" s="278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9"/>
      <c r="B2661" s="201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81" t="str">
        <f t="shared" si="210"/>
        <v/>
      </c>
      <c r="V2661" s="278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9"/>
      <c r="B2662" s="201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81" t="str">
        <f t="shared" si="210"/>
        <v/>
      </c>
      <c r="V2662" s="278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9"/>
      <c r="B2663" s="201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81" t="str">
        <f t="shared" si="210"/>
        <v/>
      </c>
      <c r="V2663" s="278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9"/>
      <c r="B2664" s="201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81" t="str">
        <f t="shared" si="210"/>
        <v/>
      </c>
      <c r="V2664" s="278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9"/>
      <c r="B2665" s="201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81" t="str">
        <f t="shared" si="210"/>
        <v/>
      </c>
      <c r="V2665" s="278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9"/>
      <c r="B2666" s="201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81" t="str">
        <f t="shared" si="210"/>
        <v/>
      </c>
      <c r="V2666" s="278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9"/>
      <c r="B2667" s="201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81" t="str">
        <f t="shared" si="210"/>
        <v/>
      </c>
      <c r="V2667" s="278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9"/>
      <c r="B2668" s="201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81" t="str">
        <f t="shared" si="210"/>
        <v/>
      </c>
      <c r="V2668" s="278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9"/>
      <c r="B2669" s="201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81" t="str">
        <f t="shared" si="210"/>
        <v/>
      </c>
      <c r="V2669" s="278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9"/>
      <c r="B2670" s="201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81" t="str">
        <f t="shared" si="210"/>
        <v/>
      </c>
      <c r="V2670" s="278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9"/>
      <c r="B2671" s="201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81" t="str">
        <f t="shared" si="210"/>
        <v/>
      </c>
      <c r="V2671" s="278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9"/>
      <c r="B2672" s="201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81" t="str">
        <f t="shared" si="210"/>
        <v/>
      </c>
      <c r="V2672" s="278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9"/>
      <c r="B2673" s="201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81" t="str">
        <f t="shared" si="210"/>
        <v/>
      </c>
      <c r="V2673" s="278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9"/>
      <c r="B2674" s="201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81" t="str">
        <f t="shared" si="210"/>
        <v/>
      </c>
      <c r="V2674" s="278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9"/>
      <c r="B2675" s="201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81" t="str">
        <f t="shared" si="210"/>
        <v/>
      </c>
      <c r="V2675" s="278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9"/>
      <c r="B2676" s="201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81" t="str">
        <f t="shared" si="210"/>
        <v/>
      </c>
      <c r="V2676" s="278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9"/>
      <c r="B2677" s="201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81" t="str">
        <f t="shared" si="210"/>
        <v/>
      </c>
      <c r="V2677" s="278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9"/>
      <c r="B2678" s="201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81" t="str">
        <f t="shared" si="210"/>
        <v/>
      </c>
      <c r="V2678" s="278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9"/>
      <c r="B2679" s="201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81" t="str">
        <f t="shared" si="210"/>
        <v/>
      </c>
      <c r="V2679" s="278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9"/>
      <c r="B2680" s="201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81" t="str">
        <f t="shared" si="210"/>
        <v/>
      </c>
      <c r="V2680" s="278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9"/>
      <c r="B2681" s="201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81" t="str">
        <f t="shared" si="210"/>
        <v/>
      </c>
      <c r="V2681" s="278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9"/>
      <c r="B2682" s="201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81" t="str">
        <f t="shared" si="210"/>
        <v/>
      </c>
      <c r="V2682" s="278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9"/>
      <c r="B2683" s="201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81" t="str">
        <f t="shared" si="210"/>
        <v/>
      </c>
      <c r="V2683" s="278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9"/>
      <c r="B2684" s="201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81" t="str">
        <f t="shared" si="210"/>
        <v/>
      </c>
      <c r="V2684" s="278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9"/>
      <c r="B2685" s="201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81" t="str">
        <f t="shared" si="210"/>
        <v/>
      </c>
      <c r="V2685" s="278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9"/>
      <c r="B2686" s="201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81" t="str">
        <f t="shared" si="210"/>
        <v/>
      </c>
      <c r="V2686" s="278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9"/>
      <c r="B2687" s="201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81" t="str">
        <f t="shared" si="210"/>
        <v/>
      </c>
      <c r="V2687" s="278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9"/>
      <c r="B2688" s="201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81" t="str">
        <f t="shared" si="210"/>
        <v/>
      </c>
      <c r="V2688" s="278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9"/>
      <c r="B2689" s="201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81" t="str">
        <f t="shared" si="210"/>
        <v/>
      </c>
      <c r="V2689" s="278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9"/>
      <c r="B2690" s="201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81" t="str">
        <f t="shared" ref="U2690:U2753" si="215">IF(OR($D2690="",$H2690=""),"",ROUND($D2690+$H2690,2))</f>
        <v/>
      </c>
      <c r="V2690" s="278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9"/>
      <c r="B2691" s="201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81" t="str">
        <f t="shared" si="215"/>
        <v/>
      </c>
      <c r="V2691" s="278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9"/>
      <c r="B2692" s="201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81" t="str">
        <f t="shared" si="215"/>
        <v/>
      </c>
      <c r="V2692" s="278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9"/>
      <c r="B2693" s="201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81" t="str">
        <f t="shared" si="215"/>
        <v/>
      </c>
      <c r="V2693" s="278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9"/>
      <c r="B2694" s="201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81" t="str">
        <f t="shared" si="215"/>
        <v/>
      </c>
      <c r="V2694" s="278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9"/>
      <c r="B2695" s="201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81" t="str">
        <f t="shared" si="215"/>
        <v/>
      </c>
      <c r="V2695" s="278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9"/>
      <c r="B2696" s="201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81" t="str">
        <f t="shared" si="215"/>
        <v/>
      </c>
      <c r="V2696" s="278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9"/>
      <c r="B2697" s="201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81" t="str">
        <f t="shared" si="215"/>
        <v/>
      </c>
      <c r="V2697" s="278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9"/>
      <c r="B2698" s="201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81" t="str">
        <f t="shared" si="215"/>
        <v/>
      </c>
      <c r="V2698" s="278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9"/>
      <c r="B2699" s="201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81" t="str">
        <f t="shared" si="215"/>
        <v/>
      </c>
      <c r="V2699" s="278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9"/>
      <c r="B2700" s="201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81" t="str">
        <f t="shared" si="215"/>
        <v/>
      </c>
      <c r="V2700" s="278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9"/>
      <c r="B2701" s="201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81" t="str">
        <f t="shared" si="215"/>
        <v/>
      </c>
      <c r="V2701" s="278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9"/>
      <c r="B2702" s="201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81" t="str">
        <f t="shared" si="215"/>
        <v/>
      </c>
      <c r="V2702" s="278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9"/>
      <c r="B2703" s="201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81" t="str">
        <f t="shared" si="215"/>
        <v/>
      </c>
      <c r="V2703" s="278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9"/>
      <c r="B2704" s="201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81" t="str">
        <f t="shared" si="215"/>
        <v/>
      </c>
      <c r="V2704" s="278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9"/>
      <c r="B2705" s="201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81" t="str">
        <f t="shared" si="215"/>
        <v/>
      </c>
      <c r="V2705" s="278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9"/>
      <c r="B2706" s="201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81" t="str">
        <f t="shared" si="215"/>
        <v/>
      </c>
      <c r="V2706" s="278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9"/>
      <c r="B2707" s="201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81" t="str">
        <f t="shared" si="215"/>
        <v/>
      </c>
      <c r="V2707" s="278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9"/>
      <c r="B2708" s="201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81" t="str">
        <f t="shared" si="215"/>
        <v/>
      </c>
      <c r="V2708" s="278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9"/>
      <c r="B2709" s="201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81" t="str">
        <f t="shared" si="215"/>
        <v/>
      </c>
      <c r="V2709" s="278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9"/>
      <c r="B2710" s="201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81" t="str">
        <f t="shared" si="215"/>
        <v/>
      </c>
      <c r="V2710" s="278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9"/>
      <c r="B2711" s="201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81" t="str">
        <f t="shared" si="215"/>
        <v/>
      </c>
      <c r="V2711" s="278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9"/>
      <c r="B2712" s="201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81" t="str">
        <f t="shared" si="215"/>
        <v/>
      </c>
      <c r="V2712" s="278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9"/>
      <c r="B2713" s="201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81" t="str">
        <f t="shared" si="215"/>
        <v/>
      </c>
      <c r="V2713" s="278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9"/>
      <c r="B2714" s="201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81" t="str">
        <f t="shared" si="215"/>
        <v/>
      </c>
      <c r="V2714" s="278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9"/>
      <c r="B2715" s="201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81" t="str">
        <f t="shared" si="215"/>
        <v/>
      </c>
      <c r="V2715" s="278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9"/>
      <c r="B2716" s="201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81" t="str">
        <f t="shared" si="215"/>
        <v/>
      </c>
      <c r="V2716" s="278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9"/>
      <c r="B2717" s="201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81" t="str">
        <f t="shared" si="215"/>
        <v/>
      </c>
      <c r="V2717" s="278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9"/>
      <c r="B2718" s="201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81" t="str">
        <f t="shared" si="215"/>
        <v/>
      </c>
      <c r="V2718" s="278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9"/>
      <c r="B2719" s="201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81" t="str">
        <f t="shared" si="215"/>
        <v/>
      </c>
      <c r="V2719" s="278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9"/>
      <c r="B2720" s="201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81" t="str">
        <f t="shared" si="215"/>
        <v/>
      </c>
      <c r="V2720" s="278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9"/>
      <c r="B2721" s="201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81" t="str">
        <f t="shared" si="215"/>
        <v/>
      </c>
      <c r="V2721" s="278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9"/>
      <c r="B2722" s="201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81" t="str">
        <f t="shared" si="215"/>
        <v/>
      </c>
      <c r="V2722" s="278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9"/>
      <c r="B2723" s="201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81" t="str">
        <f t="shared" si="215"/>
        <v/>
      </c>
      <c r="V2723" s="278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9"/>
      <c r="B2724" s="201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81" t="str">
        <f t="shared" si="215"/>
        <v/>
      </c>
      <c r="V2724" s="278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9"/>
      <c r="B2725" s="201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81" t="str">
        <f t="shared" si="215"/>
        <v/>
      </c>
      <c r="V2725" s="278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9"/>
      <c r="B2726" s="201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81" t="str">
        <f t="shared" si="215"/>
        <v/>
      </c>
      <c r="V2726" s="278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9"/>
      <c r="B2727" s="201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81" t="str">
        <f t="shared" si="215"/>
        <v/>
      </c>
      <c r="V2727" s="278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9"/>
      <c r="B2728" s="201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81" t="str">
        <f t="shared" si="215"/>
        <v/>
      </c>
      <c r="V2728" s="278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9"/>
      <c r="B2729" s="201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81" t="str">
        <f t="shared" si="215"/>
        <v/>
      </c>
      <c r="V2729" s="278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9"/>
      <c r="B2730" s="201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81" t="str">
        <f t="shared" si="215"/>
        <v/>
      </c>
      <c r="V2730" s="278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9"/>
      <c r="B2731" s="201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81" t="str">
        <f t="shared" si="215"/>
        <v/>
      </c>
      <c r="V2731" s="278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9"/>
      <c r="B2732" s="201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81" t="str">
        <f t="shared" si="215"/>
        <v/>
      </c>
      <c r="V2732" s="278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9"/>
      <c r="B2733" s="201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81" t="str">
        <f t="shared" si="215"/>
        <v/>
      </c>
      <c r="V2733" s="278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9"/>
      <c r="B2734" s="201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81" t="str">
        <f t="shared" si="215"/>
        <v/>
      </c>
      <c r="V2734" s="278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9"/>
      <c r="B2735" s="201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81" t="str">
        <f t="shared" si="215"/>
        <v/>
      </c>
      <c r="V2735" s="278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9"/>
      <c r="B2736" s="201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81" t="str">
        <f t="shared" si="215"/>
        <v/>
      </c>
      <c r="V2736" s="278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9"/>
      <c r="B2737" s="201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81" t="str">
        <f t="shared" si="215"/>
        <v/>
      </c>
      <c r="V2737" s="278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9"/>
      <c r="B2738" s="201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81" t="str">
        <f t="shared" si="215"/>
        <v/>
      </c>
      <c r="V2738" s="278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9"/>
      <c r="B2739" s="201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81" t="str">
        <f t="shared" si="215"/>
        <v/>
      </c>
      <c r="V2739" s="278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9"/>
      <c r="B2740" s="201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81" t="str">
        <f t="shared" si="215"/>
        <v/>
      </c>
      <c r="V2740" s="278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9"/>
      <c r="B2741" s="201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81" t="str">
        <f t="shared" si="215"/>
        <v/>
      </c>
      <c r="V2741" s="278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9"/>
      <c r="B2742" s="201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81" t="str">
        <f t="shared" si="215"/>
        <v/>
      </c>
      <c r="V2742" s="278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9"/>
      <c r="B2743" s="201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81" t="str">
        <f t="shared" si="215"/>
        <v/>
      </c>
      <c r="V2743" s="278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9"/>
      <c r="B2744" s="201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81" t="str">
        <f t="shared" si="215"/>
        <v/>
      </c>
      <c r="V2744" s="278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9"/>
      <c r="B2745" s="201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81" t="str">
        <f t="shared" si="215"/>
        <v/>
      </c>
      <c r="V2745" s="278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9"/>
      <c r="B2746" s="201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81" t="str">
        <f t="shared" si="215"/>
        <v/>
      </c>
      <c r="V2746" s="278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9"/>
      <c r="B2747" s="201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81" t="str">
        <f t="shared" si="215"/>
        <v/>
      </c>
      <c r="V2747" s="278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9"/>
      <c r="B2748" s="201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81" t="str">
        <f t="shared" si="215"/>
        <v/>
      </c>
      <c r="V2748" s="278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9"/>
      <c r="B2749" s="201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81" t="str">
        <f t="shared" si="215"/>
        <v/>
      </c>
      <c r="V2749" s="278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9"/>
      <c r="B2750" s="201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81" t="str">
        <f t="shared" si="215"/>
        <v/>
      </c>
      <c r="V2750" s="278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9"/>
      <c r="B2751" s="201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81" t="str">
        <f t="shared" si="215"/>
        <v/>
      </c>
      <c r="V2751" s="278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9"/>
      <c r="B2752" s="201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81" t="str">
        <f t="shared" si="215"/>
        <v/>
      </c>
      <c r="V2752" s="278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9"/>
      <c r="B2753" s="201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81" t="str">
        <f t="shared" si="215"/>
        <v/>
      </c>
      <c r="V2753" s="278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9"/>
      <c r="B2754" s="201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81" t="str">
        <f t="shared" ref="U2754:U2817" si="220">IF(OR($D2754="",$H2754=""),"",ROUND($D2754+$H2754,2))</f>
        <v/>
      </c>
      <c r="V2754" s="278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9"/>
      <c r="B2755" s="201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81" t="str">
        <f t="shared" si="220"/>
        <v/>
      </c>
      <c r="V2755" s="278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9"/>
      <c r="B2756" s="201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81" t="str">
        <f t="shared" si="220"/>
        <v/>
      </c>
      <c r="V2756" s="278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9"/>
      <c r="B2757" s="201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81" t="str">
        <f t="shared" si="220"/>
        <v/>
      </c>
      <c r="V2757" s="278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9"/>
      <c r="B2758" s="201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81" t="str">
        <f t="shared" si="220"/>
        <v/>
      </c>
      <c r="V2758" s="278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9"/>
      <c r="B2759" s="201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81" t="str">
        <f t="shared" si="220"/>
        <v/>
      </c>
      <c r="V2759" s="278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9"/>
      <c r="B2760" s="201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81" t="str">
        <f t="shared" si="220"/>
        <v/>
      </c>
      <c r="V2760" s="278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9"/>
      <c r="B2761" s="201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81" t="str">
        <f t="shared" si="220"/>
        <v/>
      </c>
      <c r="V2761" s="278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9"/>
      <c r="B2762" s="201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81" t="str">
        <f t="shared" si="220"/>
        <v/>
      </c>
      <c r="V2762" s="278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9"/>
      <c r="B2763" s="201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81" t="str">
        <f t="shared" si="220"/>
        <v/>
      </c>
      <c r="V2763" s="278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9"/>
      <c r="B2764" s="201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81" t="str">
        <f t="shared" si="220"/>
        <v/>
      </c>
      <c r="V2764" s="278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9"/>
      <c r="B2765" s="201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81" t="str">
        <f t="shared" si="220"/>
        <v/>
      </c>
      <c r="V2765" s="278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9"/>
      <c r="B2766" s="201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81" t="str">
        <f t="shared" si="220"/>
        <v/>
      </c>
      <c r="V2766" s="278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9"/>
      <c r="B2767" s="201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81" t="str">
        <f t="shared" si="220"/>
        <v/>
      </c>
      <c r="V2767" s="278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9"/>
      <c r="B2768" s="201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81" t="str">
        <f t="shared" si="220"/>
        <v/>
      </c>
      <c r="V2768" s="278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9"/>
      <c r="B2769" s="201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81" t="str">
        <f t="shared" si="220"/>
        <v/>
      </c>
      <c r="V2769" s="278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9"/>
      <c r="B2770" s="201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81" t="str">
        <f t="shared" si="220"/>
        <v/>
      </c>
      <c r="V2770" s="278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9"/>
      <c r="B2771" s="201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81" t="str">
        <f t="shared" si="220"/>
        <v/>
      </c>
      <c r="V2771" s="278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9"/>
      <c r="B2772" s="201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81" t="str">
        <f t="shared" si="220"/>
        <v/>
      </c>
      <c r="V2772" s="278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9"/>
      <c r="B2773" s="201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81" t="str">
        <f t="shared" si="220"/>
        <v/>
      </c>
      <c r="V2773" s="278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9"/>
      <c r="B2774" s="201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81" t="str">
        <f t="shared" si="220"/>
        <v/>
      </c>
      <c r="V2774" s="278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9"/>
      <c r="B2775" s="201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81" t="str">
        <f t="shared" si="220"/>
        <v/>
      </c>
      <c r="V2775" s="278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9"/>
      <c r="B2776" s="201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81" t="str">
        <f t="shared" si="220"/>
        <v/>
      </c>
      <c r="V2776" s="278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9"/>
      <c r="B2777" s="201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81" t="str">
        <f t="shared" si="220"/>
        <v/>
      </c>
      <c r="V2777" s="278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9"/>
      <c r="B2778" s="201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81" t="str">
        <f t="shared" si="220"/>
        <v/>
      </c>
      <c r="V2778" s="278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9"/>
      <c r="B2779" s="201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81" t="str">
        <f t="shared" si="220"/>
        <v/>
      </c>
      <c r="V2779" s="278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9"/>
      <c r="B2780" s="201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81" t="str">
        <f t="shared" si="220"/>
        <v/>
      </c>
      <c r="V2780" s="278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9"/>
      <c r="B2781" s="201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81" t="str">
        <f t="shared" si="220"/>
        <v/>
      </c>
      <c r="V2781" s="278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9"/>
      <c r="B2782" s="201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81" t="str">
        <f t="shared" si="220"/>
        <v/>
      </c>
      <c r="V2782" s="278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9"/>
      <c r="B2783" s="201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81" t="str">
        <f t="shared" si="220"/>
        <v/>
      </c>
      <c r="V2783" s="278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9"/>
      <c r="B2784" s="201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81" t="str">
        <f t="shared" si="220"/>
        <v/>
      </c>
      <c r="V2784" s="278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9"/>
      <c r="B2785" s="201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81" t="str">
        <f t="shared" si="220"/>
        <v/>
      </c>
      <c r="V2785" s="278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9"/>
      <c r="B2786" s="201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81" t="str">
        <f t="shared" si="220"/>
        <v/>
      </c>
      <c r="V2786" s="278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9"/>
      <c r="B2787" s="201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81" t="str">
        <f t="shared" si="220"/>
        <v/>
      </c>
      <c r="V2787" s="278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9"/>
      <c r="B2788" s="201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81" t="str">
        <f t="shared" si="220"/>
        <v/>
      </c>
      <c r="V2788" s="278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9"/>
      <c r="B2789" s="201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81" t="str">
        <f t="shared" si="220"/>
        <v/>
      </c>
      <c r="V2789" s="278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9"/>
      <c r="B2790" s="201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81" t="str">
        <f t="shared" si="220"/>
        <v/>
      </c>
      <c r="V2790" s="278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9"/>
      <c r="B2791" s="201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81" t="str">
        <f t="shared" si="220"/>
        <v/>
      </c>
      <c r="V2791" s="278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9"/>
      <c r="B2792" s="201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81" t="str">
        <f t="shared" si="220"/>
        <v/>
      </c>
      <c r="V2792" s="278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9"/>
      <c r="B2793" s="201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81" t="str">
        <f t="shared" si="220"/>
        <v/>
      </c>
      <c r="V2793" s="278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9"/>
      <c r="B2794" s="201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81" t="str">
        <f t="shared" si="220"/>
        <v/>
      </c>
      <c r="V2794" s="278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9"/>
      <c r="B2795" s="201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81" t="str">
        <f t="shared" si="220"/>
        <v/>
      </c>
      <c r="V2795" s="278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9"/>
      <c r="B2796" s="201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81" t="str">
        <f t="shared" si="220"/>
        <v/>
      </c>
      <c r="V2796" s="278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9"/>
      <c r="B2797" s="201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81" t="str">
        <f t="shared" si="220"/>
        <v/>
      </c>
      <c r="V2797" s="278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9"/>
      <c r="B2798" s="201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81" t="str">
        <f t="shared" si="220"/>
        <v/>
      </c>
      <c r="V2798" s="278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9"/>
      <c r="B2799" s="201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81" t="str">
        <f t="shared" si="220"/>
        <v/>
      </c>
      <c r="V2799" s="278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9"/>
      <c r="B2800" s="201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81" t="str">
        <f t="shared" si="220"/>
        <v/>
      </c>
      <c r="V2800" s="278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9"/>
      <c r="B2801" s="201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81" t="str">
        <f t="shared" si="220"/>
        <v/>
      </c>
      <c r="V2801" s="278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9"/>
      <c r="B2802" s="201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81" t="str">
        <f t="shared" si="220"/>
        <v/>
      </c>
      <c r="V2802" s="278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9"/>
      <c r="B2803" s="201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81" t="str">
        <f t="shared" si="220"/>
        <v/>
      </c>
      <c r="V2803" s="278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9"/>
      <c r="B2804" s="201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81" t="str">
        <f t="shared" si="220"/>
        <v/>
      </c>
      <c r="V2804" s="278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9"/>
      <c r="B2805" s="201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81" t="str">
        <f t="shared" si="220"/>
        <v/>
      </c>
      <c r="V2805" s="278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9"/>
      <c r="B2806" s="201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81" t="str">
        <f t="shared" si="220"/>
        <v/>
      </c>
      <c r="V2806" s="278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9"/>
      <c r="B2807" s="201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81" t="str">
        <f t="shared" si="220"/>
        <v/>
      </c>
      <c r="V2807" s="278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9"/>
      <c r="B2808" s="201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81" t="str">
        <f t="shared" si="220"/>
        <v/>
      </c>
      <c r="V2808" s="278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9"/>
      <c r="B2809" s="201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81" t="str">
        <f t="shared" si="220"/>
        <v/>
      </c>
      <c r="V2809" s="278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9"/>
      <c r="B2810" s="201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81" t="str">
        <f t="shared" si="220"/>
        <v/>
      </c>
      <c r="V2810" s="278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9"/>
      <c r="B2811" s="201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81" t="str">
        <f t="shared" si="220"/>
        <v/>
      </c>
      <c r="V2811" s="278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9"/>
      <c r="B2812" s="201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81" t="str">
        <f t="shared" si="220"/>
        <v/>
      </c>
      <c r="V2812" s="278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9"/>
      <c r="B2813" s="201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81" t="str">
        <f t="shared" si="220"/>
        <v/>
      </c>
      <c r="V2813" s="278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9"/>
      <c r="B2814" s="201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81" t="str">
        <f t="shared" si="220"/>
        <v/>
      </c>
      <c r="V2814" s="278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9"/>
      <c r="B2815" s="201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81" t="str">
        <f t="shared" si="220"/>
        <v/>
      </c>
      <c r="V2815" s="278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9"/>
      <c r="B2816" s="201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81" t="str">
        <f t="shared" si="220"/>
        <v/>
      </c>
      <c r="V2816" s="278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9"/>
      <c r="B2817" s="201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81" t="str">
        <f t="shared" si="220"/>
        <v/>
      </c>
      <c r="V2817" s="278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9"/>
      <c r="B2818" s="201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81" t="str">
        <f t="shared" ref="U2818:U2881" si="225">IF(OR($D2818="",$H2818=""),"",ROUND($D2818+$H2818,2))</f>
        <v/>
      </c>
      <c r="V2818" s="278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9"/>
      <c r="B2819" s="201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81" t="str">
        <f t="shared" si="225"/>
        <v/>
      </c>
      <c r="V2819" s="278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9"/>
      <c r="B2820" s="201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81" t="str">
        <f t="shared" si="225"/>
        <v/>
      </c>
      <c r="V2820" s="278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9"/>
      <c r="B2821" s="201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81" t="str">
        <f t="shared" si="225"/>
        <v/>
      </c>
      <c r="V2821" s="278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9"/>
      <c r="B2822" s="201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81" t="str">
        <f t="shared" si="225"/>
        <v/>
      </c>
      <c r="V2822" s="278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9"/>
      <c r="B2823" s="201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81" t="str">
        <f t="shared" si="225"/>
        <v/>
      </c>
      <c r="V2823" s="278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9"/>
      <c r="B2824" s="201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81" t="str">
        <f t="shared" si="225"/>
        <v/>
      </c>
      <c r="V2824" s="278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9"/>
      <c r="B2825" s="201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81" t="str">
        <f t="shared" si="225"/>
        <v/>
      </c>
      <c r="V2825" s="278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9"/>
      <c r="B2826" s="201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81" t="str">
        <f t="shared" si="225"/>
        <v/>
      </c>
      <c r="V2826" s="278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9"/>
      <c r="B2827" s="201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81" t="str">
        <f t="shared" si="225"/>
        <v/>
      </c>
      <c r="V2827" s="278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9"/>
      <c r="B2828" s="201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81" t="str">
        <f t="shared" si="225"/>
        <v/>
      </c>
      <c r="V2828" s="278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9"/>
      <c r="B2829" s="201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81" t="str">
        <f t="shared" si="225"/>
        <v/>
      </c>
      <c r="V2829" s="278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9"/>
      <c r="B2830" s="201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81" t="str">
        <f t="shared" si="225"/>
        <v/>
      </c>
      <c r="V2830" s="278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9"/>
      <c r="B2831" s="201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81" t="str">
        <f t="shared" si="225"/>
        <v/>
      </c>
      <c r="V2831" s="278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9"/>
      <c r="B2832" s="201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81" t="str">
        <f t="shared" si="225"/>
        <v/>
      </c>
      <c r="V2832" s="278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9"/>
      <c r="B2833" s="201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81" t="str">
        <f t="shared" si="225"/>
        <v/>
      </c>
      <c r="V2833" s="278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9"/>
      <c r="B2834" s="201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81" t="str">
        <f t="shared" si="225"/>
        <v/>
      </c>
      <c r="V2834" s="278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9"/>
      <c r="B2835" s="201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81" t="str">
        <f t="shared" si="225"/>
        <v/>
      </c>
      <c r="V2835" s="278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9"/>
      <c r="B2836" s="201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81" t="str">
        <f t="shared" si="225"/>
        <v/>
      </c>
      <c r="V2836" s="278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9"/>
      <c r="B2837" s="201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81" t="str">
        <f t="shared" si="225"/>
        <v/>
      </c>
      <c r="V2837" s="278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9"/>
      <c r="B2838" s="201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81" t="str">
        <f t="shared" si="225"/>
        <v/>
      </c>
      <c r="V2838" s="278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9"/>
      <c r="B2839" s="201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81" t="str">
        <f t="shared" si="225"/>
        <v/>
      </c>
      <c r="V2839" s="278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9"/>
      <c r="B2840" s="201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81" t="str">
        <f t="shared" si="225"/>
        <v/>
      </c>
      <c r="V2840" s="278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9"/>
      <c r="B2841" s="201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81" t="str">
        <f t="shared" si="225"/>
        <v/>
      </c>
      <c r="V2841" s="278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9"/>
      <c r="B2842" s="201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81" t="str">
        <f t="shared" si="225"/>
        <v/>
      </c>
      <c r="V2842" s="278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9"/>
      <c r="B2843" s="201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81" t="str">
        <f t="shared" si="225"/>
        <v/>
      </c>
      <c r="V2843" s="278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9"/>
      <c r="B2844" s="201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81" t="str">
        <f t="shared" si="225"/>
        <v/>
      </c>
      <c r="V2844" s="278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9"/>
      <c r="B2845" s="201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81" t="str">
        <f t="shared" si="225"/>
        <v/>
      </c>
      <c r="V2845" s="278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9"/>
      <c r="B2846" s="201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81" t="str">
        <f t="shared" si="225"/>
        <v/>
      </c>
      <c r="V2846" s="278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9"/>
      <c r="B2847" s="201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81" t="str">
        <f t="shared" si="225"/>
        <v/>
      </c>
      <c r="V2847" s="278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9"/>
      <c r="B2848" s="201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81" t="str">
        <f t="shared" si="225"/>
        <v/>
      </c>
      <c r="V2848" s="278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9"/>
      <c r="B2849" s="201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81" t="str">
        <f t="shared" si="225"/>
        <v/>
      </c>
      <c r="V2849" s="278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9"/>
      <c r="B2850" s="201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81" t="str">
        <f t="shared" si="225"/>
        <v/>
      </c>
      <c r="V2850" s="278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9"/>
      <c r="B2851" s="201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81" t="str">
        <f t="shared" si="225"/>
        <v/>
      </c>
      <c r="V2851" s="278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9"/>
      <c r="B2852" s="201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81" t="str">
        <f t="shared" si="225"/>
        <v/>
      </c>
      <c r="V2852" s="278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9"/>
      <c r="B2853" s="201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81" t="str">
        <f t="shared" si="225"/>
        <v/>
      </c>
      <c r="V2853" s="278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9"/>
      <c r="B2854" s="201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81" t="str">
        <f t="shared" si="225"/>
        <v/>
      </c>
      <c r="V2854" s="278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9"/>
      <c r="B2855" s="201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81" t="str">
        <f t="shared" si="225"/>
        <v/>
      </c>
      <c r="V2855" s="278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9"/>
      <c r="B2856" s="201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81" t="str">
        <f t="shared" si="225"/>
        <v/>
      </c>
      <c r="V2856" s="278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9"/>
      <c r="B2857" s="201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81" t="str">
        <f t="shared" si="225"/>
        <v/>
      </c>
      <c r="V2857" s="278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9"/>
      <c r="B2858" s="201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81" t="str">
        <f t="shared" si="225"/>
        <v/>
      </c>
      <c r="V2858" s="278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9"/>
      <c r="B2859" s="201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81" t="str">
        <f t="shared" si="225"/>
        <v/>
      </c>
      <c r="V2859" s="278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9"/>
      <c r="B2860" s="201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81" t="str">
        <f t="shared" si="225"/>
        <v/>
      </c>
      <c r="V2860" s="278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9"/>
      <c r="B2861" s="201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81" t="str">
        <f t="shared" si="225"/>
        <v/>
      </c>
      <c r="V2861" s="278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9"/>
      <c r="B2862" s="201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81" t="str">
        <f t="shared" si="225"/>
        <v/>
      </c>
      <c r="V2862" s="278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9"/>
      <c r="B2863" s="201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81" t="str">
        <f t="shared" si="225"/>
        <v/>
      </c>
      <c r="V2863" s="278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9"/>
      <c r="B2864" s="201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81" t="str">
        <f t="shared" si="225"/>
        <v/>
      </c>
      <c r="V2864" s="278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9"/>
      <c r="B2865" s="201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81" t="str">
        <f t="shared" si="225"/>
        <v/>
      </c>
      <c r="V2865" s="278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9"/>
      <c r="B2866" s="201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81" t="str">
        <f t="shared" si="225"/>
        <v/>
      </c>
      <c r="V2866" s="278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9"/>
      <c r="B2867" s="201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81" t="str">
        <f t="shared" si="225"/>
        <v/>
      </c>
      <c r="V2867" s="278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9"/>
      <c r="B2868" s="201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81" t="str">
        <f t="shared" si="225"/>
        <v/>
      </c>
      <c r="V2868" s="278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9"/>
      <c r="B2869" s="201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81" t="str">
        <f t="shared" si="225"/>
        <v/>
      </c>
      <c r="V2869" s="278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9"/>
      <c r="B2870" s="201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81" t="str">
        <f t="shared" si="225"/>
        <v/>
      </c>
      <c r="V2870" s="278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9"/>
      <c r="B2871" s="201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81" t="str">
        <f t="shared" si="225"/>
        <v/>
      </c>
      <c r="V2871" s="278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9"/>
      <c r="B2872" s="201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81" t="str">
        <f t="shared" si="225"/>
        <v/>
      </c>
      <c r="V2872" s="278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9"/>
      <c r="B2873" s="201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81" t="str">
        <f t="shared" si="225"/>
        <v/>
      </c>
      <c r="V2873" s="278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9"/>
      <c r="B2874" s="201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81" t="str">
        <f t="shared" si="225"/>
        <v/>
      </c>
      <c r="V2874" s="278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9"/>
      <c r="B2875" s="201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81" t="str">
        <f t="shared" si="225"/>
        <v/>
      </c>
      <c r="V2875" s="278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9"/>
      <c r="B2876" s="201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81" t="str">
        <f t="shared" si="225"/>
        <v/>
      </c>
      <c r="V2876" s="278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9"/>
      <c r="B2877" s="201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81" t="str">
        <f t="shared" si="225"/>
        <v/>
      </c>
      <c r="V2877" s="278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9"/>
      <c r="B2878" s="201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81" t="str">
        <f t="shared" si="225"/>
        <v/>
      </c>
      <c r="V2878" s="278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9"/>
      <c r="B2879" s="201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81" t="str">
        <f t="shared" si="225"/>
        <v/>
      </c>
      <c r="V2879" s="278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9"/>
      <c r="B2880" s="201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81" t="str">
        <f t="shared" si="225"/>
        <v/>
      </c>
      <c r="V2880" s="278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9"/>
      <c r="B2881" s="201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81" t="str">
        <f t="shared" si="225"/>
        <v/>
      </c>
      <c r="V2881" s="278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9"/>
      <c r="B2882" s="201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81" t="str">
        <f t="shared" ref="U2882:U2945" si="230">IF(OR($D2882="",$H2882=""),"",ROUND($D2882+$H2882,2))</f>
        <v/>
      </c>
      <c r="V2882" s="278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9"/>
      <c r="B2883" s="201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81" t="str">
        <f t="shared" si="230"/>
        <v/>
      </c>
      <c r="V2883" s="278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9"/>
      <c r="B2884" s="201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81" t="str">
        <f t="shared" si="230"/>
        <v/>
      </c>
      <c r="V2884" s="278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9"/>
      <c r="B2885" s="201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81" t="str">
        <f t="shared" si="230"/>
        <v/>
      </c>
      <c r="V2885" s="278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9"/>
      <c r="B2886" s="201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81" t="str">
        <f t="shared" si="230"/>
        <v/>
      </c>
      <c r="V2886" s="278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9"/>
      <c r="B2887" s="201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81" t="str">
        <f t="shared" si="230"/>
        <v/>
      </c>
      <c r="V2887" s="278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9"/>
      <c r="B2888" s="201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81" t="str">
        <f t="shared" si="230"/>
        <v/>
      </c>
      <c r="V2888" s="278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9"/>
      <c r="B2889" s="201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81" t="str">
        <f t="shared" si="230"/>
        <v/>
      </c>
      <c r="V2889" s="278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9"/>
      <c r="B2890" s="201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81" t="str">
        <f t="shared" si="230"/>
        <v/>
      </c>
      <c r="V2890" s="278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9"/>
      <c r="B2891" s="201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81" t="str">
        <f t="shared" si="230"/>
        <v/>
      </c>
      <c r="V2891" s="278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9"/>
      <c r="B2892" s="201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81" t="str">
        <f t="shared" si="230"/>
        <v/>
      </c>
      <c r="V2892" s="278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9"/>
      <c r="B2893" s="201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81" t="str">
        <f t="shared" si="230"/>
        <v/>
      </c>
      <c r="V2893" s="278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9"/>
      <c r="B2894" s="201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81" t="str">
        <f t="shared" si="230"/>
        <v/>
      </c>
      <c r="V2894" s="278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9"/>
      <c r="B2895" s="201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81" t="str">
        <f t="shared" si="230"/>
        <v/>
      </c>
      <c r="V2895" s="278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9"/>
      <c r="B2896" s="201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81" t="str">
        <f t="shared" si="230"/>
        <v/>
      </c>
      <c r="V2896" s="278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9"/>
      <c r="B2897" s="201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81" t="str">
        <f t="shared" si="230"/>
        <v/>
      </c>
      <c r="V2897" s="278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9"/>
      <c r="B2898" s="201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81" t="str">
        <f t="shared" si="230"/>
        <v/>
      </c>
      <c r="V2898" s="278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9"/>
      <c r="B2899" s="201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81" t="str">
        <f t="shared" si="230"/>
        <v/>
      </c>
      <c r="V2899" s="278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9"/>
      <c r="B2900" s="201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81" t="str">
        <f t="shared" si="230"/>
        <v/>
      </c>
      <c r="V2900" s="278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9"/>
      <c r="B2901" s="201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81" t="str">
        <f t="shared" si="230"/>
        <v/>
      </c>
      <c r="V2901" s="278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9"/>
      <c r="B2902" s="201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81" t="str">
        <f t="shared" si="230"/>
        <v/>
      </c>
      <c r="V2902" s="278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9"/>
      <c r="B2903" s="201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81" t="str">
        <f t="shared" si="230"/>
        <v/>
      </c>
      <c r="V2903" s="278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9"/>
      <c r="B2904" s="201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81" t="str">
        <f t="shared" si="230"/>
        <v/>
      </c>
      <c r="V2904" s="278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9"/>
      <c r="B2905" s="201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81" t="str">
        <f t="shared" si="230"/>
        <v/>
      </c>
      <c r="V2905" s="278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9"/>
      <c r="B2906" s="201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81" t="str">
        <f t="shared" si="230"/>
        <v/>
      </c>
      <c r="V2906" s="278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9"/>
      <c r="B2907" s="201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81" t="str">
        <f t="shared" si="230"/>
        <v/>
      </c>
      <c r="V2907" s="278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9"/>
      <c r="B2908" s="201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81" t="str">
        <f t="shared" si="230"/>
        <v/>
      </c>
      <c r="V2908" s="278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9"/>
      <c r="B2909" s="201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81" t="str">
        <f t="shared" si="230"/>
        <v/>
      </c>
      <c r="V2909" s="278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9"/>
      <c r="B2910" s="201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81" t="str">
        <f t="shared" si="230"/>
        <v/>
      </c>
      <c r="V2910" s="278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9"/>
      <c r="B2911" s="201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81" t="str">
        <f t="shared" si="230"/>
        <v/>
      </c>
      <c r="V2911" s="278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9"/>
      <c r="B2912" s="201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81" t="str">
        <f t="shared" si="230"/>
        <v/>
      </c>
      <c r="V2912" s="278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9"/>
      <c r="B2913" s="201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81" t="str">
        <f t="shared" si="230"/>
        <v/>
      </c>
      <c r="V2913" s="278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9"/>
      <c r="B2914" s="201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81" t="str">
        <f t="shared" si="230"/>
        <v/>
      </c>
      <c r="V2914" s="278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9"/>
      <c r="B2915" s="201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81" t="str">
        <f t="shared" si="230"/>
        <v/>
      </c>
      <c r="V2915" s="278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9"/>
      <c r="B2916" s="201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81" t="str">
        <f t="shared" si="230"/>
        <v/>
      </c>
      <c r="V2916" s="278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9"/>
      <c r="B2917" s="201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81" t="str">
        <f t="shared" si="230"/>
        <v/>
      </c>
      <c r="V2917" s="278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9"/>
      <c r="B2918" s="201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81" t="str">
        <f t="shared" si="230"/>
        <v/>
      </c>
      <c r="V2918" s="278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9"/>
      <c r="B2919" s="201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81" t="str">
        <f t="shared" si="230"/>
        <v/>
      </c>
      <c r="V2919" s="278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9"/>
      <c r="B2920" s="201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81" t="str">
        <f t="shared" si="230"/>
        <v/>
      </c>
      <c r="V2920" s="278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9"/>
      <c r="B2921" s="201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81" t="str">
        <f t="shared" si="230"/>
        <v/>
      </c>
      <c r="V2921" s="278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9"/>
      <c r="B2922" s="201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81" t="str">
        <f t="shared" si="230"/>
        <v/>
      </c>
      <c r="V2922" s="278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9"/>
      <c r="B2923" s="201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81" t="str">
        <f t="shared" si="230"/>
        <v/>
      </c>
      <c r="V2923" s="278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9"/>
      <c r="B2924" s="201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81" t="str">
        <f t="shared" si="230"/>
        <v/>
      </c>
      <c r="V2924" s="278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9"/>
      <c r="B2925" s="201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81" t="str">
        <f t="shared" si="230"/>
        <v/>
      </c>
      <c r="V2925" s="278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9"/>
      <c r="B2926" s="201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81" t="str">
        <f t="shared" si="230"/>
        <v/>
      </c>
      <c r="V2926" s="278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9"/>
      <c r="B2927" s="201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81" t="str">
        <f t="shared" si="230"/>
        <v/>
      </c>
      <c r="V2927" s="278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9"/>
      <c r="B2928" s="201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81" t="str">
        <f t="shared" si="230"/>
        <v/>
      </c>
      <c r="V2928" s="278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9"/>
      <c r="B2929" s="201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81" t="str">
        <f t="shared" si="230"/>
        <v/>
      </c>
      <c r="V2929" s="278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9"/>
      <c r="B2930" s="201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81" t="str">
        <f t="shared" si="230"/>
        <v/>
      </c>
      <c r="V2930" s="278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9"/>
      <c r="B2931" s="201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81" t="str">
        <f t="shared" si="230"/>
        <v/>
      </c>
      <c r="V2931" s="278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9"/>
      <c r="B2932" s="201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81" t="str">
        <f t="shared" si="230"/>
        <v/>
      </c>
      <c r="V2932" s="278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9"/>
      <c r="B2933" s="201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81" t="str">
        <f t="shared" si="230"/>
        <v/>
      </c>
      <c r="V2933" s="278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9"/>
      <c r="B2934" s="201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81" t="str">
        <f t="shared" si="230"/>
        <v/>
      </c>
      <c r="V2934" s="278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9"/>
      <c r="B2935" s="201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81" t="str">
        <f t="shared" si="230"/>
        <v/>
      </c>
      <c r="V2935" s="278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9"/>
      <c r="B2936" s="201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81" t="str">
        <f t="shared" si="230"/>
        <v/>
      </c>
      <c r="V2936" s="278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9"/>
      <c r="B2937" s="201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81" t="str">
        <f t="shared" si="230"/>
        <v/>
      </c>
      <c r="V2937" s="278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9"/>
      <c r="B2938" s="201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81" t="str">
        <f t="shared" si="230"/>
        <v/>
      </c>
      <c r="V2938" s="278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9"/>
      <c r="B2939" s="201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81" t="str">
        <f t="shared" si="230"/>
        <v/>
      </c>
      <c r="V2939" s="278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9"/>
      <c r="B2940" s="201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81" t="str">
        <f t="shared" si="230"/>
        <v/>
      </c>
      <c r="V2940" s="278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9"/>
      <c r="B2941" s="201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81" t="str">
        <f t="shared" si="230"/>
        <v/>
      </c>
      <c r="V2941" s="278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9"/>
      <c r="B2942" s="201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81" t="str">
        <f t="shared" si="230"/>
        <v/>
      </c>
      <c r="V2942" s="278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9"/>
      <c r="B2943" s="201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81" t="str">
        <f t="shared" si="230"/>
        <v/>
      </c>
      <c r="V2943" s="278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9"/>
      <c r="B2944" s="201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81" t="str">
        <f t="shared" si="230"/>
        <v/>
      </c>
      <c r="V2944" s="278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9"/>
      <c r="B2945" s="201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81" t="str">
        <f t="shared" si="230"/>
        <v/>
      </c>
      <c r="V2945" s="278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9"/>
      <c r="B2946" s="201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81" t="str">
        <f t="shared" ref="U2946:U3009" si="235">IF(OR($D2946="",$H2946=""),"",ROUND($D2946+$H2946,2))</f>
        <v/>
      </c>
      <c r="V2946" s="278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9"/>
      <c r="B2947" s="201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81" t="str">
        <f t="shared" si="235"/>
        <v/>
      </c>
      <c r="V2947" s="278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9"/>
      <c r="B2948" s="201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81" t="str">
        <f t="shared" si="235"/>
        <v/>
      </c>
      <c r="V2948" s="278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9"/>
      <c r="B2949" s="201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81" t="str">
        <f t="shared" si="235"/>
        <v/>
      </c>
      <c r="V2949" s="278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9"/>
      <c r="B2950" s="201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81" t="str">
        <f t="shared" si="235"/>
        <v/>
      </c>
      <c r="V2950" s="278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9"/>
      <c r="B2951" s="201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81" t="str">
        <f t="shared" si="235"/>
        <v/>
      </c>
      <c r="V2951" s="278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9"/>
      <c r="B2952" s="201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81" t="str">
        <f t="shared" si="235"/>
        <v/>
      </c>
      <c r="V2952" s="278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9"/>
      <c r="B2953" s="201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81" t="str">
        <f t="shared" si="235"/>
        <v/>
      </c>
      <c r="V2953" s="278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9"/>
      <c r="B2954" s="201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81" t="str">
        <f t="shared" si="235"/>
        <v/>
      </c>
      <c r="V2954" s="278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9"/>
      <c r="B2955" s="201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81" t="str">
        <f t="shared" si="235"/>
        <v/>
      </c>
      <c r="V2955" s="278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9"/>
      <c r="B2956" s="201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81" t="str">
        <f t="shared" si="235"/>
        <v/>
      </c>
      <c r="V2956" s="278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9"/>
      <c r="B2957" s="201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81" t="str">
        <f t="shared" si="235"/>
        <v/>
      </c>
      <c r="V2957" s="278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9"/>
      <c r="B2958" s="201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81" t="str">
        <f t="shared" si="235"/>
        <v/>
      </c>
      <c r="V2958" s="278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9"/>
      <c r="B2959" s="201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81" t="str">
        <f t="shared" si="235"/>
        <v/>
      </c>
      <c r="V2959" s="278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9"/>
      <c r="B2960" s="201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81" t="str">
        <f t="shared" si="235"/>
        <v/>
      </c>
      <c r="V2960" s="278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9"/>
      <c r="B2961" s="201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81" t="str">
        <f t="shared" si="235"/>
        <v/>
      </c>
      <c r="V2961" s="278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9"/>
      <c r="B2962" s="201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81" t="str">
        <f t="shared" si="235"/>
        <v/>
      </c>
      <c r="V2962" s="278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9"/>
      <c r="B2963" s="201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81" t="str">
        <f t="shared" si="235"/>
        <v/>
      </c>
      <c r="V2963" s="278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9"/>
      <c r="B2964" s="201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81" t="str">
        <f t="shared" si="235"/>
        <v/>
      </c>
      <c r="V2964" s="278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9"/>
      <c r="B2965" s="201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81" t="str">
        <f t="shared" si="235"/>
        <v/>
      </c>
      <c r="V2965" s="278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9"/>
      <c r="B2966" s="201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81" t="str">
        <f t="shared" si="235"/>
        <v/>
      </c>
      <c r="V2966" s="278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9"/>
      <c r="B2967" s="201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81" t="str">
        <f t="shared" si="235"/>
        <v/>
      </c>
      <c r="V2967" s="278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9"/>
      <c r="B2968" s="201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81" t="str">
        <f t="shared" si="235"/>
        <v/>
      </c>
      <c r="V2968" s="278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9"/>
      <c r="B2969" s="201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81" t="str">
        <f t="shared" si="235"/>
        <v/>
      </c>
      <c r="V2969" s="278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9"/>
      <c r="B2970" s="201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81" t="str">
        <f t="shared" si="235"/>
        <v/>
      </c>
      <c r="V2970" s="278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9"/>
      <c r="B2971" s="201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81" t="str">
        <f t="shared" si="235"/>
        <v/>
      </c>
      <c r="V2971" s="278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9"/>
      <c r="B2972" s="201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81" t="str">
        <f t="shared" si="235"/>
        <v/>
      </c>
      <c r="V2972" s="278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9"/>
      <c r="B2973" s="201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81" t="str">
        <f t="shared" si="235"/>
        <v/>
      </c>
      <c r="V2973" s="278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9"/>
      <c r="B2974" s="201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81" t="str">
        <f t="shared" si="235"/>
        <v/>
      </c>
      <c r="V2974" s="278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9"/>
      <c r="B2975" s="201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81" t="str">
        <f t="shared" si="235"/>
        <v/>
      </c>
      <c r="V2975" s="278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9"/>
      <c r="B2976" s="201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81" t="str">
        <f t="shared" si="235"/>
        <v/>
      </c>
      <c r="V2976" s="278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9"/>
      <c r="B2977" s="201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81" t="str">
        <f t="shared" si="235"/>
        <v/>
      </c>
      <c r="V2977" s="278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9"/>
      <c r="B2978" s="201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81" t="str">
        <f t="shared" si="235"/>
        <v/>
      </c>
      <c r="V2978" s="278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9"/>
      <c r="B2979" s="201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81" t="str">
        <f t="shared" si="235"/>
        <v/>
      </c>
      <c r="V2979" s="278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9"/>
      <c r="B2980" s="201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81" t="str">
        <f t="shared" si="235"/>
        <v/>
      </c>
      <c r="V2980" s="278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9"/>
      <c r="B2981" s="201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81" t="str">
        <f t="shared" si="235"/>
        <v/>
      </c>
      <c r="V2981" s="278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9"/>
      <c r="B2982" s="201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81" t="str">
        <f t="shared" si="235"/>
        <v/>
      </c>
      <c r="V2982" s="278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9"/>
      <c r="B2983" s="201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81" t="str">
        <f t="shared" si="235"/>
        <v/>
      </c>
      <c r="V2983" s="278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9"/>
      <c r="B2984" s="201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81" t="str">
        <f t="shared" si="235"/>
        <v/>
      </c>
      <c r="V2984" s="278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9"/>
      <c r="B2985" s="201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81" t="str">
        <f t="shared" si="235"/>
        <v/>
      </c>
      <c r="V2985" s="278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9"/>
      <c r="B2986" s="201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81" t="str">
        <f t="shared" si="235"/>
        <v/>
      </c>
      <c r="V2986" s="278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9"/>
      <c r="B2987" s="201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81" t="str">
        <f t="shared" si="235"/>
        <v/>
      </c>
      <c r="V2987" s="278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9"/>
      <c r="B2988" s="201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81" t="str">
        <f t="shared" si="235"/>
        <v/>
      </c>
      <c r="V2988" s="278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9"/>
      <c r="B2989" s="201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81" t="str">
        <f t="shared" si="235"/>
        <v/>
      </c>
      <c r="V2989" s="278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9"/>
      <c r="B2990" s="201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81" t="str">
        <f t="shared" si="235"/>
        <v/>
      </c>
      <c r="V2990" s="278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9"/>
      <c r="B2991" s="201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81" t="str">
        <f t="shared" si="235"/>
        <v/>
      </c>
      <c r="V2991" s="278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9"/>
      <c r="B2992" s="201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81" t="str">
        <f t="shared" si="235"/>
        <v/>
      </c>
      <c r="V2992" s="278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9"/>
      <c r="B2993" s="201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81" t="str">
        <f t="shared" si="235"/>
        <v/>
      </c>
      <c r="V2993" s="278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9"/>
      <c r="B2994" s="201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81" t="str">
        <f t="shared" si="235"/>
        <v/>
      </c>
      <c r="V2994" s="278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9"/>
      <c r="B2995" s="201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81" t="str">
        <f t="shared" si="235"/>
        <v/>
      </c>
      <c r="V2995" s="278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9"/>
      <c r="B2996" s="201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81" t="str">
        <f t="shared" si="235"/>
        <v/>
      </c>
      <c r="V2996" s="278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9"/>
      <c r="B2997" s="201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81" t="str">
        <f t="shared" si="235"/>
        <v/>
      </c>
      <c r="V2997" s="278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9"/>
      <c r="B2998" s="201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81" t="str">
        <f t="shared" si="235"/>
        <v/>
      </c>
      <c r="V2998" s="278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9"/>
      <c r="B2999" s="201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81" t="str">
        <f t="shared" si="235"/>
        <v/>
      </c>
      <c r="V2999" s="278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9"/>
      <c r="B3000" s="201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81" t="str">
        <f t="shared" si="235"/>
        <v/>
      </c>
      <c r="V3000" s="278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9"/>
      <c r="B3001" s="201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81" t="str">
        <f t="shared" si="235"/>
        <v/>
      </c>
      <c r="V3001" s="278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9"/>
      <c r="B3002" s="201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81" t="str">
        <f t="shared" si="235"/>
        <v/>
      </c>
      <c r="V3002" s="278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9"/>
      <c r="B3003" s="201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81" t="str">
        <f t="shared" si="235"/>
        <v/>
      </c>
      <c r="V3003" s="278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9"/>
      <c r="B3004" s="201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81" t="str">
        <f t="shared" si="235"/>
        <v/>
      </c>
      <c r="V3004" s="278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9"/>
      <c r="B3005" s="201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81" t="str">
        <f t="shared" si="235"/>
        <v/>
      </c>
      <c r="V3005" s="278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9"/>
      <c r="B3006" s="201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81" t="str">
        <f t="shared" si="235"/>
        <v/>
      </c>
      <c r="V3006" s="278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9"/>
      <c r="B3007" s="201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81" t="str">
        <f t="shared" si="235"/>
        <v/>
      </c>
      <c r="V3007" s="278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9"/>
      <c r="B3008" s="201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81" t="str">
        <f t="shared" si="235"/>
        <v/>
      </c>
      <c r="V3008" s="278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9"/>
      <c r="B3009" s="201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81" t="str">
        <f t="shared" si="235"/>
        <v/>
      </c>
      <c r="V3009" s="278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9"/>
      <c r="B3010" s="201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81" t="str">
        <f t="shared" ref="U3010:U3073" si="240">IF(OR($D3010="",$H3010=""),"",ROUND($D3010+$H3010,2))</f>
        <v/>
      </c>
      <c r="V3010" s="278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9"/>
      <c r="B3011" s="201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81" t="str">
        <f t="shared" si="240"/>
        <v/>
      </c>
      <c r="V3011" s="278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9"/>
      <c r="B3012" s="201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81" t="str">
        <f t="shared" si="240"/>
        <v/>
      </c>
      <c r="V3012" s="278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9"/>
      <c r="B3013" s="201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81" t="str">
        <f t="shared" si="240"/>
        <v/>
      </c>
      <c r="V3013" s="278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9"/>
      <c r="B3014" s="201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81" t="str">
        <f t="shared" si="240"/>
        <v/>
      </c>
      <c r="V3014" s="278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9"/>
      <c r="B3015" s="201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81" t="str">
        <f t="shared" si="240"/>
        <v/>
      </c>
      <c r="V3015" s="278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9"/>
      <c r="B3016" s="201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81" t="str">
        <f t="shared" si="240"/>
        <v/>
      </c>
      <c r="V3016" s="278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9"/>
      <c r="B3017" s="201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81" t="str">
        <f t="shared" si="240"/>
        <v/>
      </c>
      <c r="V3017" s="278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9"/>
      <c r="B3018" s="201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81" t="str">
        <f t="shared" si="240"/>
        <v/>
      </c>
      <c r="V3018" s="278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9"/>
      <c r="B3019" s="201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81" t="str">
        <f t="shared" si="240"/>
        <v/>
      </c>
      <c r="V3019" s="278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9"/>
      <c r="B3020" s="201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81" t="str">
        <f t="shared" si="240"/>
        <v/>
      </c>
      <c r="V3020" s="278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9"/>
      <c r="B3021" s="201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81" t="str">
        <f t="shared" si="240"/>
        <v/>
      </c>
      <c r="V3021" s="278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9"/>
      <c r="B3022" s="201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81" t="str">
        <f t="shared" si="240"/>
        <v/>
      </c>
      <c r="V3022" s="278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9"/>
      <c r="B3023" s="201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81" t="str">
        <f t="shared" si="240"/>
        <v/>
      </c>
      <c r="V3023" s="278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9"/>
      <c r="B3024" s="201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81" t="str">
        <f t="shared" si="240"/>
        <v/>
      </c>
      <c r="V3024" s="278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9"/>
      <c r="B3025" s="201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81" t="str">
        <f t="shared" si="240"/>
        <v/>
      </c>
      <c r="V3025" s="278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9"/>
      <c r="B3026" s="201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81" t="str">
        <f t="shared" si="240"/>
        <v/>
      </c>
      <c r="V3026" s="278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9"/>
      <c r="B3027" s="201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81" t="str">
        <f t="shared" si="240"/>
        <v/>
      </c>
      <c r="V3027" s="278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9"/>
      <c r="B3028" s="201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81" t="str">
        <f t="shared" si="240"/>
        <v/>
      </c>
      <c r="V3028" s="278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9"/>
      <c r="B3029" s="201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81" t="str">
        <f t="shared" si="240"/>
        <v/>
      </c>
      <c r="V3029" s="278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9"/>
      <c r="B3030" s="201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81" t="str">
        <f t="shared" si="240"/>
        <v/>
      </c>
      <c r="V3030" s="278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9"/>
      <c r="B3031" s="201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81" t="str">
        <f t="shared" si="240"/>
        <v/>
      </c>
      <c r="V3031" s="278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9"/>
      <c r="B3032" s="201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81" t="str">
        <f t="shared" si="240"/>
        <v/>
      </c>
      <c r="V3032" s="278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9"/>
      <c r="B3033" s="201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81" t="str">
        <f t="shared" si="240"/>
        <v/>
      </c>
      <c r="V3033" s="278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9"/>
      <c r="B3034" s="201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81" t="str">
        <f t="shared" si="240"/>
        <v/>
      </c>
      <c r="V3034" s="278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9"/>
      <c r="B3035" s="201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81" t="str">
        <f t="shared" si="240"/>
        <v/>
      </c>
      <c r="V3035" s="278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9"/>
      <c r="B3036" s="201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81" t="str">
        <f t="shared" si="240"/>
        <v/>
      </c>
      <c r="V3036" s="278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9"/>
      <c r="B3037" s="201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81" t="str">
        <f t="shared" si="240"/>
        <v/>
      </c>
      <c r="V3037" s="278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9"/>
      <c r="B3038" s="201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81" t="str">
        <f t="shared" si="240"/>
        <v/>
      </c>
      <c r="V3038" s="278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9"/>
      <c r="B3039" s="201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81" t="str">
        <f t="shared" si="240"/>
        <v/>
      </c>
      <c r="V3039" s="278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9"/>
      <c r="B3040" s="201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81" t="str">
        <f t="shared" si="240"/>
        <v/>
      </c>
      <c r="V3040" s="278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9"/>
      <c r="B3041" s="201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81" t="str">
        <f t="shared" si="240"/>
        <v/>
      </c>
      <c r="V3041" s="278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9"/>
      <c r="B3042" s="201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81" t="str">
        <f t="shared" si="240"/>
        <v/>
      </c>
      <c r="V3042" s="278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9"/>
      <c r="B3043" s="201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81" t="str">
        <f t="shared" si="240"/>
        <v/>
      </c>
      <c r="V3043" s="278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9"/>
      <c r="B3044" s="201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81" t="str">
        <f t="shared" si="240"/>
        <v/>
      </c>
      <c r="V3044" s="278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9"/>
      <c r="B3045" s="201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81" t="str">
        <f t="shared" si="240"/>
        <v/>
      </c>
      <c r="V3045" s="278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9"/>
      <c r="B3046" s="201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81" t="str">
        <f t="shared" si="240"/>
        <v/>
      </c>
      <c r="V3046" s="278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9"/>
      <c r="B3047" s="201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81" t="str">
        <f t="shared" si="240"/>
        <v/>
      </c>
      <c r="V3047" s="278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9"/>
      <c r="B3048" s="201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81" t="str">
        <f t="shared" si="240"/>
        <v/>
      </c>
      <c r="V3048" s="278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9"/>
      <c r="B3049" s="201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81" t="str">
        <f t="shared" si="240"/>
        <v/>
      </c>
      <c r="V3049" s="278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9"/>
      <c r="B3050" s="201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81" t="str">
        <f t="shared" si="240"/>
        <v/>
      </c>
      <c r="V3050" s="278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9"/>
      <c r="B3051" s="201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81" t="str">
        <f t="shared" si="240"/>
        <v/>
      </c>
      <c r="V3051" s="278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9"/>
      <c r="B3052" s="201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81" t="str">
        <f t="shared" si="240"/>
        <v/>
      </c>
      <c r="V3052" s="278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9"/>
      <c r="B3053" s="201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81" t="str">
        <f t="shared" si="240"/>
        <v/>
      </c>
      <c r="V3053" s="278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9"/>
      <c r="B3054" s="201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81" t="str">
        <f t="shared" si="240"/>
        <v/>
      </c>
      <c r="V3054" s="278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9"/>
      <c r="B3055" s="201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81" t="str">
        <f t="shared" si="240"/>
        <v/>
      </c>
      <c r="V3055" s="278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9"/>
      <c r="B3056" s="201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81" t="str">
        <f t="shared" si="240"/>
        <v/>
      </c>
      <c r="V3056" s="278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9"/>
      <c r="B3057" s="201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81" t="str">
        <f t="shared" si="240"/>
        <v/>
      </c>
      <c r="V3057" s="278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9"/>
      <c r="B3058" s="201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81" t="str">
        <f t="shared" si="240"/>
        <v/>
      </c>
      <c r="V3058" s="278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9"/>
      <c r="B3059" s="201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81" t="str">
        <f t="shared" si="240"/>
        <v/>
      </c>
      <c r="V3059" s="278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9"/>
      <c r="B3060" s="201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81" t="str">
        <f t="shared" si="240"/>
        <v/>
      </c>
      <c r="V3060" s="278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9"/>
      <c r="B3061" s="201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81" t="str">
        <f t="shared" si="240"/>
        <v/>
      </c>
      <c r="V3061" s="278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9"/>
      <c r="B3062" s="201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81" t="str">
        <f t="shared" si="240"/>
        <v/>
      </c>
      <c r="V3062" s="278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9"/>
      <c r="B3063" s="201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81" t="str">
        <f t="shared" si="240"/>
        <v/>
      </c>
      <c r="V3063" s="278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9"/>
      <c r="B3064" s="201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81" t="str">
        <f t="shared" si="240"/>
        <v/>
      </c>
      <c r="V3064" s="278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9"/>
      <c r="B3065" s="201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81" t="str">
        <f t="shared" si="240"/>
        <v/>
      </c>
      <c r="V3065" s="278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9"/>
      <c r="B3066" s="201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81" t="str">
        <f t="shared" si="240"/>
        <v/>
      </c>
      <c r="V3066" s="278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9"/>
      <c r="B3067" s="201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81" t="str">
        <f t="shared" si="240"/>
        <v/>
      </c>
      <c r="V3067" s="278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9"/>
      <c r="B3068" s="201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81" t="str">
        <f t="shared" si="240"/>
        <v/>
      </c>
      <c r="V3068" s="278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9"/>
      <c r="B3069" s="201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81" t="str">
        <f t="shared" si="240"/>
        <v/>
      </c>
      <c r="V3069" s="278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9"/>
      <c r="B3070" s="201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81" t="str">
        <f t="shared" si="240"/>
        <v/>
      </c>
      <c r="V3070" s="278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9"/>
      <c r="B3071" s="201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81" t="str">
        <f t="shared" si="240"/>
        <v/>
      </c>
      <c r="V3071" s="278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9"/>
      <c r="B3072" s="201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81" t="str">
        <f t="shared" si="240"/>
        <v/>
      </c>
      <c r="V3072" s="278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9"/>
      <c r="B3073" s="201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81" t="str">
        <f t="shared" si="240"/>
        <v/>
      </c>
      <c r="V3073" s="278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9"/>
      <c r="B3074" s="201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81" t="str">
        <f t="shared" ref="U3074:U3137" si="245">IF(OR($D3074="",$H3074=""),"",ROUND($D3074+$H3074,2))</f>
        <v/>
      </c>
      <c r="V3074" s="278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9"/>
      <c r="B3075" s="201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81" t="str">
        <f t="shared" si="245"/>
        <v/>
      </c>
      <c r="V3075" s="278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9"/>
      <c r="B3076" s="201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81" t="str">
        <f t="shared" si="245"/>
        <v/>
      </c>
      <c r="V3076" s="278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9"/>
      <c r="B3077" s="201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81" t="str">
        <f t="shared" si="245"/>
        <v/>
      </c>
      <c r="V3077" s="278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9"/>
      <c r="B3078" s="201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81" t="str">
        <f t="shared" si="245"/>
        <v/>
      </c>
      <c r="V3078" s="278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9"/>
      <c r="B3079" s="201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81" t="str">
        <f t="shared" si="245"/>
        <v/>
      </c>
      <c r="V3079" s="278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9"/>
      <c r="B3080" s="201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81" t="str">
        <f t="shared" si="245"/>
        <v/>
      </c>
      <c r="V3080" s="278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9"/>
      <c r="B3081" s="201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81" t="str">
        <f t="shared" si="245"/>
        <v/>
      </c>
      <c r="V3081" s="278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9"/>
      <c r="B3082" s="201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81" t="str">
        <f t="shared" si="245"/>
        <v/>
      </c>
      <c r="V3082" s="278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9"/>
      <c r="B3083" s="201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81" t="str">
        <f t="shared" si="245"/>
        <v/>
      </c>
      <c r="V3083" s="278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9"/>
      <c r="B3084" s="201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81" t="str">
        <f t="shared" si="245"/>
        <v/>
      </c>
      <c r="V3084" s="278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9"/>
      <c r="B3085" s="201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81" t="str">
        <f t="shared" si="245"/>
        <v/>
      </c>
      <c r="V3085" s="278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9"/>
      <c r="B3086" s="201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81" t="str">
        <f t="shared" si="245"/>
        <v/>
      </c>
      <c r="V3086" s="278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9"/>
      <c r="B3087" s="201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81" t="str">
        <f t="shared" si="245"/>
        <v/>
      </c>
      <c r="V3087" s="278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9"/>
      <c r="B3088" s="201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81" t="str">
        <f t="shared" si="245"/>
        <v/>
      </c>
      <c r="V3088" s="278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9"/>
      <c r="B3089" s="201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81" t="str">
        <f t="shared" si="245"/>
        <v/>
      </c>
      <c r="V3089" s="278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9"/>
      <c r="B3090" s="201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81" t="str">
        <f t="shared" si="245"/>
        <v/>
      </c>
      <c r="V3090" s="278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9"/>
      <c r="B3091" s="201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81" t="str">
        <f t="shared" si="245"/>
        <v/>
      </c>
      <c r="V3091" s="278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9"/>
      <c r="B3092" s="201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81" t="str">
        <f t="shared" si="245"/>
        <v/>
      </c>
      <c r="V3092" s="278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9"/>
      <c r="B3093" s="201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81" t="str">
        <f t="shared" si="245"/>
        <v/>
      </c>
      <c r="V3093" s="278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9"/>
      <c r="B3094" s="201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81" t="str">
        <f t="shared" si="245"/>
        <v/>
      </c>
      <c r="V3094" s="278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9"/>
      <c r="B3095" s="201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81" t="str">
        <f t="shared" si="245"/>
        <v/>
      </c>
      <c r="V3095" s="278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9"/>
      <c r="B3096" s="201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81" t="str">
        <f t="shared" si="245"/>
        <v/>
      </c>
      <c r="V3096" s="278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9"/>
      <c r="B3097" s="201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81" t="str">
        <f t="shared" si="245"/>
        <v/>
      </c>
      <c r="V3097" s="278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9"/>
      <c r="B3098" s="201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81" t="str">
        <f t="shared" si="245"/>
        <v/>
      </c>
      <c r="V3098" s="278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9"/>
      <c r="B3099" s="201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81" t="str">
        <f t="shared" si="245"/>
        <v/>
      </c>
      <c r="V3099" s="278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9"/>
      <c r="B3100" s="201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81" t="str">
        <f t="shared" si="245"/>
        <v/>
      </c>
      <c r="V3100" s="278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9"/>
      <c r="B3101" s="201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81" t="str">
        <f t="shared" si="245"/>
        <v/>
      </c>
      <c r="V3101" s="278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9"/>
      <c r="B3102" s="201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81" t="str">
        <f t="shared" si="245"/>
        <v/>
      </c>
      <c r="V3102" s="278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9"/>
      <c r="B3103" s="201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81" t="str">
        <f t="shared" si="245"/>
        <v/>
      </c>
      <c r="V3103" s="278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9"/>
      <c r="B3104" s="201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81" t="str">
        <f t="shared" si="245"/>
        <v/>
      </c>
      <c r="V3104" s="278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9"/>
      <c r="B3105" s="201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81" t="str">
        <f t="shared" si="245"/>
        <v/>
      </c>
      <c r="V3105" s="278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9"/>
      <c r="B3106" s="201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81" t="str">
        <f t="shared" si="245"/>
        <v/>
      </c>
      <c r="V3106" s="278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9"/>
      <c r="B3107" s="201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81" t="str">
        <f t="shared" si="245"/>
        <v/>
      </c>
      <c r="V3107" s="278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9"/>
      <c r="B3108" s="201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81" t="str">
        <f t="shared" si="245"/>
        <v/>
      </c>
      <c r="V3108" s="278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9"/>
      <c r="B3109" s="201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81" t="str">
        <f t="shared" si="245"/>
        <v/>
      </c>
      <c r="V3109" s="278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9"/>
      <c r="B3110" s="201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81" t="str">
        <f t="shared" si="245"/>
        <v/>
      </c>
      <c r="V3110" s="278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9"/>
      <c r="B3111" s="201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81" t="str">
        <f t="shared" si="245"/>
        <v/>
      </c>
      <c r="V3111" s="278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9"/>
      <c r="B3112" s="201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81" t="str">
        <f t="shared" si="245"/>
        <v/>
      </c>
      <c r="V3112" s="278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9"/>
      <c r="B3113" s="201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81" t="str">
        <f t="shared" si="245"/>
        <v/>
      </c>
      <c r="V3113" s="278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9"/>
      <c r="B3114" s="201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81" t="str">
        <f t="shared" si="245"/>
        <v/>
      </c>
      <c r="V3114" s="278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9"/>
      <c r="B3115" s="201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81" t="str">
        <f t="shared" si="245"/>
        <v/>
      </c>
      <c r="V3115" s="278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9"/>
      <c r="B3116" s="201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81" t="str">
        <f t="shared" si="245"/>
        <v/>
      </c>
      <c r="V3116" s="278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9"/>
      <c r="B3117" s="201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81" t="str">
        <f t="shared" si="245"/>
        <v/>
      </c>
      <c r="V3117" s="278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9"/>
      <c r="B3118" s="201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81" t="str">
        <f t="shared" si="245"/>
        <v/>
      </c>
      <c r="V3118" s="278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9"/>
      <c r="B3119" s="201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81" t="str">
        <f t="shared" si="245"/>
        <v/>
      </c>
      <c r="V3119" s="278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9"/>
      <c r="B3120" s="201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81" t="str">
        <f t="shared" si="245"/>
        <v/>
      </c>
      <c r="V3120" s="278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9"/>
      <c r="B3121" s="201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81" t="str">
        <f t="shared" si="245"/>
        <v/>
      </c>
      <c r="V3121" s="278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9"/>
      <c r="B3122" s="201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81" t="str">
        <f t="shared" si="245"/>
        <v/>
      </c>
      <c r="V3122" s="278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9"/>
      <c r="B3123" s="201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81" t="str">
        <f t="shared" si="245"/>
        <v/>
      </c>
      <c r="V3123" s="278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9"/>
      <c r="B3124" s="201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81" t="str">
        <f t="shared" si="245"/>
        <v/>
      </c>
      <c r="V3124" s="278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9"/>
      <c r="B3125" s="201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81" t="str">
        <f t="shared" si="245"/>
        <v/>
      </c>
      <c r="V3125" s="278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9"/>
      <c r="B3126" s="201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81" t="str">
        <f t="shared" si="245"/>
        <v/>
      </c>
      <c r="V3126" s="278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9"/>
      <c r="B3127" s="201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81" t="str">
        <f t="shared" si="245"/>
        <v/>
      </c>
      <c r="V3127" s="278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9"/>
      <c r="B3128" s="201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81" t="str">
        <f t="shared" si="245"/>
        <v/>
      </c>
      <c r="V3128" s="278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9"/>
      <c r="B3129" s="201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81" t="str">
        <f t="shared" si="245"/>
        <v/>
      </c>
      <c r="V3129" s="278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9"/>
      <c r="B3130" s="201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81" t="str">
        <f t="shared" si="245"/>
        <v/>
      </c>
      <c r="V3130" s="278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9"/>
      <c r="B3131" s="201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81" t="str">
        <f t="shared" si="245"/>
        <v/>
      </c>
      <c r="V3131" s="278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9"/>
      <c r="B3132" s="201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81" t="str">
        <f t="shared" si="245"/>
        <v/>
      </c>
      <c r="V3132" s="278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9"/>
      <c r="B3133" s="201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81" t="str">
        <f t="shared" si="245"/>
        <v/>
      </c>
      <c r="V3133" s="278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9"/>
      <c r="B3134" s="201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81" t="str">
        <f t="shared" si="245"/>
        <v/>
      </c>
      <c r="V3134" s="278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9"/>
      <c r="B3135" s="201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81" t="str">
        <f t="shared" si="245"/>
        <v/>
      </c>
      <c r="V3135" s="278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9"/>
      <c r="B3136" s="201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81" t="str">
        <f t="shared" si="245"/>
        <v/>
      </c>
      <c r="V3136" s="278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9"/>
      <c r="B3137" s="201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81" t="str">
        <f t="shared" si="245"/>
        <v/>
      </c>
      <c r="V3137" s="278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9"/>
      <c r="B3138" s="201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81" t="str">
        <f t="shared" ref="U3138:U3201" si="250">IF(OR($D3138="",$H3138=""),"",ROUND($D3138+$H3138,2))</f>
        <v/>
      </c>
      <c r="V3138" s="278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9"/>
      <c r="B3139" s="201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81" t="str">
        <f t="shared" si="250"/>
        <v/>
      </c>
      <c r="V3139" s="278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9"/>
      <c r="B3140" s="201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81" t="str">
        <f t="shared" si="250"/>
        <v/>
      </c>
      <c r="V3140" s="278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9"/>
      <c r="B3141" s="201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81" t="str">
        <f t="shared" si="250"/>
        <v/>
      </c>
      <c r="V3141" s="278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9"/>
      <c r="B3142" s="201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81" t="str">
        <f t="shared" si="250"/>
        <v/>
      </c>
      <c r="V3142" s="278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9"/>
      <c r="B3143" s="201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81" t="str">
        <f t="shared" si="250"/>
        <v/>
      </c>
      <c r="V3143" s="278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9"/>
      <c r="B3144" s="201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81" t="str">
        <f t="shared" si="250"/>
        <v/>
      </c>
      <c r="V3144" s="278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9"/>
      <c r="B3145" s="201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81" t="str">
        <f t="shared" si="250"/>
        <v/>
      </c>
      <c r="V3145" s="278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9"/>
      <c r="B3146" s="201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81" t="str">
        <f t="shared" si="250"/>
        <v/>
      </c>
      <c r="V3146" s="278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9"/>
      <c r="B3147" s="201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81" t="str">
        <f t="shared" si="250"/>
        <v/>
      </c>
      <c r="V3147" s="278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9"/>
      <c r="B3148" s="201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81" t="str">
        <f t="shared" si="250"/>
        <v/>
      </c>
      <c r="V3148" s="278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9"/>
      <c r="B3149" s="201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81" t="str">
        <f t="shared" si="250"/>
        <v/>
      </c>
      <c r="V3149" s="278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9"/>
      <c r="B3150" s="201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81" t="str">
        <f t="shared" si="250"/>
        <v/>
      </c>
      <c r="V3150" s="278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9"/>
      <c r="B3151" s="201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81" t="str">
        <f t="shared" si="250"/>
        <v/>
      </c>
      <c r="V3151" s="278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9"/>
      <c r="B3152" s="201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81" t="str">
        <f t="shared" si="250"/>
        <v/>
      </c>
      <c r="V3152" s="278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9"/>
      <c r="B3153" s="201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81" t="str">
        <f t="shared" si="250"/>
        <v/>
      </c>
      <c r="V3153" s="278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9"/>
      <c r="B3154" s="201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81" t="str">
        <f t="shared" si="250"/>
        <v/>
      </c>
      <c r="V3154" s="278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9"/>
      <c r="B3155" s="201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81" t="str">
        <f t="shared" si="250"/>
        <v/>
      </c>
      <c r="V3155" s="278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9"/>
      <c r="B3156" s="201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81" t="str">
        <f t="shared" si="250"/>
        <v/>
      </c>
      <c r="V3156" s="278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9"/>
      <c r="B3157" s="201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81" t="str">
        <f t="shared" si="250"/>
        <v/>
      </c>
      <c r="V3157" s="278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9"/>
      <c r="B3158" s="201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81" t="str">
        <f t="shared" si="250"/>
        <v/>
      </c>
      <c r="V3158" s="278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9"/>
      <c r="B3159" s="201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81" t="str">
        <f t="shared" si="250"/>
        <v/>
      </c>
      <c r="V3159" s="278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9"/>
      <c r="B3160" s="201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81" t="str">
        <f t="shared" si="250"/>
        <v/>
      </c>
      <c r="V3160" s="278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9"/>
      <c r="B3161" s="201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81" t="str">
        <f t="shared" si="250"/>
        <v/>
      </c>
      <c r="V3161" s="278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9"/>
      <c r="B3162" s="201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81" t="str">
        <f t="shared" si="250"/>
        <v/>
      </c>
      <c r="V3162" s="278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9"/>
      <c r="B3163" s="201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81" t="str">
        <f t="shared" si="250"/>
        <v/>
      </c>
      <c r="V3163" s="278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9"/>
      <c r="B3164" s="201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81" t="str">
        <f t="shared" si="250"/>
        <v/>
      </c>
      <c r="V3164" s="278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9"/>
      <c r="B3165" s="201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81" t="str">
        <f t="shared" si="250"/>
        <v/>
      </c>
      <c r="V3165" s="278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9"/>
      <c r="B3166" s="201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81" t="str">
        <f t="shared" si="250"/>
        <v/>
      </c>
      <c r="V3166" s="278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9"/>
      <c r="B3167" s="201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81" t="str">
        <f t="shared" si="250"/>
        <v/>
      </c>
      <c r="V3167" s="278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9"/>
      <c r="B3168" s="201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81" t="str">
        <f t="shared" si="250"/>
        <v/>
      </c>
      <c r="V3168" s="278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9"/>
      <c r="B3169" s="201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81" t="str">
        <f t="shared" si="250"/>
        <v/>
      </c>
      <c r="V3169" s="278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9"/>
      <c r="B3170" s="201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81" t="str">
        <f t="shared" si="250"/>
        <v/>
      </c>
      <c r="V3170" s="278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9"/>
      <c r="B3171" s="201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81" t="str">
        <f t="shared" si="250"/>
        <v/>
      </c>
      <c r="V3171" s="278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9"/>
      <c r="B3172" s="201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81" t="str">
        <f t="shared" si="250"/>
        <v/>
      </c>
      <c r="V3172" s="278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9"/>
      <c r="B3173" s="201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81" t="str">
        <f t="shared" si="250"/>
        <v/>
      </c>
      <c r="V3173" s="278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9"/>
      <c r="B3174" s="201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81" t="str">
        <f t="shared" si="250"/>
        <v/>
      </c>
      <c r="V3174" s="278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9"/>
      <c r="B3175" s="201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81" t="str">
        <f t="shared" si="250"/>
        <v/>
      </c>
      <c r="V3175" s="278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9"/>
      <c r="B3176" s="201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81" t="str">
        <f t="shared" si="250"/>
        <v/>
      </c>
      <c r="V3176" s="278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9"/>
      <c r="B3177" s="201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81" t="str">
        <f t="shared" si="250"/>
        <v/>
      </c>
      <c r="V3177" s="278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9"/>
      <c r="B3178" s="201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81" t="str">
        <f t="shared" si="250"/>
        <v/>
      </c>
      <c r="V3178" s="278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9"/>
      <c r="B3179" s="201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81" t="str">
        <f t="shared" si="250"/>
        <v/>
      </c>
      <c r="V3179" s="278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9"/>
      <c r="B3180" s="201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81" t="str">
        <f t="shared" si="250"/>
        <v/>
      </c>
      <c r="V3180" s="278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9"/>
      <c r="B3181" s="201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81" t="str">
        <f t="shared" si="250"/>
        <v/>
      </c>
      <c r="V3181" s="278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9"/>
      <c r="B3182" s="201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81" t="str">
        <f t="shared" si="250"/>
        <v/>
      </c>
      <c r="V3182" s="278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9"/>
      <c r="B3183" s="201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81" t="str">
        <f t="shared" si="250"/>
        <v/>
      </c>
      <c r="V3183" s="278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9"/>
      <c r="B3184" s="201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81" t="str">
        <f t="shared" si="250"/>
        <v/>
      </c>
      <c r="V3184" s="278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9"/>
      <c r="B3185" s="201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81" t="str">
        <f t="shared" si="250"/>
        <v/>
      </c>
      <c r="V3185" s="278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9"/>
      <c r="B3186" s="201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81" t="str">
        <f t="shared" si="250"/>
        <v/>
      </c>
      <c r="V3186" s="278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9"/>
      <c r="B3187" s="201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81" t="str">
        <f t="shared" si="250"/>
        <v/>
      </c>
      <c r="V3187" s="278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9"/>
      <c r="B3188" s="201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81" t="str">
        <f t="shared" si="250"/>
        <v/>
      </c>
      <c r="V3188" s="278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9"/>
      <c r="B3189" s="201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81" t="str">
        <f t="shared" si="250"/>
        <v/>
      </c>
      <c r="V3189" s="278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9"/>
      <c r="B3190" s="201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81" t="str">
        <f t="shared" si="250"/>
        <v/>
      </c>
      <c r="V3190" s="278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9"/>
      <c r="B3191" s="201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81" t="str">
        <f t="shared" si="250"/>
        <v/>
      </c>
      <c r="V3191" s="278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9"/>
      <c r="B3192" s="201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81" t="str">
        <f t="shared" si="250"/>
        <v/>
      </c>
      <c r="V3192" s="278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9"/>
      <c r="B3193" s="201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81" t="str">
        <f t="shared" si="250"/>
        <v/>
      </c>
      <c r="V3193" s="278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9"/>
      <c r="B3194" s="201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81" t="str">
        <f t="shared" si="250"/>
        <v/>
      </c>
      <c r="V3194" s="278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9"/>
      <c r="B3195" s="201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81" t="str">
        <f t="shared" si="250"/>
        <v/>
      </c>
      <c r="V3195" s="278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9"/>
      <c r="B3196" s="201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81" t="str">
        <f t="shared" si="250"/>
        <v/>
      </c>
      <c r="V3196" s="278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9"/>
      <c r="B3197" s="201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81" t="str">
        <f t="shared" si="250"/>
        <v/>
      </c>
      <c r="V3197" s="278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9"/>
      <c r="B3198" s="201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81" t="str">
        <f t="shared" si="250"/>
        <v/>
      </c>
      <c r="V3198" s="278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9"/>
      <c r="B3199" s="201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81" t="str">
        <f t="shared" si="250"/>
        <v/>
      </c>
      <c r="V3199" s="278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9"/>
      <c r="B3200" s="201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81" t="str">
        <f t="shared" si="250"/>
        <v/>
      </c>
      <c r="V3200" s="278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9"/>
      <c r="B3201" s="201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81" t="str">
        <f t="shared" si="250"/>
        <v/>
      </c>
      <c r="V3201" s="278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9"/>
      <c r="B3202" s="201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81" t="str">
        <f t="shared" ref="U3202:U3265" si="255">IF(OR($D3202="",$H3202=""),"",ROUND($D3202+$H3202,2))</f>
        <v/>
      </c>
      <c r="V3202" s="278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9"/>
      <c r="B3203" s="201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81" t="str">
        <f t="shared" si="255"/>
        <v/>
      </c>
      <c r="V3203" s="278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9"/>
      <c r="B3204" s="201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81" t="str">
        <f t="shared" si="255"/>
        <v/>
      </c>
      <c r="V3204" s="278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9"/>
      <c r="B3205" s="201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81" t="str">
        <f t="shared" si="255"/>
        <v/>
      </c>
      <c r="V3205" s="278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9"/>
      <c r="B3206" s="201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81" t="str">
        <f t="shared" si="255"/>
        <v/>
      </c>
      <c r="V3206" s="278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9"/>
      <c r="B3207" s="201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81" t="str">
        <f t="shared" si="255"/>
        <v/>
      </c>
      <c r="V3207" s="278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9"/>
      <c r="B3208" s="201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81" t="str">
        <f t="shared" si="255"/>
        <v/>
      </c>
      <c r="V3208" s="278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9"/>
      <c r="B3209" s="201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81" t="str">
        <f t="shared" si="255"/>
        <v/>
      </c>
      <c r="V3209" s="278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9"/>
      <c r="B3210" s="201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81" t="str">
        <f t="shared" si="255"/>
        <v/>
      </c>
      <c r="V3210" s="278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9"/>
      <c r="B3211" s="201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81" t="str">
        <f t="shared" si="255"/>
        <v/>
      </c>
      <c r="V3211" s="278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9"/>
      <c r="B3212" s="201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81" t="str">
        <f t="shared" si="255"/>
        <v/>
      </c>
      <c r="V3212" s="278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9"/>
      <c r="B3213" s="201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81" t="str">
        <f t="shared" si="255"/>
        <v/>
      </c>
      <c r="V3213" s="278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9"/>
      <c r="B3214" s="201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81" t="str">
        <f t="shared" si="255"/>
        <v/>
      </c>
      <c r="V3214" s="278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9"/>
      <c r="B3215" s="201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81" t="str">
        <f t="shared" si="255"/>
        <v/>
      </c>
      <c r="V3215" s="278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9"/>
      <c r="B3216" s="201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81" t="str">
        <f t="shared" si="255"/>
        <v/>
      </c>
      <c r="V3216" s="278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9"/>
      <c r="B3217" s="201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81" t="str">
        <f t="shared" si="255"/>
        <v/>
      </c>
      <c r="V3217" s="278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9"/>
      <c r="B3218" s="201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81" t="str">
        <f t="shared" si="255"/>
        <v/>
      </c>
      <c r="V3218" s="278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9"/>
      <c r="B3219" s="201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81" t="str">
        <f t="shared" si="255"/>
        <v/>
      </c>
      <c r="V3219" s="278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9"/>
      <c r="B3220" s="201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81" t="str">
        <f t="shared" si="255"/>
        <v/>
      </c>
      <c r="V3220" s="278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9"/>
      <c r="B3221" s="201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81" t="str">
        <f t="shared" si="255"/>
        <v/>
      </c>
      <c r="V3221" s="278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9"/>
      <c r="B3222" s="201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81" t="str">
        <f t="shared" si="255"/>
        <v/>
      </c>
      <c r="V3222" s="278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9"/>
      <c r="B3223" s="201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81" t="str">
        <f t="shared" si="255"/>
        <v/>
      </c>
      <c r="V3223" s="278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9"/>
      <c r="B3224" s="201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81" t="str">
        <f t="shared" si="255"/>
        <v/>
      </c>
      <c r="V3224" s="278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9"/>
      <c r="B3225" s="201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81" t="str">
        <f t="shared" si="255"/>
        <v/>
      </c>
      <c r="V3225" s="278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9"/>
      <c r="B3226" s="201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81" t="str">
        <f t="shared" si="255"/>
        <v/>
      </c>
      <c r="V3226" s="278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9"/>
      <c r="B3227" s="201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81" t="str">
        <f t="shared" si="255"/>
        <v/>
      </c>
      <c r="V3227" s="278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9"/>
      <c r="B3228" s="201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81" t="str">
        <f t="shared" si="255"/>
        <v/>
      </c>
      <c r="V3228" s="278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9"/>
      <c r="B3229" s="201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81" t="str">
        <f t="shared" si="255"/>
        <v/>
      </c>
      <c r="V3229" s="278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9"/>
      <c r="B3230" s="201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81" t="str">
        <f t="shared" si="255"/>
        <v/>
      </c>
      <c r="V3230" s="278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9"/>
      <c r="B3231" s="201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81" t="str">
        <f t="shared" si="255"/>
        <v/>
      </c>
      <c r="V3231" s="278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9"/>
      <c r="B3232" s="201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81" t="str">
        <f t="shared" si="255"/>
        <v/>
      </c>
      <c r="V3232" s="278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9"/>
      <c r="B3233" s="201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81" t="str">
        <f t="shared" si="255"/>
        <v/>
      </c>
      <c r="V3233" s="278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9"/>
      <c r="B3234" s="201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81" t="str">
        <f t="shared" si="255"/>
        <v/>
      </c>
      <c r="V3234" s="278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9"/>
      <c r="B3235" s="201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81" t="str">
        <f t="shared" si="255"/>
        <v/>
      </c>
      <c r="V3235" s="278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9"/>
      <c r="B3236" s="201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81" t="str">
        <f t="shared" si="255"/>
        <v/>
      </c>
      <c r="V3236" s="278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9"/>
      <c r="B3237" s="201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81" t="str">
        <f t="shared" si="255"/>
        <v/>
      </c>
      <c r="V3237" s="278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9"/>
      <c r="B3238" s="201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81" t="str">
        <f t="shared" si="255"/>
        <v/>
      </c>
      <c r="V3238" s="278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9"/>
      <c r="B3239" s="201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81" t="str">
        <f t="shared" si="255"/>
        <v/>
      </c>
      <c r="V3239" s="278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9"/>
      <c r="B3240" s="201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81" t="str">
        <f t="shared" si="255"/>
        <v/>
      </c>
      <c r="V3240" s="278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9"/>
      <c r="B3241" s="201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81" t="str">
        <f t="shared" si="255"/>
        <v/>
      </c>
      <c r="V3241" s="278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9"/>
      <c r="B3242" s="201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81" t="str">
        <f t="shared" si="255"/>
        <v/>
      </c>
      <c r="V3242" s="278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9"/>
      <c r="B3243" s="201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81" t="str">
        <f t="shared" si="255"/>
        <v/>
      </c>
      <c r="V3243" s="278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9"/>
      <c r="B3244" s="201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81" t="str">
        <f t="shared" si="255"/>
        <v/>
      </c>
      <c r="V3244" s="278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9"/>
      <c r="B3245" s="201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81" t="str">
        <f t="shared" si="255"/>
        <v/>
      </c>
      <c r="V3245" s="278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9"/>
      <c r="B3246" s="201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81" t="str">
        <f t="shared" si="255"/>
        <v/>
      </c>
      <c r="V3246" s="278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9"/>
      <c r="B3247" s="201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81" t="str">
        <f t="shared" si="255"/>
        <v/>
      </c>
      <c r="V3247" s="278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9"/>
      <c r="B3248" s="201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81" t="str">
        <f t="shared" si="255"/>
        <v/>
      </c>
      <c r="V3248" s="278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9"/>
      <c r="B3249" s="201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81" t="str">
        <f t="shared" si="255"/>
        <v/>
      </c>
      <c r="V3249" s="278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9"/>
      <c r="B3250" s="201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81" t="str">
        <f t="shared" si="255"/>
        <v/>
      </c>
      <c r="V3250" s="278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9"/>
      <c r="B3251" s="201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81" t="str">
        <f t="shared" si="255"/>
        <v/>
      </c>
      <c r="V3251" s="278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9"/>
      <c r="B3252" s="201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81" t="str">
        <f t="shared" si="255"/>
        <v/>
      </c>
      <c r="V3252" s="278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9"/>
      <c r="B3253" s="201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81" t="str">
        <f t="shared" si="255"/>
        <v/>
      </c>
      <c r="V3253" s="278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9"/>
      <c r="B3254" s="201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81" t="str">
        <f t="shared" si="255"/>
        <v/>
      </c>
      <c r="V3254" s="278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9"/>
      <c r="B3255" s="201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81" t="str">
        <f t="shared" si="255"/>
        <v/>
      </c>
      <c r="V3255" s="278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9"/>
      <c r="B3256" s="201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81" t="str">
        <f t="shared" si="255"/>
        <v/>
      </c>
      <c r="V3256" s="278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9"/>
      <c r="B3257" s="201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81" t="str">
        <f t="shared" si="255"/>
        <v/>
      </c>
      <c r="V3257" s="278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9"/>
      <c r="B3258" s="201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81" t="str">
        <f t="shared" si="255"/>
        <v/>
      </c>
      <c r="V3258" s="278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9"/>
      <c r="B3259" s="201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81" t="str">
        <f t="shared" si="255"/>
        <v/>
      </c>
      <c r="V3259" s="278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9"/>
      <c r="B3260" s="201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81" t="str">
        <f t="shared" si="255"/>
        <v/>
      </c>
      <c r="V3260" s="278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9"/>
      <c r="B3261" s="201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81" t="str">
        <f t="shared" si="255"/>
        <v/>
      </c>
      <c r="V3261" s="278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9"/>
      <c r="B3262" s="201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81" t="str">
        <f t="shared" si="255"/>
        <v/>
      </c>
      <c r="V3262" s="278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9"/>
      <c r="B3263" s="201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81" t="str">
        <f t="shared" si="255"/>
        <v/>
      </c>
      <c r="V3263" s="278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9"/>
      <c r="B3264" s="201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81" t="str">
        <f t="shared" si="255"/>
        <v/>
      </c>
      <c r="V3264" s="278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9"/>
      <c r="B3265" s="201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81" t="str">
        <f t="shared" si="255"/>
        <v/>
      </c>
      <c r="V3265" s="278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9"/>
      <c r="B3266" s="201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81" t="str">
        <f t="shared" ref="U3266:U3329" si="260">IF(OR($D3266="",$H3266=""),"",ROUND($D3266+$H3266,2))</f>
        <v/>
      </c>
      <c r="V3266" s="278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9"/>
      <c r="B3267" s="201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81" t="str">
        <f t="shared" si="260"/>
        <v/>
      </c>
      <c r="V3267" s="278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9"/>
      <c r="B3268" s="201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81" t="str">
        <f t="shared" si="260"/>
        <v/>
      </c>
      <c r="V3268" s="278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9"/>
      <c r="B3269" s="201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81" t="str">
        <f t="shared" si="260"/>
        <v/>
      </c>
      <c r="V3269" s="278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9"/>
      <c r="B3270" s="201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81" t="str">
        <f t="shared" si="260"/>
        <v/>
      </c>
      <c r="V3270" s="278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9"/>
      <c r="B3271" s="201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81" t="str">
        <f t="shared" si="260"/>
        <v/>
      </c>
      <c r="V3271" s="278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9"/>
      <c r="B3272" s="201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81" t="str">
        <f t="shared" si="260"/>
        <v/>
      </c>
      <c r="V3272" s="278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9"/>
      <c r="B3273" s="201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81" t="str">
        <f t="shared" si="260"/>
        <v/>
      </c>
      <c r="V3273" s="278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9"/>
      <c r="B3274" s="201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81" t="str">
        <f t="shared" si="260"/>
        <v/>
      </c>
      <c r="V3274" s="278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9"/>
      <c r="B3275" s="201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81" t="str">
        <f t="shared" si="260"/>
        <v/>
      </c>
      <c r="V3275" s="278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9"/>
      <c r="B3276" s="201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81" t="str">
        <f t="shared" si="260"/>
        <v/>
      </c>
      <c r="V3276" s="278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9"/>
      <c r="B3277" s="201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81" t="str">
        <f t="shared" si="260"/>
        <v/>
      </c>
      <c r="V3277" s="278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9"/>
      <c r="B3278" s="201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81" t="str">
        <f t="shared" si="260"/>
        <v/>
      </c>
      <c r="V3278" s="278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9"/>
      <c r="B3279" s="201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81" t="str">
        <f t="shared" si="260"/>
        <v/>
      </c>
      <c r="V3279" s="278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9"/>
      <c r="B3280" s="201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81" t="str">
        <f t="shared" si="260"/>
        <v/>
      </c>
      <c r="V3280" s="278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9"/>
      <c r="B3281" s="201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81" t="str">
        <f t="shared" si="260"/>
        <v/>
      </c>
      <c r="V3281" s="278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9"/>
      <c r="B3282" s="201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81" t="str">
        <f t="shared" si="260"/>
        <v/>
      </c>
      <c r="V3282" s="278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9"/>
      <c r="B3283" s="201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81" t="str">
        <f t="shared" si="260"/>
        <v/>
      </c>
      <c r="V3283" s="278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9"/>
      <c r="B3284" s="201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81" t="str">
        <f t="shared" si="260"/>
        <v/>
      </c>
      <c r="V3284" s="278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9"/>
      <c r="B3285" s="201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81" t="str">
        <f t="shared" si="260"/>
        <v/>
      </c>
      <c r="V3285" s="278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9"/>
      <c r="B3286" s="201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81" t="str">
        <f t="shared" si="260"/>
        <v/>
      </c>
      <c r="V3286" s="278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9"/>
      <c r="B3287" s="201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81" t="str">
        <f t="shared" si="260"/>
        <v/>
      </c>
      <c r="V3287" s="278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9"/>
      <c r="B3288" s="201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81" t="str">
        <f t="shared" si="260"/>
        <v/>
      </c>
      <c r="V3288" s="278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9"/>
      <c r="B3289" s="201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81" t="str">
        <f t="shared" si="260"/>
        <v/>
      </c>
      <c r="V3289" s="278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9"/>
      <c r="B3290" s="201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81" t="str">
        <f t="shared" si="260"/>
        <v/>
      </c>
      <c r="V3290" s="278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9"/>
      <c r="B3291" s="201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81" t="str">
        <f t="shared" si="260"/>
        <v/>
      </c>
      <c r="V3291" s="278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9"/>
      <c r="B3292" s="201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81" t="str">
        <f t="shared" si="260"/>
        <v/>
      </c>
      <c r="V3292" s="278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9"/>
      <c r="B3293" s="201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81" t="str">
        <f t="shared" si="260"/>
        <v/>
      </c>
      <c r="V3293" s="278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9"/>
      <c r="B3294" s="201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81" t="str">
        <f t="shared" si="260"/>
        <v/>
      </c>
      <c r="V3294" s="278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9"/>
      <c r="B3295" s="201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81" t="str">
        <f t="shared" si="260"/>
        <v/>
      </c>
      <c r="V3295" s="278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9"/>
      <c r="B3296" s="201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81" t="str">
        <f t="shared" si="260"/>
        <v/>
      </c>
      <c r="V3296" s="278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9"/>
      <c r="B3297" s="201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81" t="str">
        <f t="shared" si="260"/>
        <v/>
      </c>
      <c r="V3297" s="278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9"/>
      <c r="B3298" s="201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81" t="str">
        <f t="shared" si="260"/>
        <v/>
      </c>
      <c r="V3298" s="278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9"/>
      <c r="B3299" s="201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81" t="str">
        <f t="shared" si="260"/>
        <v/>
      </c>
      <c r="V3299" s="278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9"/>
      <c r="B3300" s="201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81" t="str">
        <f t="shared" si="260"/>
        <v/>
      </c>
      <c r="V3300" s="278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9"/>
      <c r="B3301" s="201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81" t="str">
        <f t="shared" si="260"/>
        <v/>
      </c>
      <c r="V3301" s="278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9"/>
      <c r="B3302" s="201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81" t="str">
        <f t="shared" si="260"/>
        <v/>
      </c>
      <c r="V3302" s="278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9"/>
      <c r="B3303" s="201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81" t="str">
        <f t="shared" si="260"/>
        <v/>
      </c>
      <c r="V3303" s="278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9"/>
      <c r="B3304" s="201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81" t="str">
        <f t="shared" si="260"/>
        <v/>
      </c>
      <c r="V3304" s="278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9"/>
      <c r="B3305" s="201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81" t="str">
        <f t="shared" si="260"/>
        <v/>
      </c>
      <c r="V3305" s="278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9"/>
      <c r="B3306" s="201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81" t="str">
        <f t="shared" si="260"/>
        <v/>
      </c>
      <c r="V3306" s="278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9"/>
      <c r="B3307" s="201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81" t="str">
        <f t="shared" si="260"/>
        <v/>
      </c>
      <c r="V3307" s="278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9"/>
      <c r="B3308" s="201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81" t="str">
        <f t="shared" si="260"/>
        <v/>
      </c>
      <c r="V3308" s="278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9"/>
      <c r="B3309" s="201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81" t="str">
        <f t="shared" si="260"/>
        <v/>
      </c>
      <c r="V3309" s="278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9"/>
      <c r="B3310" s="201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81" t="str">
        <f t="shared" si="260"/>
        <v/>
      </c>
      <c r="V3310" s="278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9"/>
      <c r="B3311" s="201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81" t="str">
        <f t="shared" si="260"/>
        <v/>
      </c>
      <c r="V3311" s="278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9"/>
      <c r="B3312" s="201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81" t="str">
        <f t="shared" si="260"/>
        <v/>
      </c>
      <c r="V3312" s="278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9"/>
      <c r="B3313" s="201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81" t="str">
        <f t="shared" si="260"/>
        <v/>
      </c>
      <c r="V3313" s="278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9"/>
      <c r="B3314" s="201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81" t="str">
        <f t="shared" si="260"/>
        <v/>
      </c>
      <c r="V3314" s="278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9"/>
      <c r="B3315" s="201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81" t="str">
        <f t="shared" si="260"/>
        <v/>
      </c>
      <c r="V3315" s="278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9"/>
      <c r="B3316" s="201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81" t="str">
        <f t="shared" si="260"/>
        <v/>
      </c>
      <c r="V3316" s="278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9"/>
      <c r="B3317" s="201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81" t="str">
        <f t="shared" si="260"/>
        <v/>
      </c>
      <c r="V3317" s="278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9"/>
      <c r="B3318" s="201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81" t="str">
        <f t="shared" si="260"/>
        <v/>
      </c>
      <c r="V3318" s="278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9"/>
      <c r="B3319" s="201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81" t="str">
        <f t="shared" si="260"/>
        <v/>
      </c>
      <c r="V3319" s="278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9"/>
      <c r="B3320" s="201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81" t="str">
        <f t="shared" si="260"/>
        <v/>
      </c>
      <c r="V3320" s="278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9"/>
      <c r="B3321" s="201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81" t="str">
        <f t="shared" si="260"/>
        <v/>
      </c>
      <c r="V3321" s="278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9"/>
      <c r="B3322" s="201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81" t="str">
        <f t="shared" si="260"/>
        <v/>
      </c>
      <c r="V3322" s="278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9"/>
      <c r="B3323" s="201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81" t="str">
        <f t="shared" si="260"/>
        <v/>
      </c>
      <c r="V3323" s="278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9"/>
      <c r="B3324" s="201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81" t="str">
        <f t="shared" si="260"/>
        <v/>
      </c>
      <c r="V3324" s="278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9"/>
      <c r="B3325" s="201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81" t="str">
        <f t="shared" si="260"/>
        <v/>
      </c>
      <c r="V3325" s="278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9"/>
      <c r="B3326" s="201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81" t="str">
        <f t="shared" si="260"/>
        <v/>
      </c>
      <c r="V3326" s="278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9"/>
      <c r="B3327" s="201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81" t="str">
        <f t="shared" si="260"/>
        <v/>
      </c>
      <c r="V3327" s="278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9"/>
      <c r="B3328" s="201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81" t="str">
        <f t="shared" si="260"/>
        <v/>
      </c>
      <c r="V3328" s="278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9"/>
      <c r="B3329" s="201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81" t="str">
        <f t="shared" si="260"/>
        <v/>
      </c>
      <c r="V3329" s="278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9"/>
      <c r="B3330" s="201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81" t="str">
        <f t="shared" ref="U3330:U3393" si="265">IF(OR($D3330="",$H3330=""),"",ROUND($D3330+$H3330,2))</f>
        <v/>
      </c>
      <c r="V3330" s="278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9"/>
      <c r="B3331" s="201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81" t="str">
        <f t="shared" si="265"/>
        <v/>
      </c>
      <c r="V3331" s="278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9"/>
      <c r="B3332" s="201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81" t="str">
        <f t="shared" si="265"/>
        <v/>
      </c>
      <c r="V3332" s="278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9"/>
      <c r="B3333" s="201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81" t="str">
        <f t="shared" si="265"/>
        <v/>
      </c>
      <c r="V3333" s="278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9"/>
      <c r="B3334" s="201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81" t="str">
        <f t="shared" si="265"/>
        <v/>
      </c>
      <c r="V3334" s="278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9"/>
      <c r="B3335" s="201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81" t="str">
        <f t="shared" si="265"/>
        <v/>
      </c>
      <c r="V3335" s="278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9"/>
      <c r="B3336" s="201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81" t="str">
        <f t="shared" si="265"/>
        <v/>
      </c>
      <c r="V3336" s="278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9"/>
      <c r="B3337" s="201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81" t="str">
        <f t="shared" si="265"/>
        <v/>
      </c>
      <c r="V3337" s="278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9"/>
      <c r="B3338" s="201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81" t="str">
        <f t="shared" si="265"/>
        <v/>
      </c>
      <c r="V3338" s="278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9"/>
      <c r="B3339" s="201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81" t="str">
        <f t="shared" si="265"/>
        <v/>
      </c>
      <c r="V3339" s="278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9"/>
      <c r="B3340" s="201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81" t="str">
        <f t="shared" si="265"/>
        <v/>
      </c>
      <c r="V3340" s="278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9"/>
      <c r="B3341" s="201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81" t="str">
        <f t="shared" si="265"/>
        <v/>
      </c>
      <c r="V3341" s="278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9"/>
      <c r="B3342" s="201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81" t="str">
        <f t="shared" si="265"/>
        <v/>
      </c>
      <c r="V3342" s="278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9"/>
      <c r="B3343" s="201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81" t="str">
        <f t="shared" si="265"/>
        <v/>
      </c>
      <c r="V3343" s="278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9"/>
      <c r="B3344" s="201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81" t="str">
        <f t="shared" si="265"/>
        <v/>
      </c>
      <c r="V3344" s="278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9"/>
      <c r="B3345" s="201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81" t="str">
        <f t="shared" si="265"/>
        <v/>
      </c>
      <c r="V3345" s="278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9"/>
      <c r="B3346" s="201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81" t="str">
        <f t="shared" si="265"/>
        <v/>
      </c>
      <c r="V3346" s="278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9"/>
      <c r="B3347" s="201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81" t="str">
        <f t="shared" si="265"/>
        <v/>
      </c>
      <c r="V3347" s="278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9"/>
      <c r="B3348" s="201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81" t="str">
        <f t="shared" si="265"/>
        <v/>
      </c>
      <c r="V3348" s="278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9"/>
      <c r="B3349" s="201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81" t="str">
        <f t="shared" si="265"/>
        <v/>
      </c>
      <c r="V3349" s="278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9"/>
      <c r="B3350" s="201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81" t="str">
        <f t="shared" si="265"/>
        <v/>
      </c>
      <c r="V3350" s="278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9"/>
      <c r="B3351" s="201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81" t="str">
        <f t="shared" si="265"/>
        <v/>
      </c>
      <c r="V3351" s="278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9"/>
      <c r="B3352" s="201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81" t="str">
        <f t="shared" si="265"/>
        <v/>
      </c>
      <c r="V3352" s="278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9"/>
      <c r="B3353" s="201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81" t="str">
        <f t="shared" si="265"/>
        <v/>
      </c>
      <c r="V3353" s="278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9"/>
      <c r="B3354" s="201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81" t="str">
        <f t="shared" si="265"/>
        <v/>
      </c>
      <c r="V3354" s="278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9"/>
      <c r="B3355" s="201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81" t="str">
        <f t="shared" si="265"/>
        <v/>
      </c>
      <c r="V3355" s="278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9"/>
      <c r="B3356" s="201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81" t="str">
        <f t="shared" si="265"/>
        <v/>
      </c>
      <c r="V3356" s="278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9"/>
      <c r="B3357" s="201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81" t="str">
        <f t="shared" si="265"/>
        <v/>
      </c>
      <c r="V3357" s="278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9"/>
      <c r="B3358" s="201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81" t="str">
        <f t="shared" si="265"/>
        <v/>
      </c>
      <c r="V3358" s="278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9"/>
      <c r="B3359" s="201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81" t="str">
        <f t="shared" si="265"/>
        <v/>
      </c>
      <c r="V3359" s="278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9"/>
      <c r="B3360" s="201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81" t="str">
        <f t="shared" si="265"/>
        <v/>
      </c>
      <c r="V3360" s="278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9"/>
      <c r="B3361" s="201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81" t="str">
        <f t="shared" si="265"/>
        <v/>
      </c>
      <c r="V3361" s="278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9"/>
      <c r="B3362" s="201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81" t="str">
        <f t="shared" si="265"/>
        <v/>
      </c>
      <c r="V3362" s="278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9"/>
      <c r="B3363" s="201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81" t="str">
        <f t="shared" si="265"/>
        <v/>
      </c>
      <c r="V3363" s="278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9"/>
      <c r="B3364" s="201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81" t="str">
        <f t="shared" si="265"/>
        <v/>
      </c>
      <c r="V3364" s="278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9"/>
      <c r="B3365" s="201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81" t="str">
        <f t="shared" si="265"/>
        <v/>
      </c>
      <c r="V3365" s="278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9"/>
      <c r="B3366" s="201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81" t="str">
        <f t="shared" si="265"/>
        <v/>
      </c>
      <c r="V3366" s="278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9"/>
      <c r="B3367" s="201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81" t="str">
        <f t="shared" si="265"/>
        <v/>
      </c>
      <c r="V3367" s="278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9"/>
      <c r="B3368" s="201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81" t="str">
        <f t="shared" si="265"/>
        <v/>
      </c>
      <c r="V3368" s="278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9"/>
      <c r="B3369" s="201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81" t="str">
        <f t="shared" si="265"/>
        <v/>
      </c>
      <c r="V3369" s="278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9"/>
      <c r="B3370" s="201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81" t="str">
        <f t="shared" si="265"/>
        <v/>
      </c>
      <c r="V3370" s="278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9"/>
      <c r="B3371" s="201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81" t="str">
        <f t="shared" si="265"/>
        <v/>
      </c>
      <c r="V3371" s="278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9"/>
      <c r="B3372" s="201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81" t="str">
        <f t="shared" si="265"/>
        <v/>
      </c>
      <c r="V3372" s="278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9"/>
      <c r="B3373" s="201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81" t="str">
        <f t="shared" si="265"/>
        <v/>
      </c>
      <c r="V3373" s="278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9"/>
      <c r="B3374" s="201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81" t="str">
        <f t="shared" si="265"/>
        <v/>
      </c>
      <c r="V3374" s="278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9"/>
      <c r="B3375" s="201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81" t="str">
        <f t="shared" si="265"/>
        <v/>
      </c>
      <c r="V3375" s="278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9"/>
      <c r="B3376" s="201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81" t="str">
        <f t="shared" si="265"/>
        <v/>
      </c>
      <c r="V3376" s="278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9"/>
      <c r="B3377" s="201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81" t="str">
        <f t="shared" si="265"/>
        <v/>
      </c>
      <c r="V3377" s="278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9"/>
      <c r="B3378" s="201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81" t="str">
        <f t="shared" si="265"/>
        <v/>
      </c>
      <c r="V3378" s="278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9"/>
      <c r="B3379" s="201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81" t="str">
        <f t="shared" si="265"/>
        <v/>
      </c>
      <c r="V3379" s="278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9"/>
      <c r="B3380" s="201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81" t="str">
        <f t="shared" si="265"/>
        <v/>
      </c>
      <c r="V3380" s="278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9"/>
      <c r="B3381" s="201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81" t="str">
        <f t="shared" si="265"/>
        <v/>
      </c>
      <c r="V3381" s="278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9"/>
      <c r="B3382" s="201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81" t="str">
        <f t="shared" si="265"/>
        <v/>
      </c>
      <c r="V3382" s="278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9"/>
      <c r="B3383" s="201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81" t="str">
        <f t="shared" si="265"/>
        <v/>
      </c>
      <c r="V3383" s="278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9"/>
      <c r="B3384" s="201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81" t="str">
        <f t="shared" si="265"/>
        <v/>
      </c>
      <c r="V3384" s="278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9"/>
      <c r="B3385" s="201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81" t="str">
        <f t="shared" si="265"/>
        <v/>
      </c>
      <c r="V3385" s="278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9"/>
      <c r="B3386" s="201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81" t="str">
        <f t="shared" si="265"/>
        <v/>
      </c>
      <c r="V3386" s="278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9"/>
      <c r="B3387" s="201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81" t="str">
        <f t="shared" si="265"/>
        <v/>
      </c>
      <c r="V3387" s="278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9"/>
      <c r="B3388" s="201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81" t="str">
        <f t="shared" si="265"/>
        <v/>
      </c>
      <c r="V3388" s="278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9"/>
      <c r="B3389" s="201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81" t="str">
        <f t="shared" si="265"/>
        <v/>
      </c>
      <c r="V3389" s="278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9"/>
      <c r="B3390" s="201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81" t="str">
        <f t="shared" si="265"/>
        <v/>
      </c>
      <c r="V3390" s="278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9"/>
      <c r="B3391" s="201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81" t="str">
        <f t="shared" si="265"/>
        <v/>
      </c>
      <c r="V3391" s="278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9"/>
      <c r="B3392" s="201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81" t="str">
        <f t="shared" si="265"/>
        <v/>
      </c>
      <c r="V3392" s="278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9"/>
      <c r="B3393" s="201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81" t="str">
        <f t="shared" si="265"/>
        <v/>
      </c>
      <c r="V3393" s="278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9"/>
      <c r="B3394" s="201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81" t="str">
        <f t="shared" ref="U3394:U3457" si="270">IF(OR($D3394="",$H3394=""),"",ROUND($D3394+$H3394,2))</f>
        <v/>
      </c>
      <c r="V3394" s="278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9"/>
      <c r="B3395" s="201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81" t="str">
        <f t="shared" si="270"/>
        <v/>
      </c>
      <c r="V3395" s="278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9"/>
      <c r="B3396" s="201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81" t="str">
        <f t="shared" si="270"/>
        <v/>
      </c>
      <c r="V3396" s="278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9"/>
      <c r="B3397" s="201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81" t="str">
        <f t="shared" si="270"/>
        <v/>
      </c>
      <c r="V3397" s="278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9"/>
      <c r="B3398" s="201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81" t="str">
        <f t="shared" si="270"/>
        <v/>
      </c>
      <c r="V3398" s="278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9"/>
      <c r="B3399" s="201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81" t="str">
        <f t="shared" si="270"/>
        <v/>
      </c>
      <c r="V3399" s="278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9"/>
      <c r="B3400" s="201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81" t="str">
        <f t="shared" si="270"/>
        <v/>
      </c>
      <c r="V3400" s="278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9"/>
      <c r="B3401" s="201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81" t="str">
        <f t="shared" si="270"/>
        <v/>
      </c>
      <c r="V3401" s="278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9"/>
      <c r="B3402" s="201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81" t="str">
        <f t="shared" si="270"/>
        <v/>
      </c>
      <c r="V3402" s="278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9"/>
      <c r="B3403" s="201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81" t="str">
        <f t="shared" si="270"/>
        <v/>
      </c>
      <c r="V3403" s="278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9"/>
      <c r="B3404" s="201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81" t="str">
        <f t="shared" si="270"/>
        <v/>
      </c>
      <c r="V3404" s="278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9"/>
      <c r="B3405" s="201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81" t="str">
        <f t="shared" si="270"/>
        <v/>
      </c>
      <c r="V3405" s="278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9"/>
      <c r="B3406" s="201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81" t="str">
        <f t="shared" si="270"/>
        <v/>
      </c>
      <c r="V3406" s="278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9"/>
      <c r="B3407" s="201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81" t="str">
        <f t="shared" si="270"/>
        <v/>
      </c>
      <c r="V3407" s="278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9"/>
      <c r="B3408" s="201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81" t="str">
        <f t="shared" si="270"/>
        <v/>
      </c>
      <c r="V3408" s="278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9"/>
      <c r="B3409" s="201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81" t="str">
        <f t="shared" si="270"/>
        <v/>
      </c>
      <c r="V3409" s="278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9"/>
      <c r="B3410" s="201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81" t="str">
        <f t="shared" si="270"/>
        <v/>
      </c>
      <c r="V3410" s="278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9"/>
      <c r="B3411" s="201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81" t="str">
        <f t="shared" si="270"/>
        <v/>
      </c>
      <c r="V3411" s="278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9"/>
      <c r="B3412" s="201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81" t="str">
        <f t="shared" si="270"/>
        <v/>
      </c>
      <c r="V3412" s="278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9"/>
      <c r="B3413" s="201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81" t="str">
        <f t="shared" si="270"/>
        <v/>
      </c>
      <c r="V3413" s="278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9"/>
      <c r="B3414" s="201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81" t="str">
        <f t="shared" si="270"/>
        <v/>
      </c>
      <c r="V3414" s="278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9"/>
      <c r="B3415" s="201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81" t="str">
        <f t="shared" si="270"/>
        <v/>
      </c>
      <c r="V3415" s="278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9"/>
      <c r="B3416" s="201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81" t="str">
        <f t="shared" si="270"/>
        <v/>
      </c>
      <c r="V3416" s="278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9"/>
      <c r="B3417" s="201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81" t="str">
        <f t="shared" si="270"/>
        <v/>
      </c>
      <c r="V3417" s="278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9"/>
      <c r="B3418" s="201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81" t="str">
        <f t="shared" si="270"/>
        <v/>
      </c>
      <c r="V3418" s="278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9"/>
      <c r="B3419" s="201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81" t="str">
        <f t="shared" si="270"/>
        <v/>
      </c>
      <c r="V3419" s="278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9"/>
      <c r="B3420" s="201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81" t="str">
        <f t="shared" si="270"/>
        <v/>
      </c>
      <c r="V3420" s="278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9"/>
      <c r="B3421" s="201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81" t="str">
        <f t="shared" si="270"/>
        <v/>
      </c>
      <c r="V3421" s="278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9"/>
      <c r="B3422" s="201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81" t="str">
        <f t="shared" si="270"/>
        <v/>
      </c>
      <c r="V3422" s="278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9"/>
      <c r="B3423" s="201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81" t="str">
        <f t="shared" si="270"/>
        <v/>
      </c>
      <c r="V3423" s="278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9"/>
      <c r="B3424" s="201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81" t="str">
        <f t="shared" si="270"/>
        <v/>
      </c>
      <c r="V3424" s="278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9"/>
      <c r="B3425" s="201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81" t="str">
        <f t="shared" si="270"/>
        <v/>
      </c>
      <c r="V3425" s="278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9"/>
      <c r="B3426" s="201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81" t="str">
        <f t="shared" si="270"/>
        <v/>
      </c>
      <c r="V3426" s="278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9"/>
      <c r="B3427" s="201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81" t="str">
        <f t="shared" si="270"/>
        <v/>
      </c>
      <c r="V3427" s="278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9"/>
      <c r="B3428" s="201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81" t="str">
        <f t="shared" si="270"/>
        <v/>
      </c>
      <c r="V3428" s="278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9"/>
      <c r="B3429" s="201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81" t="str">
        <f t="shared" si="270"/>
        <v/>
      </c>
      <c r="V3429" s="278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9"/>
      <c r="B3430" s="201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81" t="str">
        <f t="shared" si="270"/>
        <v/>
      </c>
      <c r="V3430" s="278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9"/>
      <c r="B3431" s="201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81" t="str">
        <f t="shared" si="270"/>
        <v/>
      </c>
      <c r="V3431" s="278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9"/>
      <c r="B3432" s="201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81" t="str">
        <f t="shared" si="270"/>
        <v/>
      </c>
      <c r="V3432" s="278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9"/>
      <c r="B3433" s="201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81" t="str">
        <f t="shared" si="270"/>
        <v/>
      </c>
      <c r="V3433" s="278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9"/>
      <c r="B3434" s="201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81" t="str">
        <f t="shared" si="270"/>
        <v/>
      </c>
      <c r="V3434" s="278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9"/>
      <c r="B3435" s="201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81" t="str">
        <f t="shared" si="270"/>
        <v/>
      </c>
      <c r="V3435" s="278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9"/>
      <c r="B3436" s="201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81" t="str">
        <f t="shared" si="270"/>
        <v/>
      </c>
      <c r="V3436" s="278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9"/>
      <c r="B3437" s="201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81" t="str">
        <f t="shared" si="270"/>
        <v/>
      </c>
      <c r="V3437" s="278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9"/>
      <c r="B3438" s="201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81" t="str">
        <f t="shared" si="270"/>
        <v/>
      </c>
      <c r="V3438" s="278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9"/>
      <c r="B3439" s="201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81" t="str">
        <f t="shared" si="270"/>
        <v/>
      </c>
      <c r="V3439" s="278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9"/>
      <c r="B3440" s="201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81" t="str">
        <f t="shared" si="270"/>
        <v/>
      </c>
      <c r="V3440" s="278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9"/>
      <c r="B3441" s="201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81" t="str">
        <f t="shared" si="270"/>
        <v/>
      </c>
      <c r="V3441" s="278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9"/>
      <c r="B3442" s="201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81" t="str">
        <f t="shared" si="270"/>
        <v/>
      </c>
      <c r="V3442" s="278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9"/>
      <c r="B3443" s="201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81" t="str">
        <f t="shared" si="270"/>
        <v/>
      </c>
      <c r="V3443" s="278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9"/>
      <c r="B3444" s="201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81" t="str">
        <f t="shared" si="270"/>
        <v/>
      </c>
      <c r="V3444" s="278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9"/>
      <c r="B3445" s="201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81" t="str">
        <f t="shared" si="270"/>
        <v/>
      </c>
      <c r="V3445" s="278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9"/>
      <c r="B3446" s="201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81" t="str">
        <f t="shared" si="270"/>
        <v/>
      </c>
      <c r="V3446" s="278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9"/>
      <c r="B3447" s="201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81" t="str">
        <f t="shared" si="270"/>
        <v/>
      </c>
      <c r="V3447" s="278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9"/>
      <c r="B3448" s="201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81" t="str">
        <f t="shared" si="270"/>
        <v/>
      </c>
      <c r="V3448" s="278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9"/>
      <c r="B3449" s="201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81" t="str">
        <f t="shared" si="270"/>
        <v/>
      </c>
      <c r="V3449" s="278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9"/>
      <c r="B3450" s="201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81" t="str">
        <f t="shared" si="270"/>
        <v/>
      </c>
      <c r="V3450" s="278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9"/>
      <c r="B3451" s="201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81" t="str">
        <f t="shared" si="270"/>
        <v/>
      </c>
      <c r="V3451" s="278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9"/>
      <c r="B3452" s="201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81" t="str">
        <f t="shared" si="270"/>
        <v/>
      </c>
      <c r="V3452" s="278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9"/>
      <c r="B3453" s="201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81" t="str">
        <f t="shared" si="270"/>
        <v/>
      </c>
      <c r="V3453" s="278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9"/>
      <c r="B3454" s="201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81" t="str">
        <f t="shared" si="270"/>
        <v/>
      </c>
      <c r="V3454" s="278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9"/>
      <c r="B3455" s="201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81" t="str">
        <f t="shared" si="270"/>
        <v/>
      </c>
      <c r="V3455" s="278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9"/>
      <c r="B3456" s="201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81" t="str">
        <f t="shared" si="270"/>
        <v/>
      </c>
      <c r="V3456" s="278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9"/>
      <c r="B3457" s="201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81" t="str">
        <f t="shared" si="270"/>
        <v/>
      </c>
      <c r="V3457" s="278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9"/>
      <c r="B3458" s="201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81" t="str">
        <f t="shared" ref="U3458:U3521" si="275">IF(OR($D3458="",$H3458=""),"",ROUND($D3458+$H3458,2))</f>
        <v/>
      </c>
      <c r="V3458" s="278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9"/>
      <c r="B3459" s="201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81" t="str">
        <f t="shared" si="275"/>
        <v/>
      </c>
      <c r="V3459" s="278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9"/>
      <c r="B3460" s="201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81" t="str">
        <f t="shared" si="275"/>
        <v/>
      </c>
      <c r="V3460" s="278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9"/>
      <c r="B3461" s="201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81" t="str">
        <f t="shared" si="275"/>
        <v/>
      </c>
      <c r="V3461" s="278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9"/>
      <c r="B3462" s="201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81" t="str">
        <f t="shared" si="275"/>
        <v/>
      </c>
      <c r="V3462" s="278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9"/>
      <c r="B3463" s="201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81" t="str">
        <f t="shared" si="275"/>
        <v/>
      </c>
      <c r="V3463" s="278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9"/>
      <c r="B3464" s="201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81" t="str">
        <f t="shared" si="275"/>
        <v/>
      </c>
      <c r="V3464" s="278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9"/>
      <c r="B3465" s="201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81" t="str">
        <f t="shared" si="275"/>
        <v/>
      </c>
      <c r="V3465" s="278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9"/>
      <c r="B3466" s="201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81" t="str">
        <f t="shared" si="275"/>
        <v/>
      </c>
      <c r="V3466" s="278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9"/>
      <c r="B3467" s="201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81" t="str">
        <f t="shared" si="275"/>
        <v/>
      </c>
      <c r="V3467" s="278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9"/>
      <c r="B3468" s="201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81" t="str">
        <f t="shared" si="275"/>
        <v/>
      </c>
      <c r="V3468" s="278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9"/>
      <c r="B3469" s="201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81" t="str">
        <f t="shared" si="275"/>
        <v/>
      </c>
      <c r="V3469" s="278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9"/>
      <c r="B3470" s="201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81" t="str">
        <f t="shared" si="275"/>
        <v/>
      </c>
      <c r="V3470" s="278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9"/>
      <c r="B3471" s="201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81" t="str">
        <f t="shared" si="275"/>
        <v/>
      </c>
      <c r="V3471" s="278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9"/>
      <c r="B3472" s="201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81" t="str">
        <f t="shared" si="275"/>
        <v/>
      </c>
      <c r="V3472" s="278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9"/>
      <c r="B3473" s="201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81" t="str">
        <f t="shared" si="275"/>
        <v/>
      </c>
      <c r="V3473" s="278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9"/>
      <c r="B3474" s="201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81" t="str">
        <f t="shared" si="275"/>
        <v/>
      </c>
      <c r="V3474" s="278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9"/>
      <c r="B3475" s="201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81" t="str">
        <f t="shared" si="275"/>
        <v/>
      </c>
      <c r="V3475" s="278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9"/>
      <c r="B3476" s="201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81" t="str">
        <f t="shared" si="275"/>
        <v/>
      </c>
      <c r="V3476" s="278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9"/>
      <c r="B3477" s="201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81" t="str">
        <f t="shared" si="275"/>
        <v/>
      </c>
      <c r="V3477" s="278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9"/>
      <c r="B3478" s="201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81" t="str">
        <f t="shared" si="275"/>
        <v/>
      </c>
      <c r="V3478" s="278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9"/>
      <c r="B3479" s="201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81" t="str">
        <f t="shared" si="275"/>
        <v/>
      </c>
      <c r="V3479" s="278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9"/>
      <c r="B3480" s="201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81" t="str">
        <f t="shared" si="275"/>
        <v/>
      </c>
      <c r="V3480" s="278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9"/>
      <c r="B3481" s="201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81" t="str">
        <f t="shared" si="275"/>
        <v/>
      </c>
      <c r="V3481" s="278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9"/>
      <c r="B3482" s="201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81" t="str">
        <f t="shared" si="275"/>
        <v/>
      </c>
      <c r="V3482" s="278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9"/>
      <c r="B3483" s="201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81" t="str">
        <f t="shared" si="275"/>
        <v/>
      </c>
      <c r="V3483" s="278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9"/>
      <c r="B3484" s="201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81" t="str">
        <f t="shared" si="275"/>
        <v/>
      </c>
      <c r="V3484" s="278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9"/>
      <c r="B3485" s="201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81" t="str">
        <f t="shared" si="275"/>
        <v/>
      </c>
      <c r="V3485" s="278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9"/>
      <c r="B3486" s="201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81" t="str">
        <f t="shared" si="275"/>
        <v/>
      </c>
      <c r="V3486" s="278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9"/>
      <c r="B3487" s="201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81" t="str">
        <f t="shared" si="275"/>
        <v/>
      </c>
      <c r="V3487" s="278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9"/>
      <c r="B3488" s="201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81" t="str">
        <f t="shared" si="275"/>
        <v/>
      </c>
      <c r="V3488" s="278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9"/>
      <c r="B3489" s="201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81" t="str">
        <f t="shared" si="275"/>
        <v/>
      </c>
      <c r="V3489" s="278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9"/>
      <c r="B3490" s="201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81" t="str">
        <f t="shared" si="275"/>
        <v/>
      </c>
      <c r="V3490" s="278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9"/>
      <c r="B3491" s="201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81" t="str">
        <f t="shared" si="275"/>
        <v/>
      </c>
      <c r="V3491" s="278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9"/>
      <c r="B3492" s="201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81" t="str">
        <f t="shared" si="275"/>
        <v/>
      </c>
      <c r="V3492" s="278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9"/>
      <c r="B3493" s="201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81" t="str">
        <f t="shared" si="275"/>
        <v/>
      </c>
      <c r="V3493" s="278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9"/>
      <c r="B3494" s="201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81" t="str">
        <f t="shared" si="275"/>
        <v/>
      </c>
      <c r="V3494" s="278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9"/>
      <c r="B3495" s="201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81" t="str">
        <f t="shared" si="275"/>
        <v/>
      </c>
      <c r="V3495" s="278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9"/>
      <c r="B3496" s="201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81" t="str">
        <f t="shared" si="275"/>
        <v/>
      </c>
      <c r="V3496" s="278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9"/>
      <c r="B3497" s="201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81" t="str">
        <f t="shared" si="275"/>
        <v/>
      </c>
      <c r="V3497" s="278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9"/>
      <c r="B3498" s="201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81" t="str">
        <f t="shared" si="275"/>
        <v/>
      </c>
      <c r="V3498" s="278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9"/>
      <c r="B3499" s="201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81" t="str">
        <f t="shared" si="275"/>
        <v/>
      </c>
      <c r="V3499" s="278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9"/>
      <c r="B3500" s="201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81" t="str">
        <f t="shared" si="275"/>
        <v/>
      </c>
      <c r="V3500" s="278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9"/>
      <c r="B3501" s="201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81" t="str">
        <f t="shared" si="275"/>
        <v/>
      </c>
      <c r="V3501" s="278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9"/>
      <c r="B3502" s="201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81" t="str">
        <f t="shared" si="275"/>
        <v/>
      </c>
      <c r="V3502" s="278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9"/>
      <c r="B3503" s="201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81" t="str">
        <f t="shared" si="275"/>
        <v/>
      </c>
      <c r="V3503" s="278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9"/>
      <c r="B3504" s="201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81" t="str">
        <f t="shared" si="275"/>
        <v/>
      </c>
      <c r="V3504" s="278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9"/>
      <c r="B3505" s="201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81" t="str">
        <f t="shared" si="275"/>
        <v/>
      </c>
      <c r="V3505" s="278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9"/>
      <c r="B3506" s="201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81" t="str">
        <f t="shared" si="275"/>
        <v/>
      </c>
      <c r="V3506" s="278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9"/>
      <c r="B3507" s="201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81" t="str">
        <f t="shared" si="275"/>
        <v/>
      </c>
      <c r="V3507" s="278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9"/>
      <c r="B3508" s="201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81" t="str">
        <f t="shared" si="275"/>
        <v/>
      </c>
      <c r="V3508" s="278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9"/>
      <c r="B3509" s="201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81" t="str">
        <f t="shared" si="275"/>
        <v/>
      </c>
      <c r="V3509" s="278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9"/>
      <c r="B3510" s="201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81" t="str">
        <f t="shared" si="275"/>
        <v/>
      </c>
      <c r="V3510" s="278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9"/>
      <c r="B3511" s="201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81" t="str">
        <f t="shared" si="275"/>
        <v/>
      </c>
      <c r="V3511" s="278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9"/>
      <c r="B3512" s="201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81" t="str">
        <f t="shared" si="275"/>
        <v/>
      </c>
      <c r="V3512" s="278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9"/>
      <c r="B3513" s="201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81" t="str">
        <f t="shared" si="275"/>
        <v/>
      </c>
      <c r="V3513" s="278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9"/>
      <c r="B3514" s="201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81" t="str">
        <f t="shared" si="275"/>
        <v/>
      </c>
      <c r="V3514" s="278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9"/>
      <c r="B3515" s="201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81" t="str">
        <f t="shared" si="275"/>
        <v/>
      </c>
      <c r="V3515" s="278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9"/>
      <c r="B3516" s="201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81" t="str">
        <f t="shared" si="275"/>
        <v/>
      </c>
      <c r="V3516" s="278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9"/>
      <c r="B3517" s="201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81" t="str">
        <f t="shared" si="275"/>
        <v/>
      </c>
      <c r="V3517" s="278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9"/>
      <c r="B3518" s="201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81" t="str">
        <f t="shared" si="275"/>
        <v/>
      </c>
      <c r="V3518" s="278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9"/>
      <c r="B3519" s="201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81" t="str">
        <f t="shared" si="275"/>
        <v/>
      </c>
      <c r="V3519" s="278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9"/>
      <c r="B3520" s="201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81" t="str">
        <f t="shared" si="275"/>
        <v/>
      </c>
      <c r="V3520" s="278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9"/>
      <c r="B3521" s="201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81" t="str">
        <f t="shared" si="275"/>
        <v/>
      </c>
      <c r="V3521" s="278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9"/>
      <c r="B3522" s="201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81" t="str">
        <f t="shared" ref="U3522:U3585" si="280">IF(OR($D3522="",$H3522=""),"",ROUND($D3522+$H3522,2))</f>
        <v/>
      </c>
      <c r="V3522" s="278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9"/>
      <c r="B3523" s="201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81" t="str">
        <f t="shared" si="280"/>
        <v/>
      </c>
      <c r="V3523" s="278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9"/>
      <c r="B3524" s="201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81" t="str">
        <f t="shared" si="280"/>
        <v/>
      </c>
      <c r="V3524" s="278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9"/>
      <c r="B3525" s="201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81" t="str">
        <f t="shared" si="280"/>
        <v/>
      </c>
      <c r="V3525" s="278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9"/>
      <c r="B3526" s="201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81" t="str">
        <f t="shared" si="280"/>
        <v/>
      </c>
      <c r="V3526" s="278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9"/>
      <c r="B3527" s="201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81" t="str">
        <f t="shared" si="280"/>
        <v/>
      </c>
      <c r="V3527" s="278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9"/>
      <c r="B3528" s="201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81" t="str">
        <f t="shared" si="280"/>
        <v/>
      </c>
      <c r="V3528" s="278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9"/>
      <c r="B3529" s="201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81" t="str">
        <f t="shared" si="280"/>
        <v/>
      </c>
      <c r="V3529" s="278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9"/>
      <c r="B3530" s="201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81" t="str">
        <f t="shared" si="280"/>
        <v/>
      </c>
      <c r="V3530" s="278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9"/>
      <c r="B3531" s="201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81" t="str">
        <f t="shared" si="280"/>
        <v/>
      </c>
      <c r="V3531" s="278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9"/>
      <c r="B3532" s="201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81" t="str">
        <f t="shared" si="280"/>
        <v/>
      </c>
      <c r="V3532" s="278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9"/>
      <c r="B3533" s="201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81" t="str">
        <f t="shared" si="280"/>
        <v/>
      </c>
      <c r="V3533" s="278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9"/>
      <c r="B3534" s="201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81" t="str">
        <f t="shared" si="280"/>
        <v/>
      </c>
      <c r="V3534" s="278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9"/>
      <c r="B3535" s="201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81" t="str">
        <f t="shared" si="280"/>
        <v/>
      </c>
      <c r="V3535" s="278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9"/>
      <c r="B3536" s="201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81" t="str">
        <f t="shared" si="280"/>
        <v/>
      </c>
      <c r="V3536" s="278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9"/>
      <c r="B3537" s="201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81" t="str">
        <f t="shared" si="280"/>
        <v/>
      </c>
      <c r="V3537" s="278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9"/>
      <c r="B3538" s="201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81" t="str">
        <f t="shared" si="280"/>
        <v/>
      </c>
      <c r="V3538" s="278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9"/>
      <c r="B3539" s="201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81" t="str">
        <f t="shared" si="280"/>
        <v/>
      </c>
      <c r="V3539" s="278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9"/>
      <c r="B3540" s="201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81" t="str">
        <f t="shared" si="280"/>
        <v/>
      </c>
      <c r="V3540" s="278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9"/>
      <c r="B3541" s="201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81" t="str">
        <f t="shared" si="280"/>
        <v/>
      </c>
      <c r="V3541" s="278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9"/>
      <c r="B3542" s="201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81" t="str">
        <f t="shared" si="280"/>
        <v/>
      </c>
      <c r="V3542" s="278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9"/>
      <c r="B3543" s="201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81" t="str">
        <f t="shared" si="280"/>
        <v/>
      </c>
      <c r="V3543" s="278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9"/>
      <c r="B3544" s="201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81" t="str">
        <f t="shared" si="280"/>
        <v/>
      </c>
      <c r="V3544" s="278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9"/>
      <c r="B3545" s="201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81" t="str">
        <f t="shared" si="280"/>
        <v/>
      </c>
      <c r="V3545" s="278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9"/>
      <c r="B3546" s="201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81" t="str">
        <f t="shared" si="280"/>
        <v/>
      </c>
      <c r="V3546" s="278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9"/>
      <c r="B3547" s="201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81" t="str">
        <f t="shared" si="280"/>
        <v/>
      </c>
      <c r="V3547" s="278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9"/>
      <c r="B3548" s="201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81" t="str">
        <f t="shared" si="280"/>
        <v/>
      </c>
      <c r="V3548" s="278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9"/>
      <c r="B3549" s="201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81" t="str">
        <f t="shared" si="280"/>
        <v/>
      </c>
      <c r="V3549" s="278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9"/>
      <c r="B3550" s="201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81" t="str">
        <f t="shared" si="280"/>
        <v/>
      </c>
      <c r="V3550" s="278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9"/>
      <c r="B3551" s="201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81" t="str">
        <f t="shared" si="280"/>
        <v/>
      </c>
      <c r="V3551" s="278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9"/>
      <c r="B3552" s="201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81" t="str">
        <f t="shared" si="280"/>
        <v/>
      </c>
      <c r="V3552" s="278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9"/>
      <c r="B3553" s="201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81" t="str">
        <f t="shared" si="280"/>
        <v/>
      </c>
      <c r="V3553" s="278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9"/>
      <c r="B3554" s="201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81" t="str">
        <f t="shared" si="280"/>
        <v/>
      </c>
      <c r="V3554" s="278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9"/>
      <c r="B3555" s="201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81" t="str">
        <f t="shared" si="280"/>
        <v/>
      </c>
      <c r="V3555" s="278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9"/>
      <c r="B3556" s="201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81" t="str">
        <f t="shared" si="280"/>
        <v/>
      </c>
      <c r="V3556" s="278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9"/>
      <c r="B3557" s="201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81" t="str">
        <f t="shared" si="280"/>
        <v/>
      </c>
      <c r="V3557" s="278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9"/>
      <c r="B3558" s="201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81" t="str">
        <f t="shared" si="280"/>
        <v/>
      </c>
      <c r="V3558" s="278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9"/>
      <c r="B3559" s="201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81" t="str">
        <f t="shared" si="280"/>
        <v/>
      </c>
      <c r="V3559" s="278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9"/>
      <c r="B3560" s="201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81" t="str">
        <f t="shared" si="280"/>
        <v/>
      </c>
      <c r="V3560" s="278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9"/>
      <c r="B3561" s="201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81" t="str">
        <f t="shared" si="280"/>
        <v/>
      </c>
      <c r="V3561" s="278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9"/>
      <c r="B3562" s="201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81" t="str">
        <f t="shared" si="280"/>
        <v/>
      </c>
      <c r="V3562" s="278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9"/>
      <c r="B3563" s="201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81" t="str">
        <f t="shared" si="280"/>
        <v/>
      </c>
      <c r="V3563" s="278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9"/>
      <c r="B3564" s="201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81" t="str">
        <f t="shared" si="280"/>
        <v/>
      </c>
      <c r="V3564" s="278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9"/>
      <c r="B3565" s="201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81" t="str">
        <f t="shared" si="280"/>
        <v/>
      </c>
      <c r="V3565" s="278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9"/>
      <c r="B3566" s="201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81" t="str">
        <f t="shared" si="280"/>
        <v/>
      </c>
      <c r="V3566" s="278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9"/>
      <c r="B3567" s="201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81" t="str">
        <f t="shared" si="280"/>
        <v/>
      </c>
      <c r="V3567" s="278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9"/>
      <c r="B3568" s="201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81" t="str">
        <f t="shared" si="280"/>
        <v/>
      </c>
      <c r="V3568" s="278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9"/>
      <c r="B3569" s="201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81" t="str">
        <f t="shared" si="280"/>
        <v/>
      </c>
      <c r="V3569" s="278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9"/>
      <c r="B3570" s="201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81" t="str">
        <f t="shared" si="280"/>
        <v/>
      </c>
      <c r="V3570" s="278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9"/>
      <c r="B3571" s="201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81" t="str">
        <f t="shared" si="280"/>
        <v/>
      </c>
      <c r="V3571" s="278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9"/>
      <c r="B3572" s="201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81" t="str">
        <f t="shared" si="280"/>
        <v/>
      </c>
      <c r="V3572" s="278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9"/>
      <c r="B3573" s="201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81" t="str">
        <f t="shared" si="280"/>
        <v/>
      </c>
      <c r="V3573" s="278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9"/>
      <c r="B3574" s="201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81" t="str">
        <f t="shared" si="280"/>
        <v/>
      </c>
      <c r="V3574" s="278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9"/>
      <c r="B3575" s="201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81" t="str">
        <f t="shared" si="280"/>
        <v/>
      </c>
      <c r="V3575" s="278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9"/>
      <c r="B3576" s="201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81" t="str">
        <f t="shared" si="280"/>
        <v/>
      </c>
      <c r="V3576" s="278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9"/>
      <c r="B3577" s="201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81" t="str">
        <f t="shared" si="280"/>
        <v/>
      </c>
      <c r="V3577" s="278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9"/>
      <c r="B3578" s="201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81" t="str">
        <f t="shared" si="280"/>
        <v/>
      </c>
      <c r="V3578" s="278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9"/>
      <c r="B3579" s="201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81" t="str">
        <f t="shared" si="280"/>
        <v/>
      </c>
      <c r="V3579" s="278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9"/>
      <c r="B3580" s="201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81" t="str">
        <f t="shared" si="280"/>
        <v/>
      </c>
      <c r="V3580" s="278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9"/>
      <c r="B3581" s="201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81" t="str">
        <f t="shared" si="280"/>
        <v/>
      </c>
      <c r="V3581" s="278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9"/>
      <c r="B3582" s="201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81" t="str">
        <f t="shared" si="280"/>
        <v/>
      </c>
      <c r="V3582" s="278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9"/>
      <c r="B3583" s="201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81" t="str">
        <f t="shared" si="280"/>
        <v/>
      </c>
      <c r="V3583" s="278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9"/>
      <c r="B3584" s="201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81" t="str">
        <f t="shared" si="280"/>
        <v/>
      </c>
      <c r="V3584" s="278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9"/>
      <c r="B3585" s="201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81" t="str">
        <f t="shared" si="280"/>
        <v/>
      </c>
      <c r="V3585" s="278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9"/>
      <c r="B3586" s="201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81" t="str">
        <f t="shared" ref="U3586:U3649" si="285">IF(OR($D3586="",$H3586=""),"",ROUND($D3586+$H3586,2))</f>
        <v/>
      </c>
      <c r="V3586" s="278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9"/>
      <c r="B3587" s="201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81" t="str">
        <f t="shared" si="285"/>
        <v/>
      </c>
      <c r="V3587" s="278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9"/>
      <c r="B3588" s="201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81" t="str">
        <f t="shared" si="285"/>
        <v/>
      </c>
      <c r="V3588" s="278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9"/>
      <c r="B3589" s="201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81" t="str">
        <f t="shared" si="285"/>
        <v/>
      </c>
      <c r="V3589" s="278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9"/>
      <c r="B3590" s="201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81" t="str">
        <f t="shared" si="285"/>
        <v/>
      </c>
      <c r="V3590" s="278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9"/>
      <c r="B3591" s="201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81" t="str">
        <f t="shared" si="285"/>
        <v/>
      </c>
      <c r="V3591" s="278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9"/>
      <c r="B3592" s="201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81" t="str">
        <f t="shared" si="285"/>
        <v/>
      </c>
      <c r="V3592" s="278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9"/>
      <c r="B3593" s="201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81" t="str">
        <f t="shared" si="285"/>
        <v/>
      </c>
      <c r="V3593" s="278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9"/>
      <c r="B3594" s="201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81" t="str">
        <f t="shared" si="285"/>
        <v/>
      </c>
      <c r="V3594" s="278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9"/>
      <c r="B3595" s="201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81" t="str">
        <f t="shared" si="285"/>
        <v/>
      </c>
      <c r="V3595" s="278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9"/>
      <c r="B3596" s="201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81" t="str">
        <f t="shared" si="285"/>
        <v/>
      </c>
      <c r="V3596" s="278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9"/>
      <c r="B3597" s="201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81" t="str">
        <f t="shared" si="285"/>
        <v/>
      </c>
      <c r="V3597" s="278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9"/>
      <c r="B3598" s="201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81" t="str">
        <f t="shared" si="285"/>
        <v/>
      </c>
      <c r="V3598" s="278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9"/>
      <c r="B3599" s="201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81" t="str">
        <f t="shared" si="285"/>
        <v/>
      </c>
      <c r="V3599" s="278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9"/>
      <c r="B3600" s="201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81" t="str">
        <f t="shared" si="285"/>
        <v/>
      </c>
      <c r="V3600" s="278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9"/>
      <c r="B3601" s="201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81" t="str">
        <f t="shared" si="285"/>
        <v/>
      </c>
      <c r="V3601" s="278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9"/>
      <c r="B3602" s="201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81" t="str">
        <f t="shared" si="285"/>
        <v/>
      </c>
      <c r="V3602" s="278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9"/>
      <c r="B3603" s="201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81" t="str">
        <f t="shared" si="285"/>
        <v/>
      </c>
      <c r="V3603" s="278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9"/>
      <c r="B3604" s="201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81" t="str">
        <f t="shared" si="285"/>
        <v/>
      </c>
      <c r="V3604" s="278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9"/>
      <c r="B3605" s="201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81" t="str">
        <f t="shared" si="285"/>
        <v/>
      </c>
      <c r="V3605" s="278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9"/>
      <c r="B3606" s="201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81" t="str">
        <f t="shared" si="285"/>
        <v/>
      </c>
      <c r="V3606" s="278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9"/>
      <c r="B3607" s="201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81" t="str">
        <f t="shared" si="285"/>
        <v/>
      </c>
      <c r="V3607" s="278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9"/>
      <c r="B3608" s="201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81" t="str">
        <f t="shared" si="285"/>
        <v/>
      </c>
      <c r="V3608" s="278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9"/>
      <c r="B3609" s="201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81" t="str">
        <f t="shared" si="285"/>
        <v/>
      </c>
      <c r="V3609" s="278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9"/>
      <c r="B3610" s="201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81" t="str">
        <f t="shared" si="285"/>
        <v/>
      </c>
      <c r="V3610" s="278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9"/>
      <c r="B3611" s="201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81" t="str">
        <f t="shared" si="285"/>
        <v/>
      </c>
      <c r="V3611" s="278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9"/>
      <c r="B3612" s="201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81" t="str">
        <f t="shared" si="285"/>
        <v/>
      </c>
      <c r="V3612" s="278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9"/>
      <c r="B3613" s="201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81" t="str">
        <f t="shared" si="285"/>
        <v/>
      </c>
      <c r="V3613" s="278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9"/>
      <c r="B3614" s="201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81" t="str">
        <f t="shared" si="285"/>
        <v/>
      </c>
      <c r="V3614" s="278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9"/>
      <c r="B3615" s="201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81" t="str">
        <f t="shared" si="285"/>
        <v/>
      </c>
      <c r="V3615" s="278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9"/>
      <c r="B3616" s="201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81" t="str">
        <f t="shared" si="285"/>
        <v/>
      </c>
      <c r="V3616" s="278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9"/>
      <c r="B3617" s="201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81" t="str">
        <f t="shared" si="285"/>
        <v/>
      </c>
      <c r="V3617" s="278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9"/>
      <c r="B3618" s="201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81" t="str">
        <f t="shared" si="285"/>
        <v/>
      </c>
      <c r="V3618" s="278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9"/>
      <c r="B3619" s="201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81" t="str">
        <f t="shared" si="285"/>
        <v/>
      </c>
      <c r="V3619" s="278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9"/>
      <c r="B3620" s="201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81" t="str">
        <f t="shared" si="285"/>
        <v/>
      </c>
      <c r="V3620" s="278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9"/>
      <c r="B3621" s="201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81" t="str">
        <f t="shared" si="285"/>
        <v/>
      </c>
      <c r="V3621" s="278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9"/>
      <c r="B3622" s="201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81" t="str">
        <f t="shared" si="285"/>
        <v/>
      </c>
      <c r="V3622" s="278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9"/>
      <c r="B3623" s="201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81" t="str">
        <f t="shared" si="285"/>
        <v/>
      </c>
      <c r="V3623" s="278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9"/>
      <c r="B3624" s="201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81" t="str">
        <f t="shared" si="285"/>
        <v/>
      </c>
      <c r="V3624" s="278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9"/>
      <c r="B3625" s="201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81" t="str">
        <f t="shared" si="285"/>
        <v/>
      </c>
      <c r="V3625" s="278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9"/>
      <c r="B3626" s="201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81" t="str">
        <f t="shared" si="285"/>
        <v/>
      </c>
      <c r="V3626" s="278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9"/>
      <c r="B3627" s="201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81" t="str">
        <f t="shared" si="285"/>
        <v/>
      </c>
      <c r="V3627" s="278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9"/>
      <c r="B3628" s="201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81" t="str">
        <f t="shared" si="285"/>
        <v/>
      </c>
      <c r="V3628" s="278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9"/>
      <c r="B3629" s="201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81" t="str">
        <f t="shared" si="285"/>
        <v/>
      </c>
      <c r="V3629" s="278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9"/>
      <c r="B3630" s="201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81" t="str">
        <f t="shared" si="285"/>
        <v/>
      </c>
      <c r="V3630" s="278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9"/>
      <c r="B3631" s="201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81" t="str">
        <f t="shared" si="285"/>
        <v/>
      </c>
      <c r="V3631" s="278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9"/>
      <c r="B3632" s="201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81" t="str">
        <f t="shared" si="285"/>
        <v/>
      </c>
      <c r="V3632" s="278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9"/>
      <c r="B3633" s="201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81" t="str">
        <f t="shared" si="285"/>
        <v/>
      </c>
      <c r="V3633" s="278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9"/>
      <c r="B3634" s="201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81" t="str">
        <f t="shared" si="285"/>
        <v/>
      </c>
      <c r="V3634" s="278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9"/>
      <c r="B3635" s="201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81" t="str">
        <f t="shared" si="285"/>
        <v/>
      </c>
      <c r="V3635" s="278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9"/>
      <c r="B3636" s="201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81" t="str">
        <f t="shared" si="285"/>
        <v/>
      </c>
      <c r="V3636" s="278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9"/>
      <c r="B3637" s="201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81" t="str">
        <f t="shared" si="285"/>
        <v/>
      </c>
      <c r="V3637" s="278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9"/>
      <c r="B3638" s="201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81" t="str">
        <f t="shared" si="285"/>
        <v/>
      </c>
      <c r="V3638" s="278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9"/>
      <c r="B3639" s="201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81" t="str">
        <f t="shared" si="285"/>
        <v/>
      </c>
      <c r="V3639" s="278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9"/>
      <c r="B3640" s="201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81" t="str">
        <f t="shared" si="285"/>
        <v/>
      </c>
      <c r="V3640" s="278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9"/>
      <c r="B3641" s="201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81" t="str">
        <f t="shared" si="285"/>
        <v/>
      </c>
      <c r="V3641" s="278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9"/>
      <c r="B3642" s="201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81" t="str">
        <f t="shared" si="285"/>
        <v/>
      </c>
      <c r="V3642" s="278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9"/>
      <c r="B3643" s="201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81" t="str">
        <f t="shared" si="285"/>
        <v/>
      </c>
      <c r="V3643" s="278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9"/>
      <c r="B3644" s="201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81" t="str">
        <f t="shared" si="285"/>
        <v/>
      </c>
      <c r="V3644" s="278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9"/>
      <c r="B3645" s="201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81" t="str">
        <f t="shared" si="285"/>
        <v/>
      </c>
      <c r="V3645" s="278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9"/>
      <c r="B3646" s="201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81" t="str">
        <f t="shared" si="285"/>
        <v/>
      </c>
      <c r="V3646" s="278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9"/>
      <c r="B3647" s="201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81" t="str">
        <f t="shared" si="285"/>
        <v/>
      </c>
      <c r="V3647" s="278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9"/>
      <c r="B3648" s="201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81" t="str">
        <f t="shared" si="285"/>
        <v/>
      </c>
      <c r="V3648" s="278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9"/>
      <c r="B3649" s="201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81" t="str">
        <f t="shared" si="285"/>
        <v/>
      </c>
      <c r="V3649" s="278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9"/>
      <c r="B3650" s="201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81" t="str">
        <f t="shared" ref="U3650:U3713" si="290">IF(OR($D3650="",$H3650=""),"",ROUND($D3650+$H3650,2))</f>
        <v/>
      </c>
      <c r="V3650" s="278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9"/>
      <c r="B3651" s="201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81" t="str">
        <f t="shared" si="290"/>
        <v/>
      </c>
      <c r="V3651" s="278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9"/>
      <c r="B3652" s="201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81" t="str">
        <f t="shared" si="290"/>
        <v/>
      </c>
      <c r="V3652" s="278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9"/>
      <c r="B3653" s="201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81" t="str">
        <f t="shared" si="290"/>
        <v/>
      </c>
      <c r="V3653" s="278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9"/>
      <c r="B3654" s="201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81" t="str">
        <f t="shared" si="290"/>
        <v/>
      </c>
      <c r="V3654" s="278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9"/>
      <c r="B3655" s="201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81" t="str">
        <f t="shared" si="290"/>
        <v/>
      </c>
      <c r="V3655" s="278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9"/>
      <c r="B3656" s="201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81" t="str">
        <f t="shared" si="290"/>
        <v/>
      </c>
      <c r="V3656" s="278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9"/>
      <c r="B3657" s="201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81" t="str">
        <f t="shared" si="290"/>
        <v/>
      </c>
      <c r="V3657" s="278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9"/>
      <c r="B3658" s="201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81" t="str">
        <f t="shared" si="290"/>
        <v/>
      </c>
      <c r="V3658" s="278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9"/>
      <c r="B3659" s="201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81" t="str">
        <f t="shared" si="290"/>
        <v/>
      </c>
      <c r="V3659" s="278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9"/>
      <c r="B3660" s="201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81" t="str">
        <f t="shared" si="290"/>
        <v/>
      </c>
      <c r="V3660" s="278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9"/>
      <c r="B3661" s="201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81" t="str">
        <f t="shared" si="290"/>
        <v/>
      </c>
      <c r="V3661" s="278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9"/>
      <c r="B3662" s="201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81" t="str">
        <f t="shared" si="290"/>
        <v/>
      </c>
      <c r="V3662" s="278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9"/>
      <c r="B3663" s="201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81" t="str">
        <f t="shared" si="290"/>
        <v/>
      </c>
      <c r="V3663" s="278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9"/>
      <c r="B3664" s="201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81" t="str">
        <f t="shared" si="290"/>
        <v/>
      </c>
      <c r="V3664" s="278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9"/>
      <c r="B3665" s="201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81" t="str">
        <f t="shared" si="290"/>
        <v/>
      </c>
      <c r="V3665" s="278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9"/>
      <c r="B3666" s="201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81" t="str">
        <f t="shared" si="290"/>
        <v/>
      </c>
      <c r="V3666" s="278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9"/>
      <c r="B3667" s="201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81" t="str">
        <f t="shared" si="290"/>
        <v/>
      </c>
      <c r="V3667" s="278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9"/>
      <c r="B3668" s="201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81" t="str">
        <f t="shared" si="290"/>
        <v/>
      </c>
      <c r="V3668" s="278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9"/>
      <c r="B3669" s="201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81" t="str">
        <f t="shared" si="290"/>
        <v/>
      </c>
      <c r="V3669" s="278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9"/>
      <c r="B3670" s="201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81" t="str">
        <f t="shared" si="290"/>
        <v/>
      </c>
      <c r="V3670" s="278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9"/>
      <c r="B3671" s="201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81" t="str">
        <f t="shared" si="290"/>
        <v/>
      </c>
      <c r="V3671" s="278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9"/>
      <c r="B3672" s="201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81" t="str">
        <f t="shared" si="290"/>
        <v/>
      </c>
      <c r="V3672" s="278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9"/>
      <c r="B3673" s="201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81" t="str">
        <f t="shared" si="290"/>
        <v/>
      </c>
      <c r="V3673" s="278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9"/>
      <c r="B3674" s="201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81" t="str">
        <f t="shared" si="290"/>
        <v/>
      </c>
      <c r="V3674" s="278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9"/>
      <c r="B3675" s="201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81" t="str">
        <f t="shared" si="290"/>
        <v/>
      </c>
      <c r="V3675" s="278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9"/>
      <c r="B3676" s="201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81" t="str">
        <f t="shared" si="290"/>
        <v/>
      </c>
      <c r="V3676" s="278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9"/>
      <c r="B3677" s="201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81" t="str">
        <f t="shared" si="290"/>
        <v/>
      </c>
      <c r="V3677" s="278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9"/>
      <c r="B3678" s="201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81" t="str">
        <f t="shared" si="290"/>
        <v/>
      </c>
      <c r="V3678" s="278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9"/>
      <c r="B3679" s="201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81" t="str">
        <f t="shared" si="290"/>
        <v/>
      </c>
      <c r="V3679" s="278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9"/>
      <c r="B3680" s="201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81" t="str">
        <f t="shared" si="290"/>
        <v/>
      </c>
      <c r="V3680" s="278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9"/>
      <c r="B3681" s="201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81" t="str">
        <f t="shared" si="290"/>
        <v/>
      </c>
      <c r="V3681" s="278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9"/>
      <c r="B3682" s="201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81" t="str">
        <f t="shared" si="290"/>
        <v/>
      </c>
      <c r="V3682" s="278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9"/>
      <c r="B3683" s="201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81" t="str">
        <f t="shared" si="290"/>
        <v/>
      </c>
      <c r="V3683" s="278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9"/>
      <c r="B3684" s="201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81" t="str">
        <f t="shared" si="290"/>
        <v/>
      </c>
      <c r="V3684" s="278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9"/>
      <c r="B3685" s="201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81" t="str">
        <f t="shared" si="290"/>
        <v/>
      </c>
      <c r="V3685" s="278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9"/>
      <c r="B3686" s="201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81" t="str">
        <f t="shared" si="290"/>
        <v/>
      </c>
      <c r="V3686" s="278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9"/>
      <c r="B3687" s="201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81" t="str">
        <f t="shared" si="290"/>
        <v/>
      </c>
      <c r="V3687" s="278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9"/>
      <c r="B3688" s="201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81" t="str">
        <f t="shared" si="290"/>
        <v/>
      </c>
      <c r="V3688" s="278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9"/>
      <c r="B3689" s="201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81" t="str">
        <f t="shared" si="290"/>
        <v/>
      </c>
      <c r="V3689" s="278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9"/>
      <c r="B3690" s="201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81" t="str">
        <f t="shared" si="290"/>
        <v/>
      </c>
      <c r="V3690" s="278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9"/>
      <c r="B3691" s="201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81" t="str">
        <f t="shared" si="290"/>
        <v/>
      </c>
      <c r="V3691" s="278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9"/>
      <c r="B3692" s="201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81" t="str">
        <f t="shared" si="290"/>
        <v/>
      </c>
      <c r="V3692" s="278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9"/>
      <c r="B3693" s="201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81" t="str">
        <f t="shared" si="290"/>
        <v/>
      </c>
      <c r="V3693" s="278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9"/>
      <c r="B3694" s="201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81" t="str">
        <f t="shared" si="290"/>
        <v/>
      </c>
      <c r="V3694" s="278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9"/>
      <c r="B3695" s="201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81" t="str">
        <f t="shared" si="290"/>
        <v/>
      </c>
      <c r="V3695" s="278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9"/>
      <c r="B3696" s="201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81" t="str">
        <f t="shared" si="290"/>
        <v/>
      </c>
      <c r="V3696" s="278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9"/>
      <c r="B3697" s="201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81" t="str">
        <f t="shared" si="290"/>
        <v/>
      </c>
      <c r="V3697" s="278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9"/>
      <c r="B3698" s="201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81" t="str">
        <f t="shared" si="290"/>
        <v/>
      </c>
      <c r="V3698" s="278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9"/>
      <c r="B3699" s="201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81" t="str">
        <f t="shared" si="290"/>
        <v/>
      </c>
      <c r="V3699" s="278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9"/>
      <c r="B3700" s="201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81" t="str">
        <f t="shared" si="290"/>
        <v/>
      </c>
      <c r="V3700" s="278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9"/>
      <c r="B3701" s="201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81" t="str">
        <f t="shared" si="290"/>
        <v/>
      </c>
      <c r="V3701" s="278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9"/>
      <c r="B3702" s="201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81" t="str">
        <f t="shared" si="290"/>
        <v/>
      </c>
      <c r="V3702" s="278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9"/>
      <c r="B3703" s="201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81" t="str">
        <f t="shared" si="290"/>
        <v/>
      </c>
      <c r="V3703" s="278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9"/>
      <c r="B3704" s="201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81" t="str">
        <f t="shared" si="290"/>
        <v/>
      </c>
      <c r="V3704" s="278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9"/>
      <c r="B3705" s="201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81" t="str">
        <f t="shared" si="290"/>
        <v/>
      </c>
      <c r="V3705" s="278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9"/>
      <c r="B3706" s="201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81" t="str">
        <f t="shared" si="290"/>
        <v/>
      </c>
      <c r="V3706" s="278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9"/>
      <c r="B3707" s="201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81" t="str">
        <f t="shared" si="290"/>
        <v/>
      </c>
      <c r="V3707" s="278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9"/>
      <c r="B3708" s="201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81" t="str">
        <f t="shared" si="290"/>
        <v/>
      </c>
      <c r="V3708" s="278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9"/>
      <c r="B3709" s="201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81" t="str">
        <f t="shared" si="290"/>
        <v/>
      </c>
      <c r="V3709" s="278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9"/>
      <c r="B3710" s="201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81" t="str">
        <f t="shared" si="290"/>
        <v/>
      </c>
      <c r="V3710" s="278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9"/>
      <c r="B3711" s="201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81" t="str">
        <f t="shared" si="290"/>
        <v/>
      </c>
      <c r="V3711" s="278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9"/>
      <c r="B3712" s="201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81" t="str">
        <f t="shared" si="290"/>
        <v/>
      </c>
      <c r="V3712" s="278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9"/>
      <c r="B3713" s="201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81" t="str">
        <f t="shared" si="290"/>
        <v/>
      </c>
      <c r="V3713" s="278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9"/>
      <c r="B3714" s="201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81" t="str">
        <f t="shared" ref="U3714:U3777" si="295">IF(OR($D3714="",$H3714=""),"",ROUND($D3714+$H3714,2))</f>
        <v/>
      </c>
      <c r="V3714" s="278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9"/>
      <c r="B3715" s="201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81" t="str">
        <f t="shared" si="295"/>
        <v/>
      </c>
      <c r="V3715" s="278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9"/>
      <c r="B3716" s="201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81" t="str">
        <f t="shared" si="295"/>
        <v/>
      </c>
      <c r="V3716" s="278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9"/>
      <c r="B3717" s="201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81" t="str">
        <f t="shared" si="295"/>
        <v/>
      </c>
      <c r="V3717" s="278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9"/>
      <c r="B3718" s="201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81" t="str">
        <f t="shared" si="295"/>
        <v/>
      </c>
      <c r="V3718" s="278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9"/>
      <c r="B3719" s="201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81" t="str">
        <f t="shared" si="295"/>
        <v/>
      </c>
      <c r="V3719" s="278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9"/>
      <c r="B3720" s="201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81" t="str">
        <f t="shared" si="295"/>
        <v/>
      </c>
      <c r="V3720" s="278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9"/>
      <c r="B3721" s="201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81" t="str">
        <f t="shared" si="295"/>
        <v/>
      </c>
      <c r="V3721" s="278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9"/>
      <c r="B3722" s="201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81" t="str">
        <f t="shared" si="295"/>
        <v/>
      </c>
      <c r="V3722" s="278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9"/>
      <c r="B3723" s="201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81" t="str">
        <f t="shared" si="295"/>
        <v/>
      </c>
      <c r="V3723" s="278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9"/>
      <c r="B3724" s="201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81" t="str">
        <f t="shared" si="295"/>
        <v/>
      </c>
      <c r="V3724" s="278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9"/>
      <c r="B3725" s="201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81" t="str">
        <f t="shared" si="295"/>
        <v/>
      </c>
      <c r="V3725" s="278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9"/>
      <c r="B3726" s="201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81" t="str">
        <f t="shared" si="295"/>
        <v/>
      </c>
      <c r="V3726" s="278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9"/>
      <c r="B3727" s="201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81" t="str">
        <f t="shared" si="295"/>
        <v/>
      </c>
      <c r="V3727" s="278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9"/>
      <c r="B3728" s="201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81" t="str">
        <f t="shared" si="295"/>
        <v/>
      </c>
      <c r="V3728" s="278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9"/>
      <c r="B3729" s="201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81" t="str">
        <f t="shared" si="295"/>
        <v/>
      </c>
      <c r="V3729" s="278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9"/>
      <c r="B3730" s="201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81" t="str">
        <f t="shared" si="295"/>
        <v/>
      </c>
      <c r="V3730" s="278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9"/>
      <c r="B3731" s="201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81" t="str">
        <f t="shared" si="295"/>
        <v/>
      </c>
      <c r="V3731" s="278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9"/>
      <c r="B3732" s="201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81" t="str">
        <f t="shared" si="295"/>
        <v/>
      </c>
      <c r="V3732" s="278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9"/>
      <c r="B3733" s="201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81" t="str">
        <f t="shared" si="295"/>
        <v/>
      </c>
      <c r="V3733" s="278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9"/>
      <c r="B3734" s="201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81" t="str">
        <f t="shared" si="295"/>
        <v/>
      </c>
      <c r="V3734" s="278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9"/>
      <c r="B3735" s="201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81" t="str">
        <f t="shared" si="295"/>
        <v/>
      </c>
      <c r="V3735" s="278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9"/>
      <c r="B3736" s="201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81" t="str">
        <f t="shared" si="295"/>
        <v/>
      </c>
      <c r="V3736" s="278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9"/>
      <c r="B3737" s="201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81" t="str">
        <f t="shared" si="295"/>
        <v/>
      </c>
      <c r="V3737" s="278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9"/>
      <c r="B3738" s="201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81" t="str">
        <f t="shared" si="295"/>
        <v/>
      </c>
      <c r="V3738" s="278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9"/>
      <c r="B3739" s="201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81" t="str">
        <f t="shared" si="295"/>
        <v/>
      </c>
      <c r="V3739" s="278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9"/>
      <c r="B3740" s="201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81" t="str">
        <f t="shared" si="295"/>
        <v/>
      </c>
      <c r="V3740" s="278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9"/>
      <c r="B3741" s="201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81" t="str">
        <f t="shared" si="295"/>
        <v/>
      </c>
      <c r="V3741" s="278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9"/>
      <c r="B3742" s="201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81" t="str">
        <f t="shared" si="295"/>
        <v/>
      </c>
      <c r="V3742" s="278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9"/>
      <c r="B3743" s="201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81" t="str">
        <f t="shared" si="295"/>
        <v/>
      </c>
      <c r="V3743" s="278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9"/>
      <c r="B3744" s="201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81" t="str">
        <f t="shared" si="295"/>
        <v/>
      </c>
      <c r="V3744" s="278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9"/>
      <c r="B3745" s="201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81" t="str">
        <f t="shared" si="295"/>
        <v/>
      </c>
      <c r="V3745" s="278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9"/>
      <c r="B3746" s="201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81" t="str">
        <f t="shared" si="295"/>
        <v/>
      </c>
      <c r="V3746" s="278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9"/>
      <c r="B3747" s="201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81" t="str">
        <f t="shared" si="295"/>
        <v/>
      </c>
      <c r="V3747" s="278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9"/>
      <c r="B3748" s="201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81" t="str">
        <f t="shared" si="295"/>
        <v/>
      </c>
      <c r="V3748" s="278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9"/>
      <c r="B3749" s="201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81" t="str">
        <f t="shared" si="295"/>
        <v/>
      </c>
      <c r="V3749" s="278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9"/>
      <c r="B3750" s="201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81" t="str">
        <f t="shared" si="295"/>
        <v/>
      </c>
      <c r="V3750" s="278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9"/>
      <c r="B3751" s="201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81" t="str">
        <f t="shared" si="295"/>
        <v/>
      </c>
      <c r="V3751" s="278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9"/>
      <c r="B3752" s="201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81" t="str">
        <f t="shared" si="295"/>
        <v/>
      </c>
      <c r="V3752" s="278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9"/>
      <c r="B3753" s="201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81" t="str">
        <f t="shared" si="295"/>
        <v/>
      </c>
      <c r="V3753" s="278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9"/>
      <c r="B3754" s="201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81" t="str">
        <f t="shared" si="295"/>
        <v/>
      </c>
      <c r="V3754" s="278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9"/>
      <c r="B3755" s="201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81" t="str">
        <f t="shared" si="295"/>
        <v/>
      </c>
      <c r="V3755" s="278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9"/>
      <c r="B3756" s="201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81" t="str">
        <f t="shared" si="295"/>
        <v/>
      </c>
      <c r="V3756" s="278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9"/>
      <c r="B3757" s="201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81" t="str">
        <f t="shared" si="295"/>
        <v/>
      </c>
      <c r="V3757" s="278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9"/>
      <c r="B3758" s="201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81" t="str">
        <f t="shared" si="295"/>
        <v/>
      </c>
      <c r="V3758" s="278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9"/>
      <c r="B3759" s="201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81" t="str">
        <f t="shared" si="295"/>
        <v/>
      </c>
      <c r="V3759" s="278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9"/>
      <c r="B3760" s="201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81" t="str">
        <f t="shared" si="295"/>
        <v/>
      </c>
      <c r="V3760" s="278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9"/>
      <c r="B3761" s="201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81" t="str">
        <f t="shared" si="295"/>
        <v/>
      </c>
      <c r="V3761" s="278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9"/>
      <c r="B3762" s="201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81" t="str">
        <f t="shared" si="295"/>
        <v/>
      </c>
      <c r="V3762" s="278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9"/>
      <c r="B3763" s="201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81" t="str">
        <f t="shared" si="295"/>
        <v/>
      </c>
      <c r="V3763" s="278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9"/>
      <c r="B3764" s="201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81" t="str">
        <f t="shared" si="295"/>
        <v/>
      </c>
      <c r="V3764" s="278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9"/>
      <c r="B3765" s="201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81" t="str">
        <f t="shared" si="295"/>
        <v/>
      </c>
      <c r="V3765" s="278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9"/>
      <c r="B3766" s="201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81" t="str">
        <f t="shared" si="295"/>
        <v/>
      </c>
      <c r="V3766" s="278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9"/>
      <c r="B3767" s="201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81" t="str">
        <f t="shared" si="295"/>
        <v/>
      </c>
      <c r="V3767" s="278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9"/>
      <c r="B3768" s="201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81" t="str">
        <f t="shared" si="295"/>
        <v/>
      </c>
      <c r="V3768" s="278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9"/>
      <c r="B3769" s="201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81" t="str">
        <f t="shared" si="295"/>
        <v/>
      </c>
      <c r="V3769" s="278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9"/>
      <c r="B3770" s="201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81" t="str">
        <f t="shared" si="295"/>
        <v/>
      </c>
      <c r="V3770" s="278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9"/>
      <c r="B3771" s="201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81" t="str">
        <f t="shared" si="295"/>
        <v/>
      </c>
      <c r="V3771" s="278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9"/>
      <c r="B3772" s="201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81" t="str">
        <f t="shared" si="295"/>
        <v/>
      </c>
      <c r="V3772" s="278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9"/>
      <c r="B3773" s="201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81" t="str">
        <f t="shared" si="295"/>
        <v/>
      </c>
      <c r="V3773" s="278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9"/>
      <c r="B3774" s="201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81" t="str">
        <f t="shared" si="295"/>
        <v/>
      </c>
      <c r="V3774" s="278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9"/>
      <c r="B3775" s="201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81" t="str">
        <f t="shared" si="295"/>
        <v/>
      </c>
      <c r="V3775" s="278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9"/>
      <c r="B3776" s="201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81" t="str">
        <f t="shared" si="295"/>
        <v/>
      </c>
      <c r="V3776" s="278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9"/>
      <c r="B3777" s="201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81" t="str">
        <f t="shared" si="295"/>
        <v/>
      </c>
      <c r="V3777" s="278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9"/>
      <c r="B3778" s="201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81" t="str">
        <f t="shared" ref="U3778:U3841" si="300">IF(OR($D3778="",$H3778=""),"",ROUND($D3778+$H3778,2))</f>
        <v/>
      </c>
      <c r="V3778" s="278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9"/>
      <c r="B3779" s="201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81" t="str">
        <f t="shared" si="300"/>
        <v/>
      </c>
      <c r="V3779" s="278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9"/>
      <c r="B3780" s="201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81" t="str">
        <f t="shared" si="300"/>
        <v/>
      </c>
      <c r="V3780" s="278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9"/>
      <c r="B3781" s="201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81" t="str">
        <f t="shared" si="300"/>
        <v/>
      </c>
      <c r="V3781" s="278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9"/>
      <c r="B3782" s="201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81" t="str">
        <f t="shared" si="300"/>
        <v/>
      </c>
      <c r="V3782" s="278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9"/>
      <c r="B3783" s="201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81" t="str">
        <f t="shared" si="300"/>
        <v/>
      </c>
      <c r="V3783" s="278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9"/>
      <c r="B3784" s="201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81" t="str">
        <f t="shared" si="300"/>
        <v/>
      </c>
      <c r="V3784" s="278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9"/>
      <c r="B3785" s="201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81" t="str">
        <f t="shared" si="300"/>
        <v/>
      </c>
      <c r="V3785" s="278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9"/>
      <c r="B3786" s="201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81" t="str">
        <f t="shared" si="300"/>
        <v/>
      </c>
      <c r="V3786" s="278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9"/>
      <c r="B3787" s="201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81" t="str">
        <f t="shared" si="300"/>
        <v/>
      </c>
      <c r="V3787" s="278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9"/>
      <c r="B3788" s="201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81" t="str">
        <f t="shared" si="300"/>
        <v/>
      </c>
      <c r="V3788" s="278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9"/>
      <c r="B3789" s="201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81" t="str">
        <f t="shared" si="300"/>
        <v/>
      </c>
      <c r="V3789" s="278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9"/>
      <c r="B3790" s="201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81" t="str">
        <f t="shared" si="300"/>
        <v/>
      </c>
      <c r="V3790" s="278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9"/>
      <c r="B3791" s="201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81" t="str">
        <f t="shared" si="300"/>
        <v/>
      </c>
      <c r="V3791" s="278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9"/>
      <c r="B3792" s="201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81" t="str">
        <f t="shared" si="300"/>
        <v/>
      </c>
      <c r="V3792" s="278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9"/>
      <c r="B3793" s="201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81" t="str">
        <f t="shared" si="300"/>
        <v/>
      </c>
      <c r="V3793" s="278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9"/>
      <c r="B3794" s="201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81" t="str">
        <f t="shared" si="300"/>
        <v/>
      </c>
      <c r="V3794" s="278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9"/>
      <c r="B3795" s="201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81" t="str">
        <f t="shared" si="300"/>
        <v/>
      </c>
      <c r="V3795" s="278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9"/>
      <c r="B3796" s="201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81" t="str">
        <f t="shared" si="300"/>
        <v/>
      </c>
      <c r="V3796" s="278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9"/>
      <c r="B3797" s="201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81" t="str">
        <f t="shared" si="300"/>
        <v/>
      </c>
      <c r="V3797" s="278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9"/>
      <c r="B3798" s="201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81" t="str">
        <f t="shared" si="300"/>
        <v/>
      </c>
      <c r="V3798" s="278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9"/>
      <c r="B3799" s="201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81" t="str">
        <f t="shared" si="300"/>
        <v/>
      </c>
      <c r="V3799" s="278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9"/>
      <c r="B3800" s="201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81" t="str">
        <f t="shared" si="300"/>
        <v/>
      </c>
      <c r="V3800" s="278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9"/>
      <c r="B3801" s="201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81" t="str">
        <f t="shared" si="300"/>
        <v/>
      </c>
      <c r="V3801" s="278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9"/>
      <c r="B3802" s="201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81" t="str">
        <f t="shared" si="300"/>
        <v/>
      </c>
      <c r="V3802" s="278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9"/>
      <c r="B3803" s="201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81" t="str">
        <f t="shared" si="300"/>
        <v/>
      </c>
      <c r="V3803" s="278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9"/>
      <c r="B3804" s="201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81" t="str">
        <f t="shared" si="300"/>
        <v/>
      </c>
      <c r="V3804" s="278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9"/>
      <c r="B3805" s="201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81" t="str">
        <f t="shared" si="300"/>
        <v/>
      </c>
      <c r="V3805" s="278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9"/>
      <c r="B3806" s="201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81" t="str">
        <f t="shared" si="300"/>
        <v/>
      </c>
      <c r="V3806" s="278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9"/>
      <c r="B3807" s="201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81" t="str">
        <f t="shared" si="300"/>
        <v/>
      </c>
      <c r="V3807" s="278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9"/>
      <c r="B3808" s="201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81" t="str">
        <f t="shared" si="300"/>
        <v/>
      </c>
      <c r="V3808" s="278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9"/>
      <c r="B3809" s="201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81" t="str">
        <f t="shared" si="300"/>
        <v/>
      </c>
      <c r="V3809" s="278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9"/>
      <c r="B3810" s="201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81" t="str">
        <f t="shared" si="300"/>
        <v/>
      </c>
      <c r="V3810" s="278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9"/>
      <c r="B3811" s="201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81" t="str">
        <f t="shared" si="300"/>
        <v/>
      </c>
      <c r="V3811" s="278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9"/>
      <c r="B3812" s="201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81" t="str">
        <f t="shared" si="300"/>
        <v/>
      </c>
      <c r="V3812" s="278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9"/>
      <c r="B3813" s="201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81" t="str">
        <f t="shared" si="300"/>
        <v/>
      </c>
      <c r="V3813" s="278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9"/>
      <c r="B3814" s="201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81" t="str">
        <f t="shared" si="300"/>
        <v/>
      </c>
      <c r="V3814" s="278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9"/>
      <c r="B3815" s="201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81" t="str">
        <f t="shared" si="300"/>
        <v/>
      </c>
      <c r="V3815" s="278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9"/>
      <c r="B3816" s="201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81" t="str">
        <f t="shared" si="300"/>
        <v/>
      </c>
      <c r="V3816" s="278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9"/>
      <c r="B3817" s="201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81" t="str">
        <f t="shared" si="300"/>
        <v/>
      </c>
      <c r="V3817" s="278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9"/>
      <c r="B3818" s="201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81" t="str">
        <f t="shared" si="300"/>
        <v/>
      </c>
      <c r="V3818" s="278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9"/>
      <c r="B3819" s="201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81" t="str">
        <f t="shared" si="300"/>
        <v/>
      </c>
      <c r="V3819" s="278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9"/>
      <c r="B3820" s="201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81" t="str">
        <f t="shared" si="300"/>
        <v/>
      </c>
      <c r="V3820" s="278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9"/>
      <c r="B3821" s="201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81" t="str">
        <f t="shared" si="300"/>
        <v/>
      </c>
      <c r="V3821" s="278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9"/>
      <c r="B3822" s="201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81" t="str">
        <f t="shared" si="300"/>
        <v/>
      </c>
      <c r="V3822" s="278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9"/>
      <c r="B3823" s="201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81" t="str">
        <f t="shared" si="300"/>
        <v/>
      </c>
      <c r="V3823" s="278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9"/>
      <c r="B3824" s="201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81" t="str">
        <f t="shared" si="300"/>
        <v/>
      </c>
      <c r="V3824" s="278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9"/>
      <c r="B3825" s="201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81" t="str">
        <f t="shared" si="300"/>
        <v/>
      </c>
      <c r="V3825" s="278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9"/>
      <c r="B3826" s="201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81" t="str">
        <f t="shared" si="300"/>
        <v/>
      </c>
      <c r="V3826" s="278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9"/>
      <c r="B3827" s="201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81" t="str">
        <f t="shared" si="300"/>
        <v/>
      </c>
      <c r="V3827" s="278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9"/>
      <c r="B3828" s="201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81" t="str">
        <f t="shared" si="300"/>
        <v/>
      </c>
      <c r="V3828" s="278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9"/>
      <c r="B3829" s="201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81" t="str">
        <f t="shared" si="300"/>
        <v/>
      </c>
      <c r="V3829" s="278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9"/>
      <c r="B3830" s="201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81" t="str">
        <f t="shared" si="300"/>
        <v/>
      </c>
      <c r="V3830" s="278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9"/>
      <c r="B3831" s="201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81" t="str">
        <f t="shared" si="300"/>
        <v/>
      </c>
      <c r="V3831" s="278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9"/>
      <c r="B3832" s="201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81" t="str">
        <f t="shared" si="300"/>
        <v/>
      </c>
      <c r="V3832" s="278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9"/>
      <c r="B3833" s="201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81" t="str">
        <f t="shared" si="300"/>
        <v/>
      </c>
      <c r="V3833" s="278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9"/>
      <c r="B3834" s="201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81" t="str">
        <f t="shared" si="300"/>
        <v/>
      </c>
      <c r="V3834" s="278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9"/>
      <c r="B3835" s="201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81" t="str">
        <f t="shared" si="300"/>
        <v/>
      </c>
      <c r="V3835" s="278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9"/>
      <c r="B3836" s="201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81" t="str">
        <f t="shared" si="300"/>
        <v/>
      </c>
      <c r="V3836" s="278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9"/>
      <c r="B3837" s="201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81" t="str">
        <f t="shared" si="300"/>
        <v/>
      </c>
      <c r="V3837" s="278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9"/>
      <c r="B3838" s="201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81" t="str">
        <f t="shared" si="300"/>
        <v/>
      </c>
      <c r="V3838" s="278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9"/>
      <c r="B3839" s="201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81" t="str">
        <f t="shared" si="300"/>
        <v/>
      </c>
      <c r="V3839" s="278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9"/>
      <c r="B3840" s="201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81" t="str">
        <f t="shared" si="300"/>
        <v/>
      </c>
      <c r="V3840" s="278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9"/>
      <c r="B3841" s="201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81" t="str">
        <f t="shared" si="300"/>
        <v/>
      </c>
      <c r="V3841" s="278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9"/>
      <c r="B3842" s="201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81" t="str">
        <f t="shared" ref="U3842:U3905" si="305">IF(OR($D3842="",$H3842=""),"",ROUND($D3842+$H3842,2))</f>
        <v/>
      </c>
      <c r="V3842" s="278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9"/>
      <c r="B3843" s="201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81" t="str">
        <f t="shared" si="305"/>
        <v/>
      </c>
      <c r="V3843" s="278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9"/>
      <c r="B3844" s="201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81" t="str">
        <f t="shared" si="305"/>
        <v/>
      </c>
      <c r="V3844" s="278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9"/>
      <c r="B3845" s="201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81" t="str">
        <f t="shared" si="305"/>
        <v/>
      </c>
      <c r="V3845" s="278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9"/>
      <c r="B3846" s="201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81" t="str">
        <f t="shared" si="305"/>
        <v/>
      </c>
      <c r="V3846" s="278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9"/>
      <c r="B3847" s="201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81" t="str">
        <f t="shared" si="305"/>
        <v/>
      </c>
      <c r="V3847" s="278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9"/>
      <c r="B3848" s="201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81" t="str">
        <f t="shared" si="305"/>
        <v/>
      </c>
      <c r="V3848" s="278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9"/>
      <c r="B3849" s="201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81" t="str">
        <f t="shared" si="305"/>
        <v/>
      </c>
      <c r="V3849" s="278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9"/>
      <c r="B3850" s="201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81" t="str">
        <f t="shared" si="305"/>
        <v/>
      </c>
      <c r="V3850" s="278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9"/>
      <c r="B3851" s="201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81" t="str">
        <f t="shared" si="305"/>
        <v/>
      </c>
      <c r="V3851" s="278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9"/>
      <c r="B3852" s="201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81" t="str">
        <f t="shared" si="305"/>
        <v/>
      </c>
      <c r="V3852" s="278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9"/>
      <c r="B3853" s="201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81" t="str">
        <f t="shared" si="305"/>
        <v/>
      </c>
      <c r="V3853" s="278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9"/>
      <c r="B3854" s="201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81" t="str">
        <f t="shared" si="305"/>
        <v/>
      </c>
      <c r="V3854" s="278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9"/>
      <c r="B3855" s="201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81" t="str">
        <f t="shared" si="305"/>
        <v/>
      </c>
      <c r="V3855" s="278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9"/>
      <c r="B3856" s="201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81" t="str">
        <f t="shared" si="305"/>
        <v/>
      </c>
      <c r="V3856" s="278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9"/>
      <c r="B3857" s="201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81" t="str">
        <f t="shared" si="305"/>
        <v/>
      </c>
      <c r="V3857" s="278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9"/>
      <c r="B3858" s="201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81" t="str">
        <f t="shared" si="305"/>
        <v/>
      </c>
      <c r="V3858" s="278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9"/>
      <c r="B3859" s="201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81" t="str">
        <f t="shared" si="305"/>
        <v/>
      </c>
      <c r="V3859" s="278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9"/>
      <c r="B3860" s="201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81" t="str">
        <f t="shared" si="305"/>
        <v/>
      </c>
      <c r="V3860" s="278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9"/>
      <c r="B3861" s="201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81" t="str">
        <f t="shared" si="305"/>
        <v/>
      </c>
      <c r="V3861" s="278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9"/>
      <c r="B3862" s="201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81" t="str">
        <f t="shared" si="305"/>
        <v/>
      </c>
      <c r="V3862" s="278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9"/>
      <c r="B3863" s="201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81" t="str">
        <f t="shared" si="305"/>
        <v/>
      </c>
      <c r="V3863" s="278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9"/>
      <c r="B3864" s="201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81" t="str">
        <f t="shared" si="305"/>
        <v/>
      </c>
      <c r="V3864" s="278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9"/>
      <c r="B3865" s="201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81" t="str">
        <f t="shared" si="305"/>
        <v/>
      </c>
      <c r="V3865" s="278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9"/>
      <c r="B3866" s="201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81" t="str">
        <f t="shared" si="305"/>
        <v/>
      </c>
      <c r="V3866" s="278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9"/>
      <c r="B3867" s="201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81" t="str">
        <f t="shared" si="305"/>
        <v/>
      </c>
      <c r="V3867" s="278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9"/>
      <c r="B3868" s="201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81" t="str">
        <f t="shared" si="305"/>
        <v/>
      </c>
      <c r="V3868" s="278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9"/>
      <c r="B3869" s="201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81" t="str">
        <f t="shared" si="305"/>
        <v/>
      </c>
      <c r="V3869" s="278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9"/>
      <c r="B3870" s="201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81" t="str">
        <f t="shared" si="305"/>
        <v/>
      </c>
      <c r="V3870" s="278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9"/>
      <c r="B3871" s="201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81" t="str">
        <f t="shared" si="305"/>
        <v/>
      </c>
      <c r="V3871" s="278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9"/>
      <c r="B3872" s="201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81" t="str">
        <f t="shared" si="305"/>
        <v/>
      </c>
      <c r="V3872" s="278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9"/>
      <c r="B3873" s="201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81" t="str">
        <f t="shared" si="305"/>
        <v/>
      </c>
      <c r="V3873" s="278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9"/>
      <c r="B3874" s="201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81" t="str">
        <f t="shared" si="305"/>
        <v/>
      </c>
      <c r="V3874" s="278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9"/>
      <c r="B3875" s="201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81" t="str">
        <f t="shared" si="305"/>
        <v/>
      </c>
      <c r="V3875" s="278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9"/>
      <c r="B3876" s="201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81" t="str">
        <f t="shared" si="305"/>
        <v/>
      </c>
      <c r="V3876" s="278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9"/>
      <c r="B3877" s="201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81" t="str">
        <f t="shared" si="305"/>
        <v/>
      </c>
      <c r="V3877" s="278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9"/>
      <c r="B3878" s="201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81" t="str">
        <f t="shared" si="305"/>
        <v/>
      </c>
      <c r="V3878" s="278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9"/>
      <c r="B3879" s="201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81" t="str">
        <f t="shared" si="305"/>
        <v/>
      </c>
      <c r="V3879" s="278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9"/>
      <c r="B3880" s="201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81" t="str">
        <f t="shared" si="305"/>
        <v/>
      </c>
      <c r="V3880" s="278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9"/>
      <c r="B3881" s="201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81" t="str">
        <f t="shared" si="305"/>
        <v/>
      </c>
      <c r="V3881" s="278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9"/>
      <c r="B3882" s="201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81" t="str">
        <f t="shared" si="305"/>
        <v/>
      </c>
      <c r="V3882" s="278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9"/>
      <c r="B3883" s="201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81" t="str">
        <f t="shared" si="305"/>
        <v/>
      </c>
      <c r="V3883" s="278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9"/>
      <c r="B3884" s="201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81" t="str">
        <f t="shared" si="305"/>
        <v/>
      </c>
      <c r="V3884" s="278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9"/>
      <c r="B3885" s="201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81" t="str">
        <f t="shared" si="305"/>
        <v/>
      </c>
      <c r="V3885" s="278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9"/>
      <c r="B3886" s="201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81" t="str">
        <f t="shared" si="305"/>
        <v/>
      </c>
      <c r="V3886" s="278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9"/>
      <c r="B3887" s="201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81" t="str">
        <f t="shared" si="305"/>
        <v/>
      </c>
      <c r="V3887" s="278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9"/>
      <c r="B3888" s="201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81" t="str">
        <f t="shared" si="305"/>
        <v/>
      </c>
      <c r="V3888" s="278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9"/>
      <c r="B3889" s="201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81" t="str">
        <f t="shared" si="305"/>
        <v/>
      </c>
      <c r="V3889" s="278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9"/>
      <c r="B3890" s="201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81" t="str">
        <f t="shared" si="305"/>
        <v/>
      </c>
      <c r="V3890" s="278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9"/>
      <c r="B3891" s="201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81" t="str">
        <f t="shared" si="305"/>
        <v/>
      </c>
      <c r="V3891" s="278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9"/>
      <c r="B3892" s="201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81" t="str">
        <f t="shared" si="305"/>
        <v/>
      </c>
      <c r="V3892" s="278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9"/>
      <c r="B3893" s="201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81" t="str">
        <f t="shared" si="305"/>
        <v/>
      </c>
      <c r="V3893" s="278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9"/>
      <c r="B3894" s="201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81" t="str">
        <f t="shared" si="305"/>
        <v/>
      </c>
      <c r="V3894" s="278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9"/>
      <c r="B3895" s="201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81" t="str">
        <f t="shared" si="305"/>
        <v/>
      </c>
      <c r="V3895" s="278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9"/>
      <c r="B3896" s="201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81" t="str">
        <f t="shared" si="305"/>
        <v/>
      </c>
      <c r="V3896" s="278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9"/>
      <c r="B3897" s="201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81" t="str">
        <f t="shared" si="305"/>
        <v/>
      </c>
      <c r="V3897" s="278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9"/>
      <c r="B3898" s="201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81" t="str">
        <f t="shared" si="305"/>
        <v/>
      </c>
      <c r="V3898" s="278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9"/>
      <c r="B3899" s="201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81" t="str">
        <f t="shared" si="305"/>
        <v/>
      </c>
      <c r="V3899" s="278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9"/>
      <c r="B3900" s="201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81" t="str">
        <f t="shared" si="305"/>
        <v/>
      </c>
      <c r="V3900" s="278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9"/>
      <c r="B3901" s="201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81" t="str">
        <f t="shared" si="305"/>
        <v/>
      </c>
      <c r="V3901" s="278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9"/>
      <c r="B3902" s="201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81" t="str">
        <f t="shared" si="305"/>
        <v/>
      </c>
      <c r="V3902" s="278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9"/>
      <c r="B3903" s="201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81" t="str">
        <f t="shared" si="305"/>
        <v/>
      </c>
      <c r="V3903" s="278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9"/>
      <c r="B3904" s="201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81" t="str">
        <f t="shared" si="305"/>
        <v/>
      </c>
      <c r="V3904" s="278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9"/>
      <c r="B3905" s="201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81" t="str">
        <f t="shared" si="305"/>
        <v/>
      </c>
      <c r="V3905" s="278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9"/>
      <c r="B3906" s="201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81" t="str">
        <f t="shared" ref="U3906:U3969" si="310">IF(OR($D3906="",$H3906=""),"",ROUND($D3906+$H3906,2))</f>
        <v/>
      </c>
      <c r="V3906" s="278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9"/>
      <c r="B3907" s="201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81" t="str">
        <f t="shared" si="310"/>
        <v/>
      </c>
      <c r="V3907" s="278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9"/>
      <c r="B3908" s="201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81" t="str">
        <f t="shared" si="310"/>
        <v/>
      </c>
      <c r="V3908" s="278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9"/>
      <c r="B3909" s="201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81" t="str">
        <f t="shared" si="310"/>
        <v/>
      </c>
      <c r="V3909" s="278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9"/>
      <c r="B3910" s="201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81" t="str">
        <f t="shared" si="310"/>
        <v/>
      </c>
      <c r="V3910" s="278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9"/>
      <c r="B3911" s="201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81" t="str">
        <f t="shared" si="310"/>
        <v/>
      </c>
      <c r="V3911" s="278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9"/>
      <c r="B3912" s="201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81" t="str">
        <f t="shared" si="310"/>
        <v/>
      </c>
      <c r="V3912" s="278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9"/>
      <c r="B3913" s="201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81" t="str">
        <f t="shared" si="310"/>
        <v/>
      </c>
      <c r="V3913" s="278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9"/>
      <c r="B3914" s="201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81" t="str">
        <f t="shared" si="310"/>
        <v/>
      </c>
      <c r="V3914" s="278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9"/>
      <c r="B3915" s="201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81" t="str">
        <f t="shared" si="310"/>
        <v/>
      </c>
      <c r="V3915" s="278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9"/>
      <c r="B3916" s="201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81" t="str">
        <f t="shared" si="310"/>
        <v/>
      </c>
      <c r="V3916" s="278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9"/>
      <c r="B3917" s="201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81" t="str">
        <f t="shared" si="310"/>
        <v/>
      </c>
      <c r="V3917" s="278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9"/>
      <c r="B3918" s="201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81" t="str">
        <f t="shared" si="310"/>
        <v/>
      </c>
      <c r="V3918" s="278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9"/>
      <c r="B3919" s="201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81" t="str">
        <f t="shared" si="310"/>
        <v/>
      </c>
      <c r="V3919" s="278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9"/>
      <c r="B3920" s="201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81" t="str">
        <f t="shared" si="310"/>
        <v/>
      </c>
      <c r="V3920" s="278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9"/>
      <c r="B3921" s="201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81" t="str">
        <f t="shared" si="310"/>
        <v/>
      </c>
      <c r="V3921" s="278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9"/>
      <c r="B3922" s="201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81" t="str">
        <f t="shared" si="310"/>
        <v/>
      </c>
      <c r="V3922" s="278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9"/>
      <c r="B3923" s="201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81" t="str">
        <f t="shared" si="310"/>
        <v/>
      </c>
      <c r="V3923" s="278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9"/>
      <c r="B3924" s="201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81" t="str">
        <f t="shared" si="310"/>
        <v/>
      </c>
      <c r="V3924" s="278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9"/>
      <c r="B3925" s="201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81" t="str">
        <f t="shared" si="310"/>
        <v/>
      </c>
      <c r="V3925" s="278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9"/>
      <c r="B3926" s="201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81" t="str">
        <f t="shared" si="310"/>
        <v/>
      </c>
      <c r="V3926" s="278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9"/>
      <c r="B3927" s="201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81" t="str">
        <f t="shared" si="310"/>
        <v/>
      </c>
      <c r="V3927" s="278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9"/>
      <c r="B3928" s="201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81" t="str">
        <f t="shared" si="310"/>
        <v/>
      </c>
      <c r="V3928" s="278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9"/>
      <c r="B3929" s="201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81" t="str">
        <f t="shared" si="310"/>
        <v/>
      </c>
      <c r="V3929" s="278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9"/>
      <c r="B3930" s="201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81" t="str">
        <f t="shared" si="310"/>
        <v/>
      </c>
      <c r="V3930" s="278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9"/>
      <c r="B3931" s="201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81" t="str">
        <f t="shared" si="310"/>
        <v/>
      </c>
      <c r="V3931" s="278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9"/>
      <c r="B3932" s="201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81" t="str">
        <f t="shared" si="310"/>
        <v/>
      </c>
      <c r="V3932" s="278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9"/>
      <c r="B3933" s="201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81" t="str">
        <f t="shared" si="310"/>
        <v/>
      </c>
      <c r="V3933" s="278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9"/>
      <c r="B3934" s="201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81" t="str">
        <f t="shared" si="310"/>
        <v/>
      </c>
      <c r="V3934" s="278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9"/>
      <c r="B3935" s="201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81" t="str">
        <f t="shared" si="310"/>
        <v/>
      </c>
      <c r="V3935" s="278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9"/>
      <c r="B3936" s="201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81" t="str">
        <f t="shared" si="310"/>
        <v/>
      </c>
      <c r="V3936" s="278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9"/>
      <c r="B3937" s="201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81" t="str">
        <f t="shared" si="310"/>
        <v/>
      </c>
      <c r="V3937" s="278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9"/>
      <c r="B3938" s="201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81" t="str">
        <f t="shared" si="310"/>
        <v/>
      </c>
      <c r="V3938" s="278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9"/>
      <c r="B3939" s="201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81" t="str">
        <f t="shared" si="310"/>
        <v/>
      </c>
      <c r="V3939" s="278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9"/>
      <c r="B3940" s="201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81" t="str">
        <f t="shared" si="310"/>
        <v/>
      </c>
      <c r="V3940" s="278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9"/>
      <c r="B3941" s="201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81" t="str">
        <f t="shared" si="310"/>
        <v/>
      </c>
      <c r="V3941" s="278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9"/>
      <c r="B3942" s="201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81" t="str">
        <f t="shared" si="310"/>
        <v/>
      </c>
      <c r="V3942" s="278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9"/>
      <c r="B3943" s="201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81" t="str">
        <f t="shared" si="310"/>
        <v/>
      </c>
      <c r="V3943" s="278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9"/>
      <c r="B3944" s="201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81" t="str">
        <f t="shared" si="310"/>
        <v/>
      </c>
      <c r="V3944" s="278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9"/>
      <c r="B3945" s="201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81" t="str">
        <f t="shared" si="310"/>
        <v/>
      </c>
      <c r="V3945" s="278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9"/>
      <c r="B3946" s="201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81" t="str">
        <f t="shared" si="310"/>
        <v/>
      </c>
      <c r="V3946" s="278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9"/>
      <c r="B3947" s="201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81" t="str">
        <f t="shared" si="310"/>
        <v/>
      </c>
      <c r="V3947" s="278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9"/>
      <c r="B3948" s="201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81" t="str">
        <f t="shared" si="310"/>
        <v/>
      </c>
      <c r="V3948" s="278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9"/>
      <c r="B3949" s="201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81" t="str">
        <f t="shared" si="310"/>
        <v/>
      </c>
      <c r="V3949" s="278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9"/>
      <c r="B3950" s="201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81" t="str">
        <f t="shared" si="310"/>
        <v/>
      </c>
      <c r="V3950" s="278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9"/>
      <c r="B3951" s="201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81" t="str">
        <f t="shared" si="310"/>
        <v/>
      </c>
      <c r="V3951" s="278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9"/>
      <c r="B3952" s="201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81" t="str">
        <f t="shared" si="310"/>
        <v/>
      </c>
      <c r="V3952" s="278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9"/>
      <c r="B3953" s="201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81" t="str">
        <f t="shared" si="310"/>
        <v/>
      </c>
      <c r="V3953" s="278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9"/>
      <c r="B3954" s="201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81" t="str">
        <f t="shared" si="310"/>
        <v/>
      </c>
      <c r="V3954" s="278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9"/>
      <c r="B3955" s="201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81" t="str">
        <f t="shared" si="310"/>
        <v/>
      </c>
      <c r="V3955" s="278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9"/>
      <c r="B3956" s="201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81" t="str">
        <f t="shared" si="310"/>
        <v/>
      </c>
      <c r="V3956" s="278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9"/>
      <c r="B3957" s="201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81" t="str">
        <f t="shared" si="310"/>
        <v/>
      </c>
      <c r="V3957" s="278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9"/>
      <c r="B3958" s="201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81" t="str">
        <f t="shared" si="310"/>
        <v/>
      </c>
      <c r="V3958" s="278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9"/>
      <c r="B3959" s="201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81" t="str">
        <f t="shared" si="310"/>
        <v/>
      </c>
      <c r="V3959" s="278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9"/>
      <c r="B3960" s="201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81" t="str">
        <f t="shared" si="310"/>
        <v/>
      </c>
      <c r="V3960" s="278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9"/>
      <c r="B3961" s="201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81" t="str">
        <f t="shared" si="310"/>
        <v/>
      </c>
      <c r="V3961" s="278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9"/>
      <c r="B3962" s="201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81" t="str">
        <f t="shared" si="310"/>
        <v/>
      </c>
      <c r="V3962" s="278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9"/>
      <c r="B3963" s="201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81" t="str">
        <f t="shared" si="310"/>
        <v/>
      </c>
      <c r="V3963" s="278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9"/>
      <c r="B3964" s="201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81" t="str">
        <f t="shared" si="310"/>
        <v/>
      </c>
      <c r="V3964" s="278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9"/>
      <c r="B3965" s="201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81" t="str">
        <f t="shared" si="310"/>
        <v/>
      </c>
      <c r="V3965" s="278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9"/>
      <c r="B3966" s="201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81" t="str">
        <f t="shared" si="310"/>
        <v/>
      </c>
      <c r="V3966" s="278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9"/>
      <c r="B3967" s="201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81" t="str">
        <f t="shared" si="310"/>
        <v/>
      </c>
      <c r="V3967" s="278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9"/>
      <c r="B3968" s="201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81" t="str">
        <f t="shared" si="310"/>
        <v/>
      </c>
      <c r="V3968" s="278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9"/>
      <c r="B3969" s="201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81" t="str">
        <f t="shared" si="310"/>
        <v/>
      </c>
      <c r="V3969" s="278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9"/>
      <c r="B3970" s="201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81" t="str">
        <f t="shared" ref="U3970:U4033" si="315">IF(OR($D3970="",$H3970=""),"",ROUND($D3970+$H3970,2))</f>
        <v/>
      </c>
      <c r="V3970" s="278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9"/>
      <c r="B3971" s="201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81" t="str">
        <f t="shared" si="315"/>
        <v/>
      </c>
      <c r="V3971" s="278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9"/>
      <c r="B3972" s="201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81" t="str">
        <f t="shared" si="315"/>
        <v/>
      </c>
      <c r="V3972" s="278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9"/>
      <c r="B3973" s="201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81" t="str">
        <f t="shared" si="315"/>
        <v/>
      </c>
      <c r="V3973" s="278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9"/>
      <c r="B3974" s="201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81" t="str">
        <f t="shared" si="315"/>
        <v/>
      </c>
      <c r="V3974" s="278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9"/>
      <c r="B3975" s="201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81" t="str">
        <f t="shared" si="315"/>
        <v/>
      </c>
      <c r="V3975" s="278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9"/>
      <c r="B3976" s="201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81" t="str">
        <f t="shared" si="315"/>
        <v/>
      </c>
      <c r="V3976" s="278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9"/>
      <c r="B3977" s="201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81" t="str">
        <f t="shared" si="315"/>
        <v/>
      </c>
      <c r="V3977" s="278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9"/>
      <c r="B3978" s="201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81" t="str">
        <f t="shared" si="315"/>
        <v/>
      </c>
      <c r="V3978" s="278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9"/>
      <c r="B3979" s="201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81" t="str">
        <f t="shared" si="315"/>
        <v/>
      </c>
      <c r="V3979" s="278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9"/>
      <c r="B3980" s="201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81" t="str">
        <f t="shared" si="315"/>
        <v/>
      </c>
      <c r="V3980" s="278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9"/>
      <c r="B3981" s="201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81" t="str">
        <f t="shared" si="315"/>
        <v/>
      </c>
      <c r="V3981" s="278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9"/>
      <c r="B3982" s="201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81" t="str">
        <f t="shared" si="315"/>
        <v/>
      </c>
      <c r="V3982" s="278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9"/>
      <c r="B3983" s="201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81" t="str">
        <f t="shared" si="315"/>
        <v/>
      </c>
      <c r="V3983" s="278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9"/>
      <c r="B3984" s="201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81" t="str">
        <f t="shared" si="315"/>
        <v/>
      </c>
      <c r="V3984" s="278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9"/>
      <c r="B3985" s="201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81" t="str">
        <f t="shared" si="315"/>
        <v/>
      </c>
      <c r="V3985" s="278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9"/>
      <c r="B3986" s="201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81" t="str">
        <f t="shared" si="315"/>
        <v/>
      </c>
      <c r="V3986" s="278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9"/>
      <c r="B3987" s="201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81" t="str">
        <f t="shared" si="315"/>
        <v/>
      </c>
      <c r="V3987" s="278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9"/>
      <c r="B3988" s="201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81" t="str">
        <f t="shared" si="315"/>
        <v/>
      </c>
      <c r="V3988" s="278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9"/>
      <c r="B3989" s="201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81" t="str">
        <f t="shared" si="315"/>
        <v/>
      </c>
      <c r="V3989" s="278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9"/>
      <c r="B3990" s="201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81" t="str">
        <f t="shared" si="315"/>
        <v/>
      </c>
      <c r="V3990" s="278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9"/>
      <c r="B3991" s="201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81" t="str">
        <f t="shared" si="315"/>
        <v/>
      </c>
      <c r="V3991" s="278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9"/>
      <c r="B3992" s="201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81" t="str">
        <f t="shared" si="315"/>
        <v/>
      </c>
      <c r="V3992" s="278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9"/>
      <c r="B3993" s="201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81" t="str">
        <f t="shared" si="315"/>
        <v/>
      </c>
      <c r="V3993" s="278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9"/>
      <c r="B3994" s="201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81" t="str">
        <f t="shared" si="315"/>
        <v/>
      </c>
      <c r="V3994" s="278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9"/>
      <c r="B3995" s="201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81" t="str">
        <f t="shared" si="315"/>
        <v/>
      </c>
      <c r="V3995" s="278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9"/>
      <c r="B3996" s="201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81" t="str">
        <f t="shared" si="315"/>
        <v/>
      </c>
      <c r="V3996" s="278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9"/>
      <c r="B3997" s="201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81" t="str">
        <f t="shared" si="315"/>
        <v/>
      </c>
      <c r="V3997" s="278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9"/>
      <c r="B3998" s="201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81" t="str">
        <f t="shared" si="315"/>
        <v/>
      </c>
      <c r="V3998" s="278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9"/>
      <c r="B3999" s="201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81" t="str">
        <f t="shared" si="315"/>
        <v/>
      </c>
      <c r="V3999" s="278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9"/>
      <c r="B4000" s="201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81" t="str">
        <f t="shared" si="315"/>
        <v/>
      </c>
      <c r="V4000" s="278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9"/>
      <c r="B4001" s="201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81" t="str">
        <f t="shared" si="315"/>
        <v/>
      </c>
      <c r="V4001" s="278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9"/>
      <c r="B4002" s="201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81" t="str">
        <f t="shared" si="315"/>
        <v/>
      </c>
      <c r="V4002" s="278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9"/>
      <c r="B4003" s="201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81" t="str">
        <f t="shared" si="315"/>
        <v/>
      </c>
      <c r="V4003" s="278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9"/>
      <c r="B4004" s="201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81" t="str">
        <f t="shared" si="315"/>
        <v/>
      </c>
      <c r="V4004" s="278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9"/>
      <c r="B4005" s="201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81" t="str">
        <f t="shared" si="315"/>
        <v/>
      </c>
      <c r="V4005" s="278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9"/>
      <c r="B4006" s="201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81" t="str">
        <f t="shared" si="315"/>
        <v/>
      </c>
      <c r="V4006" s="278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9"/>
      <c r="B4007" s="201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81" t="str">
        <f t="shared" si="315"/>
        <v/>
      </c>
      <c r="V4007" s="278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9"/>
      <c r="B4008" s="201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81" t="str">
        <f t="shared" si="315"/>
        <v/>
      </c>
      <c r="V4008" s="278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9"/>
      <c r="B4009" s="201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81" t="str">
        <f t="shared" si="315"/>
        <v/>
      </c>
      <c r="V4009" s="278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9"/>
      <c r="B4010" s="201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81" t="str">
        <f t="shared" si="315"/>
        <v/>
      </c>
      <c r="V4010" s="278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9"/>
      <c r="B4011" s="201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81" t="str">
        <f t="shared" si="315"/>
        <v/>
      </c>
      <c r="V4011" s="278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9"/>
      <c r="B4012" s="201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81" t="str">
        <f t="shared" si="315"/>
        <v/>
      </c>
      <c r="V4012" s="278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9"/>
      <c r="B4013" s="201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81" t="str">
        <f t="shared" si="315"/>
        <v/>
      </c>
      <c r="V4013" s="278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9"/>
      <c r="B4014" s="201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81" t="str">
        <f t="shared" si="315"/>
        <v/>
      </c>
      <c r="V4014" s="278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9"/>
      <c r="B4015" s="201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81" t="str">
        <f t="shared" si="315"/>
        <v/>
      </c>
      <c r="V4015" s="278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9"/>
      <c r="B4016" s="201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81" t="str">
        <f t="shared" si="315"/>
        <v/>
      </c>
      <c r="V4016" s="278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9"/>
      <c r="B4017" s="201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81" t="str">
        <f t="shared" si="315"/>
        <v/>
      </c>
      <c r="V4017" s="278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9"/>
      <c r="B4018" s="201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81" t="str">
        <f t="shared" si="315"/>
        <v/>
      </c>
      <c r="V4018" s="278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9"/>
      <c r="B4019" s="201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81" t="str">
        <f t="shared" si="315"/>
        <v/>
      </c>
      <c r="V4019" s="278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9"/>
      <c r="B4020" s="201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81" t="str">
        <f t="shared" si="315"/>
        <v/>
      </c>
      <c r="V4020" s="278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9"/>
      <c r="B4021" s="201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81" t="str">
        <f t="shared" si="315"/>
        <v/>
      </c>
      <c r="V4021" s="278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9"/>
      <c r="B4022" s="201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81" t="str">
        <f t="shared" si="315"/>
        <v/>
      </c>
      <c r="V4022" s="278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9"/>
      <c r="B4023" s="201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81" t="str">
        <f t="shared" si="315"/>
        <v/>
      </c>
      <c r="V4023" s="278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9"/>
      <c r="B4024" s="201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81" t="str">
        <f t="shared" si="315"/>
        <v/>
      </c>
      <c r="V4024" s="278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9"/>
      <c r="B4025" s="201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81" t="str">
        <f t="shared" si="315"/>
        <v/>
      </c>
      <c r="V4025" s="278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9"/>
      <c r="B4026" s="201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81" t="str">
        <f t="shared" si="315"/>
        <v/>
      </c>
      <c r="V4026" s="278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9"/>
      <c r="B4027" s="201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81" t="str">
        <f t="shared" si="315"/>
        <v/>
      </c>
      <c r="V4027" s="278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9"/>
      <c r="B4028" s="201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81" t="str">
        <f t="shared" si="315"/>
        <v/>
      </c>
      <c r="V4028" s="278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9"/>
      <c r="B4029" s="201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81" t="str">
        <f t="shared" si="315"/>
        <v/>
      </c>
      <c r="V4029" s="278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9"/>
      <c r="B4030" s="201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81" t="str">
        <f t="shared" si="315"/>
        <v/>
      </c>
      <c r="V4030" s="278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9"/>
      <c r="B4031" s="201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81" t="str">
        <f t="shared" si="315"/>
        <v/>
      </c>
      <c r="V4031" s="278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9"/>
      <c r="B4032" s="201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81" t="str">
        <f t="shared" si="315"/>
        <v/>
      </c>
      <c r="V4032" s="278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9"/>
      <c r="B4033" s="201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81" t="str">
        <f t="shared" si="315"/>
        <v/>
      </c>
      <c r="V4033" s="278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9"/>
      <c r="B4034" s="201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81" t="str">
        <f t="shared" ref="U4034:U4097" si="320">IF(OR($D4034="",$H4034=""),"",ROUND($D4034+$H4034,2))</f>
        <v/>
      </c>
      <c r="V4034" s="278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9"/>
      <c r="B4035" s="201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81" t="str">
        <f t="shared" si="320"/>
        <v/>
      </c>
      <c r="V4035" s="278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9"/>
      <c r="B4036" s="201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81" t="str">
        <f t="shared" si="320"/>
        <v/>
      </c>
      <c r="V4036" s="278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9"/>
      <c r="B4037" s="201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81" t="str">
        <f t="shared" si="320"/>
        <v/>
      </c>
      <c r="V4037" s="278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9"/>
      <c r="B4038" s="201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81" t="str">
        <f t="shared" si="320"/>
        <v/>
      </c>
      <c r="V4038" s="278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9"/>
      <c r="B4039" s="201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81" t="str">
        <f t="shared" si="320"/>
        <v/>
      </c>
      <c r="V4039" s="278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9"/>
      <c r="B4040" s="201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81" t="str">
        <f t="shared" si="320"/>
        <v/>
      </c>
      <c r="V4040" s="278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9"/>
      <c r="B4041" s="201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81" t="str">
        <f t="shared" si="320"/>
        <v/>
      </c>
      <c r="V4041" s="278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9"/>
      <c r="B4042" s="201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81" t="str">
        <f t="shared" si="320"/>
        <v/>
      </c>
      <c r="V4042" s="278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9"/>
      <c r="B4043" s="201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81" t="str">
        <f t="shared" si="320"/>
        <v/>
      </c>
      <c r="V4043" s="278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9"/>
      <c r="B4044" s="201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81" t="str">
        <f t="shared" si="320"/>
        <v/>
      </c>
      <c r="V4044" s="278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9"/>
      <c r="B4045" s="201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81" t="str">
        <f t="shared" si="320"/>
        <v/>
      </c>
      <c r="V4045" s="278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9"/>
      <c r="B4046" s="201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81" t="str">
        <f t="shared" si="320"/>
        <v/>
      </c>
      <c r="V4046" s="278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9"/>
      <c r="B4047" s="201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81" t="str">
        <f t="shared" si="320"/>
        <v/>
      </c>
      <c r="V4047" s="278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9"/>
      <c r="B4048" s="201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81" t="str">
        <f t="shared" si="320"/>
        <v/>
      </c>
      <c r="V4048" s="278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9"/>
      <c r="B4049" s="201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81" t="str">
        <f t="shared" si="320"/>
        <v/>
      </c>
      <c r="V4049" s="278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9"/>
      <c r="B4050" s="201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81" t="str">
        <f t="shared" si="320"/>
        <v/>
      </c>
      <c r="V4050" s="278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9"/>
      <c r="B4051" s="201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81" t="str">
        <f t="shared" si="320"/>
        <v/>
      </c>
      <c r="V4051" s="278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9"/>
      <c r="B4052" s="201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81" t="str">
        <f t="shared" si="320"/>
        <v/>
      </c>
      <c r="V4052" s="278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9"/>
      <c r="B4053" s="201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81" t="str">
        <f t="shared" si="320"/>
        <v/>
      </c>
      <c r="V4053" s="278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9"/>
      <c r="B4054" s="201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81" t="str">
        <f t="shared" si="320"/>
        <v/>
      </c>
      <c r="V4054" s="278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9"/>
      <c r="B4055" s="201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81" t="str">
        <f t="shared" si="320"/>
        <v/>
      </c>
      <c r="V4055" s="278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9"/>
      <c r="B4056" s="201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81" t="str">
        <f t="shared" si="320"/>
        <v/>
      </c>
      <c r="V4056" s="278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9"/>
      <c r="B4057" s="201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81" t="str">
        <f t="shared" si="320"/>
        <v/>
      </c>
      <c r="V4057" s="278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9"/>
      <c r="B4058" s="201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81" t="str">
        <f t="shared" si="320"/>
        <v/>
      </c>
      <c r="V4058" s="278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9"/>
      <c r="B4059" s="201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81" t="str">
        <f t="shared" si="320"/>
        <v/>
      </c>
      <c r="V4059" s="278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9"/>
      <c r="B4060" s="201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81" t="str">
        <f t="shared" si="320"/>
        <v/>
      </c>
      <c r="V4060" s="278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9"/>
      <c r="B4061" s="201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81" t="str">
        <f t="shared" si="320"/>
        <v/>
      </c>
      <c r="V4061" s="278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9"/>
      <c r="B4062" s="201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81" t="str">
        <f t="shared" si="320"/>
        <v/>
      </c>
      <c r="V4062" s="278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9"/>
      <c r="B4063" s="201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81" t="str">
        <f t="shared" si="320"/>
        <v/>
      </c>
      <c r="V4063" s="278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9"/>
      <c r="B4064" s="201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81" t="str">
        <f t="shared" si="320"/>
        <v/>
      </c>
      <c r="V4064" s="278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9"/>
      <c r="B4065" s="201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81" t="str">
        <f t="shared" si="320"/>
        <v/>
      </c>
      <c r="V4065" s="278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9"/>
      <c r="B4066" s="201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81" t="str">
        <f t="shared" si="320"/>
        <v/>
      </c>
      <c r="V4066" s="278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9"/>
      <c r="B4067" s="201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81" t="str">
        <f t="shared" si="320"/>
        <v/>
      </c>
      <c r="V4067" s="278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9"/>
      <c r="B4068" s="201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81" t="str">
        <f t="shared" si="320"/>
        <v/>
      </c>
      <c r="V4068" s="278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9"/>
      <c r="B4069" s="201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81" t="str">
        <f t="shared" si="320"/>
        <v/>
      </c>
      <c r="V4069" s="278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9"/>
      <c r="B4070" s="201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81" t="str">
        <f t="shared" si="320"/>
        <v/>
      </c>
      <c r="V4070" s="278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9"/>
      <c r="B4071" s="201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81" t="str">
        <f t="shared" si="320"/>
        <v/>
      </c>
      <c r="V4071" s="278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9"/>
      <c r="B4072" s="201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81" t="str">
        <f t="shared" si="320"/>
        <v/>
      </c>
      <c r="V4072" s="278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9"/>
      <c r="B4073" s="201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81" t="str">
        <f t="shared" si="320"/>
        <v/>
      </c>
      <c r="V4073" s="278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9"/>
      <c r="B4074" s="201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81" t="str">
        <f t="shared" si="320"/>
        <v/>
      </c>
      <c r="V4074" s="278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9"/>
      <c r="B4075" s="201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81" t="str">
        <f t="shared" si="320"/>
        <v/>
      </c>
      <c r="V4075" s="278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9"/>
      <c r="B4076" s="201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81" t="str">
        <f t="shared" si="320"/>
        <v/>
      </c>
      <c r="V4076" s="278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9"/>
      <c r="B4077" s="201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81" t="str">
        <f t="shared" si="320"/>
        <v/>
      </c>
      <c r="V4077" s="278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9"/>
      <c r="B4078" s="201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81" t="str">
        <f t="shared" si="320"/>
        <v/>
      </c>
      <c r="V4078" s="278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9"/>
      <c r="B4079" s="201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81" t="str">
        <f t="shared" si="320"/>
        <v/>
      </c>
      <c r="V4079" s="278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9"/>
      <c r="B4080" s="201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81" t="str">
        <f t="shared" si="320"/>
        <v/>
      </c>
      <c r="V4080" s="278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9"/>
      <c r="B4081" s="201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81" t="str">
        <f t="shared" si="320"/>
        <v/>
      </c>
      <c r="V4081" s="278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9"/>
      <c r="B4082" s="201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81" t="str">
        <f t="shared" si="320"/>
        <v/>
      </c>
      <c r="V4082" s="278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9"/>
      <c r="B4083" s="201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81" t="str">
        <f t="shared" si="320"/>
        <v/>
      </c>
      <c r="V4083" s="278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9"/>
      <c r="B4084" s="201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81" t="str">
        <f t="shared" si="320"/>
        <v/>
      </c>
      <c r="V4084" s="278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9"/>
      <c r="B4085" s="201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81" t="str">
        <f t="shared" si="320"/>
        <v/>
      </c>
      <c r="V4085" s="278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9"/>
      <c r="B4086" s="201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81" t="str">
        <f t="shared" si="320"/>
        <v/>
      </c>
      <c r="V4086" s="278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9"/>
      <c r="B4087" s="201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81" t="str">
        <f t="shared" si="320"/>
        <v/>
      </c>
      <c r="V4087" s="278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9"/>
      <c r="B4088" s="201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81" t="str">
        <f t="shared" si="320"/>
        <v/>
      </c>
      <c r="V4088" s="278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9"/>
      <c r="B4089" s="201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81" t="str">
        <f t="shared" si="320"/>
        <v/>
      </c>
      <c r="V4089" s="278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9"/>
      <c r="B4090" s="201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81" t="str">
        <f t="shared" si="320"/>
        <v/>
      </c>
      <c r="V4090" s="278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9"/>
      <c r="B4091" s="201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81" t="str">
        <f t="shared" si="320"/>
        <v/>
      </c>
      <c r="V4091" s="278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9"/>
      <c r="B4092" s="201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81" t="str">
        <f t="shared" si="320"/>
        <v/>
      </c>
      <c r="V4092" s="278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9"/>
      <c r="B4093" s="201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81" t="str">
        <f t="shared" si="320"/>
        <v/>
      </c>
      <c r="V4093" s="278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9"/>
      <c r="B4094" s="201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81" t="str">
        <f t="shared" si="320"/>
        <v/>
      </c>
      <c r="V4094" s="278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9"/>
      <c r="B4095" s="201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81" t="str">
        <f t="shared" si="320"/>
        <v/>
      </c>
      <c r="V4095" s="278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9"/>
      <c r="B4096" s="201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81" t="str">
        <f t="shared" si="320"/>
        <v/>
      </c>
      <c r="V4096" s="278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9"/>
      <c r="B4097" s="201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81" t="str">
        <f t="shared" si="320"/>
        <v/>
      </c>
      <c r="V4097" s="278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9"/>
      <c r="B4098" s="201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81" t="str">
        <f t="shared" ref="U4098:U4161" si="325">IF(OR($D4098="",$H4098=""),"",ROUND($D4098+$H4098,2))</f>
        <v/>
      </c>
      <c r="V4098" s="278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9"/>
      <c r="B4099" s="201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81" t="str">
        <f t="shared" si="325"/>
        <v/>
      </c>
      <c r="V4099" s="278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9"/>
      <c r="B4100" s="201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81" t="str">
        <f t="shared" si="325"/>
        <v/>
      </c>
      <c r="V4100" s="278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9"/>
      <c r="B4101" s="201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81" t="str">
        <f t="shared" si="325"/>
        <v/>
      </c>
      <c r="V4101" s="278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9"/>
      <c r="B4102" s="201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81" t="str">
        <f t="shared" si="325"/>
        <v/>
      </c>
      <c r="V4102" s="278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9"/>
      <c r="B4103" s="201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81" t="str">
        <f t="shared" si="325"/>
        <v/>
      </c>
      <c r="V4103" s="278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9"/>
      <c r="B4104" s="201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81" t="str">
        <f t="shared" si="325"/>
        <v/>
      </c>
      <c r="V4104" s="278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9"/>
      <c r="B4105" s="201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81" t="str">
        <f t="shared" si="325"/>
        <v/>
      </c>
      <c r="V4105" s="278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9"/>
      <c r="B4106" s="201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81" t="str">
        <f t="shared" si="325"/>
        <v/>
      </c>
      <c r="V4106" s="278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9"/>
      <c r="B4107" s="201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81" t="str">
        <f t="shared" si="325"/>
        <v/>
      </c>
      <c r="V4107" s="278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9"/>
      <c r="B4108" s="201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81" t="str">
        <f t="shared" si="325"/>
        <v/>
      </c>
      <c r="V4108" s="278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9"/>
      <c r="B4109" s="201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81" t="str">
        <f t="shared" si="325"/>
        <v/>
      </c>
      <c r="V4109" s="278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9"/>
      <c r="B4110" s="201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81" t="str">
        <f t="shared" si="325"/>
        <v/>
      </c>
      <c r="V4110" s="278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9"/>
      <c r="B4111" s="201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81" t="str">
        <f t="shared" si="325"/>
        <v/>
      </c>
      <c r="V4111" s="278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9"/>
      <c r="B4112" s="201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81" t="str">
        <f t="shared" si="325"/>
        <v/>
      </c>
      <c r="V4112" s="278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9"/>
      <c r="B4113" s="201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81" t="str">
        <f t="shared" si="325"/>
        <v/>
      </c>
      <c r="V4113" s="278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9"/>
      <c r="B4114" s="201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81" t="str">
        <f t="shared" si="325"/>
        <v/>
      </c>
      <c r="V4114" s="278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9"/>
      <c r="B4115" s="201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81" t="str">
        <f t="shared" si="325"/>
        <v/>
      </c>
      <c r="V4115" s="278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9"/>
      <c r="B4116" s="201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81" t="str">
        <f t="shared" si="325"/>
        <v/>
      </c>
      <c r="V4116" s="278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9"/>
      <c r="B4117" s="201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81" t="str">
        <f t="shared" si="325"/>
        <v/>
      </c>
      <c r="V4117" s="278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9"/>
      <c r="B4118" s="201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81" t="str">
        <f t="shared" si="325"/>
        <v/>
      </c>
      <c r="V4118" s="278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9"/>
      <c r="B4119" s="201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81" t="str">
        <f t="shared" si="325"/>
        <v/>
      </c>
      <c r="V4119" s="278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9"/>
      <c r="B4120" s="201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81" t="str">
        <f t="shared" si="325"/>
        <v/>
      </c>
      <c r="V4120" s="278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9"/>
      <c r="B4121" s="201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81" t="str">
        <f t="shared" si="325"/>
        <v/>
      </c>
      <c r="V4121" s="278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9"/>
      <c r="B4122" s="201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81" t="str">
        <f t="shared" si="325"/>
        <v/>
      </c>
      <c r="V4122" s="278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9"/>
      <c r="B4123" s="201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81" t="str">
        <f t="shared" si="325"/>
        <v/>
      </c>
      <c r="V4123" s="278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9"/>
      <c r="B4124" s="201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81" t="str">
        <f t="shared" si="325"/>
        <v/>
      </c>
      <c r="V4124" s="278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9"/>
      <c r="B4125" s="201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81" t="str">
        <f t="shared" si="325"/>
        <v/>
      </c>
      <c r="V4125" s="278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9"/>
      <c r="B4126" s="201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81" t="str">
        <f t="shared" si="325"/>
        <v/>
      </c>
      <c r="V4126" s="278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9"/>
      <c r="B4127" s="201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81" t="str">
        <f t="shared" si="325"/>
        <v/>
      </c>
      <c r="V4127" s="278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9"/>
      <c r="B4128" s="201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81" t="str">
        <f t="shared" si="325"/>
        <v/>
      </c>
      <c r="V4128" s="278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9"/>
      <c r="B4129" s="201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81" t="str">
        <f t="shared" si="325"/>
        <v/>
      </c>
      <c r="V4129" s="278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9"/>
      <c r="B4130" s="201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81" t="str">
        <f t="shared" si="325"/>
        <v/>
      </c>
      <c r="V4130" s="278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9"/>
      <c r="B4131" s="201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81" t="str">
        <f t="shared" si="325"/>
        <v/>
      </c>
      <c r="V4131" s="278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9"/>
      <c r="B4132" s="201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81" t="str">
        <f t="shared" si="325"/>
        <v/>
      </c>
      <c r="V4132" s="278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9"/>
      <c r="B4133" s="201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81" t="str">
        <f t="shared" si="325"/>
        <v/>
      </c>
      <c r="V4133" s="278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9"/>
      <c r="B4134" s="201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81" t="str">
        <f t="shared" si="325"/>
        <v/>
      </c>
      <c r="V4134" s="278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9"/>
      <c r="B4135" s="201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81" t="str">
        <f t="shared" si="325"/>
        <v/>
      </c>
      <c r="V4135" s="278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9"/>
      <c r="B4136" s="201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81" t="str">
        <f t="shared" si="325"/>
        <v/>
      </c>
      <c r="V4136" s="278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9"/>
      <c r="B4137" s="201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81" t="str">
        <f t="shared" si="325"/>
        <v/>
      </c>
      <c r="V4137" s="278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9"/>
      <c r="B4138" s="201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81" t="str">
        <f t="shared" si="325"/>
        <v/>
      </c>
      <c r="V4138" s="278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9"/>
      <c r="B4139" s="201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81" t="str">
        <f t="shared" si="325"/>
        <v/>
      </c>
      <c r="V4139" s="278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9"/>
      <c r="B4140" s="201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81" t="str">
        <f t="shared" si="325"/>
        <v/>
      </c>
      <c r="V4140" s="278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9"/>
      <c r="B4141" s="201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81" t="str">
        <f t="shared" si="325"/>
        <v/>
      </c>
      <c r="V4141" s="278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9"/>
      <c r="B4142" s="201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81" t="str">
        <f t="shared" si="325"/>
        <v/>
      </c>
      <c r="V4142" s="278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9"/>
      <c r="B4143" s="201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81" t="str">
        <f t="shared" si="325"/>
        <v/>
      </c>
      <c r="V4143" s="278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9"/>
      <c r="B4144" s="201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81" t="str">
        <f t="shared" si="325"/>
        <v/>
      </c>
      <c r="V4144" s="278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9"/>
      <c r="B4145" s="201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81" t="str">
        <f t="shared" si="325"/>
        <v/>
      </c>
      <c r="V4145" s="278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9"/>
      <c r="B4146" s="201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81" t="str">
        <f t="shared" si="325"/>
        <v/>
      </c>
      <c r="V4146" s="278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9"/>
      <c r="B4147" s="201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81" t="str">
        <f t="shared" si="325"/>
        <v/>
      </c>
      <c r="V4147" s="278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9"/>
      <c r="B4148" s="201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81" t="str">
        <f t="shared" si="325"/>
        <v/>
      </c>
      <c r="V4148" s="278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9"/>
      <c r="B4149" s="201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81" t="str">
        <f t="shared" si="325"/>
        <v/>
      </c>
      <c r="V4149" s="278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9"/>
      <c r="B4150" s="201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81" t="str">
        <f t="shared" si="325"/>
        <v/>
      </c>
      <c r="V4150" s="278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9"/>
      <c r="B4151" s="201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81" t="str">
        <f t="shared" si="325"/>
        <v/>
      </c>
      <c r="V4151" s="278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9"/>
      <c r="B4152" s="201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81" t="str">
        <f t="shared" si="325"/>
        <v/>
      </c>
      <c r="V4152" s="278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9"/>
      <c r="B4153" s="201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81" t="str">
        <f t="shared" si="325"/>
        <v/>
      </c>
      <c r="V4153" s="278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9"/>
      <c r="B4154" s="201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81" t="str">
        <f t="shared" si="325"/>
        <v/>
      </c>
      <c r="V4154" s="278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9"/>
      <c r="B4155" s="201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81" t="str">
        <f t="shared" si="325"/>
        <v/>
      </c>
      <c r="V4155" s="278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9"/>
      <c r="B4156" s="201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81" t="str">
        <f t="shared" si="325"/>
        <v/>
      </c>
      <c r="V4156" s="278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9"/>
      <c r="B4157" s="201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81" t="str">
        <f t="shared" si="325"/>
        <v/>
      </c>
      <c r="V4157" s="278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9"/>
      <c r="B4158" s="201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81" t="str">
        <f t="shared" si="325"/>
        <v/>
      </c>
      <c r="V4158" s="278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9"/>
      <c r="B4159" s="201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81" t="str">
        <f t="shared" si="325"/>
        <v/>
      </c>
      <c r="V4159" s="278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9"/>
      <c r="B4160" s="201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81" t="str">
        <f t="shared" si="325"/>
        <v/>
      </c>
      <c r="V4160" s="278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9"/>
      <c r="B4161" s="201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81" t="str">
        <f t="shared" si="325"/>
        <v/>
      </c>
      <c r="V4161" s="278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9"/>
      <c r="B4162" s="201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81" t="str">
        <f t="shared" ref="U4162:U4225" si="330">IF(OR($D4162="",$H4162=""),"",ROUND($D4162+$H4162,2))</f>
        <v/>
      </c>
      <c r="V4162" s="278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9"/>
      <c r="B4163" s="201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81" t="str">
        <f t="shared" si="330"/>
        <v/>
      </c>
      <c r="V4163" s="278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9"/>
      <c r="B4164" s="201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81" t="str">
        <f t="shared" si="330"/>
        <v/>
      </c>
      <c r="V4164" s="278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9"/>
      <c r="B4165" s="201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81" t="str">
        <f t="shared" si="330"/>
        <v/>
      </c>
      <c r="V4165" s="278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9"/>
      <c r="B4166" s="201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81" t="str">
        <f t="shared" si="330"/>
        <v/>
      </c>
      <c r="V4166" s="278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9"/>
      <c r="B4167" s="201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81" t="str">
        <f t="shared" si="330"/>
        <v/>
      </c>
      <c r="V4167" s="278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9"/>
      <c r="B4168" s="201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81" t="str">
        <f t="shared" si="330"/>
        <v/>
      </c>
      <c r="V4168" s="278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9"/>
      <c r="B4169" s="201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81" t="str">
        <f t="shared" si="330"/>
        <v/>
      </c>
      <c r="V4169" s="278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9"/>
      <c r="B4170" s="201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81" t="str">
        <f t="shared" si="330"/>
        <v/>
      </c>
      <c r="V4170" s="278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9"/>
      <c r="B4171" s="201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81" t="str">
        <f t="shared" si="330"/>
        <v/>
      </c>
      <c r="V4171" s="278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9"/>
      <c r="B4172" s="201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81" t="str">
        <f t="shared" si="330"/>
        <v/>
      </c>
      <c r="V4172" s="278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9"/>
      <c r="B4173" s="201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81" t="str">
        <f t="shared" si="330"/>
        <v/>
      </c>
      <c r="V4173" s="278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9"/>
      <c r="B4174" s="201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81" t="str">
        <f t="shared" si="330"/>
        <v/>
      </c>
      <c r="V4174" s="278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9"/>
      <c r="B4175" s="201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81" t="str">
        <f t="shared" si="330"/>
        <v/>
      </c>
      <c r="V4175" s="278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9"/>
      <c r="B4176" s="201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81" t="str">
        <f t="shared" si="330"/>
        <v/>
      </c>
      <c r="V4176" s="278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9"/>
      <c r="B4177" s="201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81" t="str">
        <f t="shared" si="330"/>
        <v/>
      </c>
      <c r="V4177" s="278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9"/>
      <c r="B4178" s="201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81" t="str">
        <f t="shared" si="330"/>
        <v/>
      </c>
      <c r="V4178" s="278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9"/>
      <c r="B4179" s="201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81" t="str">
        <f t="shared" si="330"/>
        <v/>
      </c>
      <c r="V4179" s="278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9"/>
      <c r="B4180" s="201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81" t="str">
        <f t="shared" si="330"/>
        <v/>
      </c>
      <c r="V4180" s="278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9"/>
      <c r="B4181" s="201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81" t="str">
        <f t="shared" si="330"/>
        <v/>
      </c>
      <c r="V4181" s="278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9"/>
      <c r="B4182" s="201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81" t="str">
        <f t="shared" si="330"/>
        <v/>
      </c>
      <c r="V4182" s="278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9"/>
      <c r="B4183" s="201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81" t="str">
        <f t="shared" si="330"/>
        <v/>
      </c>
      <c r="V4183" s="278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9"/>
      <c r="B4184" s="201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81" t="str">
        <f t="shared" si="330"/>
        <v/>
      </c>
      <c r="V4184" s="278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9"/>
      <c r="B4185" s="201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81" t="str">
        <f t="shared" si="330"/>
        <v/>
      </c>
      <c r="V4185" s="278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9"/>
      <c r="B4186" s="201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81" t="str">
        <f t="shared" si="330"/>
        <v/>
      </c>
      <c r="V4186" s="278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9"/>
      <c r="B4187" s="201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81" t="str">
        <f t="shared" si="330"/>
        <v/>
      </c>
      <c r="V4187" s="278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9"/>
      <c r="B4188" s="201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81" t="str">
        <f t="shared" si="330"/>
        <v/>
      </c>
      <c r="V4188" s="278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9"/>
      <c r="B4189" s="201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81" t="str">
        <f t="shared" si="330"/>
        <v/>
      </c>
      <c r="V4189" s="278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9"/>
      <c r="B4190" s="201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81" t="str">
        <f t="shared" si="330"/>
        <v/>
      </c>
      <c r="V4190" s="278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9"/>
      <c r="B4191" s="201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81" t="str">
        <f t="shared" si="330"/>
        <v/>
      </c>
      <c r="V4191" s="278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9"/>
      <c r="B4192" s="201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81" t="str">
        <f t="shared" si="330"/>
        <v/>
      </c>
      <c r="V4192" s="278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9"/>
      <c r="B4193" s="201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81" t="str">
        <f t="shared" si="330"/>
        <v/>
      </c>
      <c r="V4193" s="278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9"/>
      <c r="B4194" s="201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81" t="str">
        <f t="shared" si="330"/>
        <v/>
      </c>
      <c r="V4194" s="278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9"/>
      <c r="B4195" s="201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81" t="str">
        <f t="shared" si="330"/>
        <v/>
      </c>
      <c r="V4195" s="278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9"/>
      <c r="B4196" s="201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81" t="str">
        <f t="shared" si="330"/>
        <v/>
      </c>
      <c r="V4196" s="278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9"/>
      <c r="B4197" s="201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81" t="str">
        <f t="shared" si="330"/>
        <v/>
      </c>
      <c r="V4197" s="278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9"/>
      <c r="B4198" s="201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81" t="str">
        <f t="shared" si="330"/>
        <v/>
      </c>
      <c r="V4198" s="278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9"/>
      <c r="B4199" s="201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81" t="str">
        <f t="shared" si="330"/>
        <v/>
      </c>
      <c r="V4199" s="278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9"/>
      <c r="B4200" s="201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81" t="str">
        <f t="shared" si="330"/>
        <v/>
      </c>
      <c r="V4200" s="278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9"/>
      <c r="B4201" s="201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81" t="str">
        <f t="shared" si="330"/>
        <v/>
      </c>
      <c r="V4201" s="278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9"/>
      <c r="B4202" s="201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81" t="str">
        <f t="shared" si="330"/>
        <v/>
      </c>
      <c r="V4202" s="278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9"/>
      <c r="B4203" s="201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81" t="str">
        <f t="shared" si="330"/>
        <v/>
      </c>
      <c r="V4203" s="278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9"/>
      <c r="B4204" s="201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81" t="str">
        <f t="shared" si="330"/>
        <v/>
      </c>
      <c r="V4204" s="278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9"/>
      <c r="B4205" s="201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81" t="str">
        <f t="shared" si="330"/>
        <v/>
      </c>
      <c r="V4205" s="278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9"/>
      <c r="B4206" s="201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81" t="str">
        <f t="shared" si="330"/>
        <v/>
      </c>
      <c r="V4206" s="278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9"/>
      <c r="B4207" s="201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81" t="str">
        <f t="shared" si="330"/>
        <v/>
      </c>
      <c r="V4207" s="278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9"/>
      <c r="B4208" s="201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81" t="str">
        <f t="shared" si="330"/>
        <v/>
      </c>
      <c r="V4208" s="278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9"/>
      <c r="B4209" s="201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81" t="str">
        <f t="shared" si="330"/>
        <v/>
      </c>
      <c r="V4209" s="278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9"/>
      <c r="B4210" s="201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81" t="str">
        <f t="shared" si="330"/>
        <v/>
      </c>
      <c r="V4210" s="278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9"/>
      <c r="B4211" s="201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81" t="str">
        <f t="shared" si="330"/>
        <v/>
      </c>
      <c r="V4211" s="278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9"/>
      <c r="B4212" s="201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81" t="str">
        <f t="shared" si="330"/>
        <v/>
      </c>
      <c r="V4212" s="278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9"/>
      <c r="B4213" s="201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81" t="str">
        <f t="shared" si="330"/>
        <v/>
      </c>
      <c r="V4213" s="278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9"/>
      <c r="B4214" s="201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81" t="str">
        <f t="shared" si="330"/>
        <v/>
      </c>
      <c r="V4214" s="278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9"/>
      <c r="B4215" s="201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81" t="str">
        <f t="shared" si="330"/>
        <v/>
      </c>
      <c r="V4215" s="278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9"/>
      <c r="B4216" s="201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81" t="str">
        <f t="shared" si="330"/>
        <v/>
      </c>
      <c r="V4216" s="278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9"/>
      <c r="B4217" s="201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81" t="str">
        <f t="shared" si="330"/>
        <v/>
      </c>
      <c r="V4217" s="278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9"/>
      <c r="B4218" s="201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81" t="str">
        <f t="shared" si="330"/>
        <v/>
      </c>
      <c r="V4218" s="278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9"/>
      <c r="B4219" s="201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81" t="str">
        <f t="shared" si="330"/>
        <v/>
      </c>
      <c r="V4219" s="278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9"/>
      <c r="B4220" s="201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81" t="str">
        <f t="shared" si="330"/>
        <v/>
      </c>
      <c r="V4220" s="278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9"/>
      <c r="B4221" s="201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81" t="str">
        <f t="shared" si="330"/>
        <v/>
      </c>
      <c r="V4221" s="278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9"/>
      <c r="B4222" s="201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81" t="str">
        <f t="shared" si="330"/>
        <v/>
      </c>
      <c r="V4222" s="278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9"/>
      <c r="B4223" s="201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81" t="str">
        <f t="shared" si="330"/>
        <v/>
      </c>
      <c r="V4223" s="278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9"/>
      <c r="B4224" s="201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81" t="str">
        <f t="shared" si="330"/>
        <v/>
      </c>
      <c r="V4224" s="278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9"/>
      <c r="B4225" s="201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81" t="str">
        <f t="shared" si="330"/>
        <v/>
      </c>
      <c r="V4225" s="278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9"/>
      <c r="B4226" s="201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81" t="str">
        <f t="shared" ref="U4226:U4289" si="335">IF(OR($D4226="",$H4226=""),"",ROUND($D4226+$H4226,2))</f>
        <v/>
      </c>
      <c r="V4226" s="278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9"/>
      <c r="B4227" s="201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81" t="str">
        <f t="shared" si="335"/>
        <v/>
      </c>
      <c r="V4227" s="278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9"/>
      <c r="B4228" s="201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81" t="str">
        <f t="shared" si="335"/>
        <v/>
      </c>
      <c r="V4228" s="278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9"/>
      <c r="B4229" s="201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81" t="str">
        <f t="shared" si="335"/>
        <v/>
      </c>
      <c r="V4229" s="278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9"/>
      <c r="B4230" s="201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81" t="str">
        <f t="shared" si="335"/>
        <v/>
      </c>
      <c r="V4230" s="278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9"/>
      <c r="B4231" s="201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81" t="str">
        <f t="shared" si="335"/>
        <v/>
      </c>
      <c r="V4231" s="278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9"/>
      <c r="B4232" s="201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81" t="str">
        <f t="shared" si="335"/>
        <v/>
      </c>
      <c r="V4232" s="278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9"/>
      <c r="B4233" s="201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81" t="str">
        <f t="shared" si="335"/>
        <v/>
      </c>
      <c r="V4233" s="278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9"/>
      <c r="B4234" s="201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81" t="str">
        <f t="shared" si="335"/>
        <v/>
      </c>
      <c r="V4234" s="278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9"/>
      <c r="B4235" s="201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81" t="str">
        <f t="shared" si="335"/>
        <v/>
      </c>
      <c r="V4235" s="278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9"/>
      <c r="B4236" s="201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81" t="str">
        <f t="shared" si="335"/>
        <v/>
      </c>
      <c r="V4236" s="278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9"/>
      <c r="B4237" s="201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81" t="str">
        <f t="shared" si="335"/>
        <v/>
      </c>
      <c r="V4237" s="278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9"/>
      <c r="B4238" s="201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81" t="str">
        <f t="shared" si="335"/>
        <v/>
      </c>
      <c r="V4238" s="278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9"/>
      <c r="B4239" s="201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81" t="str">
        <f t="shared" si="335"/>
        <v/>
      </c>
      <c r="V4239" s="278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9"/>
      <c r="B4240" s="201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81" t="str">
        <f t="shared" si="335"/>
        <v/>
      </c>
      <c r="V4240" s="278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9"/>
      <c r="B4241" s="201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81" t="str">
        <f t="shared" si="335"/>
        <v/>
      </c>
      <c r="V4241" s="278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9"/>
      <c r="B4242" s="201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81" t="str">
        <f t="shared" si="335"/>
        <v/>
      </c>
      <c r="V4242" s="278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9"/>
      <c r="B4243" s="201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81" t="str">
        <f t="shared" si="335"/>
        <v/>
      </c>
      <c r="V4243" s="278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9"/>
      <c r="B4244" s="201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81" t="str">
        <f t="shared" si="335"/>
        <v/>
      </c>
      <c r="V4244" s="278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9"/>
      <c r="B4245" s="201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81" t="str">
        <f t="shared" si="335"/>
        <v/>
      </c>
      <c r="V4245" s="278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9"/>
      <c r="B4246" s="201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81" t="str">
        <f t="shared" si="335"/>
        <v/>
      </c>
      <c r="V4246" s="278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9"/>
      <c r="B4247" s="201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81" t="str">
        <f t="shared" si="335"/>
        <v/>
      </c>
      <c r="V4247" s="278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9"/>
      <c r="B4248" s="201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81" t="str">
        <f t="shared" si="335"/>
        <v/>
      </c>
      <c r="V4248" s="278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9"/>
      <c r="B4249" s="201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81" t="str">
        <f t="shared" si="335"/>
        <v/>
      </c>
      <c r="V4249" s="278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9"/>
      <c r="B4250" s="201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81" t="str">
        <f t="shared" si="335"/>
        <v/>
      </c>
      <c r="V4250" s="278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9"/>
      <c r="B4251" s="201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81" t="str">
        <f t="shared" si="335"/>
        <v/>
      </c>
      <c r="V4251" s="278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9"/>
      <c r="B4252" s="201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81" t="str">
        <f t="shared" si="335"/>
        <v/>
      </c>
      <c r="V4252" s="278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9"/>
      <c r="B4253" s="201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81" t="str">
        <f t="shared" si="335"/>
        <v/>
      </c>
      <c r="V4253" s="278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9"/>
      <c r="B4254" s="201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81" t="str">
        <f t="shared" si="335"/>
        <v/>
      </c>
      <c r="V4254" s="278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9"/>
      <c r="B4255" s="201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81" t="str">
        <f t="shared" si="335"/>
        <v/>
      </c>
      <c r="V4255" s="278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9"/>
      <c r="B4256" s="201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81" t="str">
        <f t="shared" si="335"/>
        <v/>
      </c>
      <c r="V4256" s="278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9"/>
      <c r="B4257" s="201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81" t="str">
        <f t="shared" si="335"/>
        <v/>
      </c>
      <c r="V4257" s="278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9"/>
      <c r="B4258" s="201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81" t="str">
        <f t="shared" si="335"/>
        <v/>
      </c>
      <c r="V4258" s="278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9"/>
      <c r="B4259" s="201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81" t="str">
        <f t="shared" si="335"/>
        <v/>
      </c>
      <c r="V4259" s="278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9"/>
      <c r="B4260" s="201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81" t="str">
        <f t="shared" si="335"/>
        <v/>
      </c>
      <c r="V4260" s="278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9"/>
      <c r="B4261" s="201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81" t="str">
        <f t="shared" si="335"/>
        <v/>
      </c>
      <c r="V4261" s="278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9"/>
      <c r="B4262" s="201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81" t="str">
        <f t="shared" si="335"/>
        <v/>
      </c>
      <c r="V4262" s="278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9"/>
      <c r="B4263" s="201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81" t="str">
        <f t="shared" si="335"/>
        <v/>
      </c>
      <c r="V4263" s="278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9"/>
      <c r="B4264" s="201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81" t="str">
        <f t="shared" si="335"/>
        <v/>
      </c>
      <c r="V4264" s="278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9"/>
      <c r="B4265" s="201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81" t="str">
        <f t="shared" si="335"/>
        <v/>
      </c>
      <c r="V4265" s="278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9"/>
      <c r="B4266" s="201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81" t="str">
        <f t="shared" si="335"/>
        <v/>
      </c>
      <c r="V4266" s="278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9"/>
      <c r="B4267" s="201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81" t="str">
        <f t="shared" si="335"/>
        <v/>
      </c>
      <c r="V4267" s="278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9"/>
      <c r="B4268" s="201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81" t="str">
        <f t="shared" si="335"/>
        <v/>
      </c>
      <c r="V4268" s="278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9"/>
      <c r="B4269" s="201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81" t="str">
        <f t="shared" si="335"/>
        <v/>
      </c>
      <c r="V4269" s="278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9"/>
      <c r="B4270" s="201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81" t="str">
        <f t="shared" si="335"/>
        <v/>
      </c>
      <c r="V4270" s="278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9"/>
      <c r="B4271" s="201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81" t="str">
        <f t="shared" si="335"/>
        <v/>
      </c>
      <c r="V4271" s="278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9"/>
      <c r="B4272" s="201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81" t="str">
        <f t="shared" si="335"/>
        <v/>
      </c>
      <c r="V4272" s="278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9"/>
      <c r="B4273" s="201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81" t="str">
        <f t="shared" si="335"/>
        <v/>
      </c>
      <c r="V4273" s="278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9"/>
      <c r="B4274" s="201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81" t="str">
        <f t="shared" si="335"/>
        <v/>
      </c>
      <c r="V4274" s="278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9"/>
      <c r="B4275" s="201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81" t="str">
        <f t="shared" si="335"/>
        <v/>
      </c>
      <c r="V4275" s="278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9"/>
      <c r="B4276" s="201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81" t="str">
        <f t="shared" si="335"/>
        <v/>
      </c>
      <c r="V4276" s="278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9"/>
      <c r="B4277" s="201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81" t="str">
        <f t="shared" si="335"/>
        <v/>
      </c>
      <c r="V4277" s="278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9"/>
      <c r="B4278" s="201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81" t="str">
        <f t="shared" si="335"/>
        <v/>
      </c>
      <c r="V4278" s="278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9"/>
      <c r="B4279" s="201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81" t="str">
        <f t="shared" si="335"/>
        <v/>
      </c>
      <c r="V4279" s="278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9"/>
      <c r="B4280" s="201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81" t="str">
        <f t="shared" si="335"/>
        <v/>
      </c>
      <c r="V4280" s="278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9"/>
      <c r="B4281" s="201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81" t="str">
        <f t="shared" si="335"/>
        <v/>
      </c>
      <c r="V4281" s="278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9"/>
      <c r="B4282" s="201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81" t="str">
        <f t="shared" si="335"/>
        <v/>
      </c>
      <c r="V4282" s="278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9"/>
      <c r="B4283" s="201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81" t="str">
        <f t="shared" si="335"/>
        <v/>
      </c>
      <c r="V4283" s="278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9"/>
      <c r="B4284" s="201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81" t="str">
        <f t="shared" si="335"/>
        <v/>
      </c>
      <c r="V4284" s="278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9"/>
      <c r="B4285" s="201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81" t="str">
        <f t="shared" si="335"/>
        <v/>
      </c>
      <c r="V4285" s="278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9"/>
      <c r="B4286" s="201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81" t="str">
        <f t="shared" si="335"/>
        <v/>
      </c>
      <c r="V4286" s="278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9"/>
      <c r="B4287" s="201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81" t="str">
        <f t="shared" si="335"/>
        <v/>
      </c>
      <c r="V4287" s="278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9"/>
      <c r="B4288" s="201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81" t="str">
        <f t="shared" si="335"/>
        <v/>
      </c>
      <c r="V4288" s="278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9"/>
      <c r="B4289" s="201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81" t="str">
        <f t="shared" si="335"/>
        <v/>
      </c>
      <c r="V4289" s="278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9"/>
      <c r="B4290" s="201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81" t="str">
        <f t="shared" ref="U4290:U4353" si="340">IF(OR($D4290="",$H4290=""),"",ROUND($D4290+$H4290,2))</f>
        <v/>
      </c>
      <c r="V4290" s="278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9"/>
      <c r="B4291" s="201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81" t="str">
        <f t="shared" si="340"/>
        <v/>
      </c>
      <c r="V4291" s="278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9"/>
      <c r="B4292" s="201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81" t="str">
        <f t="shared" si="340"/>
        <v/>
      </c>
      <c r="V4292" s="278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9"/>
      <c r="B4293" s="201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81" t="str">
        <f t="shared" si="340"/>
        <v/>
      </c>
      <c r="V4293" s="278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9"/>
      <c r="B4294" s="201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81" t="str">
        <f t="shared" si="340"/>
        <v/>
      </c>
      <c r="V4294" s="278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9"/>
      <c r="B4295" s="201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81" t="str">
        <f t="shared" si="340"/>
        <v/>
      </c>
      <c r="V4295" s="278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9"/>
      <c r="B4296" s="201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81" t="str">
        <f t="shared" si="340"/>
        <v/>
      </c>
      <c r="V4296" s="278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9"/>
      <c r="B4297" s="201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81" t="str">
        <f t="shared" si="340"/>
        <v/>
      </c>
      <c r="V4297" s="278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9"/>
      <c r="B4298" s="201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81" t="str">
        <f t="shared" si="340"/>
        <v/>
      </c>
      <c r="V4298" s="278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9"/>
      <c r="B4299" s="201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81" t="str">
        <f t="shared" si="340"/>
        <v/>
      </c>
      <c r="V4299" s="278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9"/>
      <c r="B4300" s="201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81" t="str">
        <f t="shared" si="340"/>
        <v/>
      </c>
      <c r="V4300" s="278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9"/>
      <c r="B4301" s="201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81" t="str">
        <f t="shared" si="340"/>
        <v/>
      </c>
      <c r="V4301" s="278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9"/>
      <c r="B4302" s="201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81" t="str">
        <f t="shared" si="340"/>
        <v/>
      </c>
      <c r="V4302" s="278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9"/>
      <c r="B4303" s="201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81" t="str">
        <f t="shared" si="340"/>
        <v/>
      </c>
      <c r="V4303" s="278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9"/>
      <c r="B4304" s="201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81" t="str">
        <f t="shared" si="340"/>
        <v/>
      </c>
      <c r="V4304" s="278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9"/>
      <c r="B4305" s="201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81" t="str">
        <f t="shared" si="340"/>
        <v/>
      </c>
      <c r="V4305" s="278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9"/>
      <c r="B4306" s="201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81" t="str">
        <f t="shared" si="340"/>
        <v/>
      </c>
      <c r="V4306" s="278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9"/>
      <c r="B4307" s="201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81" t="str">
        <f t="shared" si="340"/>
        <v/>
      </c>
      <c r="V4307" s="278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9"/>
      <c r="B4308" s="201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81" t="str">
        <f t="shared" si="340"/>
        <v/>
      </c>
      <c r="V4308" s="278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9"/>
      <c r="B4309" s="201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81" t="str">
        <f t="shared" si="340"/>
        <v/>
      </c>
      <c r="V4309" s="278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9"/>
      <c r="B4310" s="201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81" t="str">
        <f t="shared" si="340"/>
        <v/>
      </c>
      <c r="V4310" s="278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9"/>
      <c r="B4311" s="201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81" t="str">
        <f t="shared" si="340"/>
        <v/>
      </c>
      <c r="V4311" s="278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9"/>
      <c r="B4312" s="201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81" t="str">
        <f t="shared" si="340"/>
        <v/>
      </c>
      <c r="V4312" s="278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9"/>
      <c r="B4313" s="201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81" t="str">
        <f t="shared" si="340"/>
        <v/>
      </c>
      <c r="V4313" s="278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9"/>
      <c r="B4314" s="201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81" t="str">
        <f t="shared" si="340"/>
        <v/>
      </c>
      <c r="V4314" s="278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9"/>
      <c r="B4315" s="201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81" t="str">
        <f t="shared" si="340"/>
        <v/>
      </c>
      <c r="V4315" s="278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9"/>
      <c r="B4316" s="201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81" t="str">
        <f t="shared" si="340"/>
        <v/>
      </c>
      <c r="V4316" s="278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9"/>
      <c r="B4317" s="201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81" t="str">
        <f t="shared" si="340"/>
        <v/>
      </c>
      <c r="V4317" s="278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9"/>
      <c r="B4318" s="201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81" t="str">
        <f t="shared" si="340"/>
        <v/>
      </c>
      <c r="V4318" s="278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9"/>
      <c r="B4319" s="201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81" t="str">
        <f t="shared" si="340"/>
        <v/>
      </c>
      <c r="V4319" s="278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9"/>
      <c r="B4320" s="201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81" t="str">
        <f t="shared" si="340"/>
        <v/>
      </c>
      <c r="V4320" s="278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9"/>
      <c r="B4321" s="201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81" t="str">
        <f t="shared" si="340"/>
        <v/>
      </c>
      <c r="V4321" s="278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9"/>
      <c r="B4322" s="201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81" t="str">
        <f t="shared" si="340"/>
        <v/>
      </c>
      <c r="V4322" s="278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9"/>
      <c r="B4323" s="201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81" t="str">
        <f t="shared" si="340"/>
        <v/>
      </c>
      <c r="V4323" s="278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9"/>
      <c r="B4324" s="201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81" t="str">
        <f t="shared" si="340"/>
        <v/>
      </c>
      <c r="V4324" s="278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9"/>
      <c r="B4325" s="201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81" t="str">
        <f t="shared" si="340"/>
        <v/>
      </c>
      <c r="V4325" s="278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9"/>
      <c r="B4326" s="201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81" t="str">
        <f t="shared" si="340"/>
        <v/>
      </c>
      <c r="V4326" s="278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9"/>
      <c r="B4327" s="201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81" t="str">
        <f t="shared" si="340"/>
        <v/>
      </c>
      <c r="V4327" s="278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9"/>
      <c r="B4328" s="201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81" t="str">
        <f t="shared" si="340"/>
        <v/>
      </c>
      <c r="V4328" s="278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9"/>
      <c r="B4329" s="201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81" t="str">
        <f t="shared" si="340"/>
        <v/>
      </c>
      <c r="V4329" s="278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9"/>
      <c r="B4330" s="201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81" t="str">
        <f t="shared" si="340"/>
        <v/>
      </c>
      <c r="V4330" s="278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9"/>
      <c r="B4331" s="201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81" t="str">
        <f t="shared" si="340"/>
        <v/>
      </c>
      <c r="V4331" s="278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9"/>
      <c r="B4332" s="201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81" t="str">
        <f t="shared" si="340"/>
        <v/>
      </c>
      <c r="V4332" s="278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9"/>
      <c r="B4333" s="201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81" t="str">
        <f t="shared" si="340"/>
        <v/>
      </c>
      <c r="V4333" s="278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9"/>
      <c r="B4334" s="201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81" t="str">
        <f t="shared" si="340"/>
        <v/>
      </c>
      <c r="V4334" s="278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9"/>
      <c r="B4335" s="201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81" t="str">
        <f t="shared" si="340"/>
        <v/>
      </c>
      <c r="V4335" s="278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9"/>
      <c r="B4336" s="201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81" t="str">
        <f t="shared" si="340"/>
        <v/>
      </c>
      <c r="V4336" s="278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9"/>
      <c r="B4337" s="201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81" t="str">
        <f t="shared" si="340"/>
        <v/>
      </c>
      <c r="V4337" s="278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9"/>
      <c r="B4338" s="201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81" t="str">
        <f t="shared" si="340"/>
        <v/>
      </c>
      <c r="V4338" s="278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9"/>
      <c r="B4339" s="201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81" t="str">
        <f t="shared" si="340"/>
        <v/>
      </c>
      <c r="V4339" s="278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9"/>
      <c r="B4340" s="201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81" t="str">
        <f t="shared" si="340"/>
        <v/>
      </c>
      <c r="V4340" s="278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9"/>
      <c r="B4341" s="201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81" t="str">
        <f t="shared" si="340"/>
        <v/>
      </c>
      <c r="V4341" s="278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9"/>
      <c r="B4342" s="201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81" t="str">
        <f t="shared" si="340"/>
        <v/>
      </c>
      <c r="V4342" s="278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9"/>
      <c r="B4343" s="201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81" t="str">
        <f t="shared" si="340"/>
        <v/>
      </c>
      <c r="V4343" s="278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9"/>
      <c r="B4344" s="201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81" t="str">
        <f t="shared" si="340"/>
        <v/>
      </c>
      <c r="V4344" s="278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9"/>
      <c r="B4345" s="201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81" t="str">
        <f t="shared" si="340"/>
        <v/>
      </c>
      <c r="V4345" s="278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9"/>
      <c r="B4346" s="201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81" t="str">
        <f t="shared" si="340"/>
        <v/>
      </c>
      <c r="V4346" s="278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9"/>
      <c r="B4347" s="201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81" t="str">
        <f t="shared" si="340"/>
        <v/>
      </c>
      <c r="V4347" s="278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9"/>
      <c r="B4348" s="201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81" t="str">
        <f t="shared" si="340"/>
        <v/>
      </c>
      <c r="V4348" s="278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9"/>
      <c r="B4349" s="201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81" t="str">
        <f t="shared" si="340"/>
        <v/>
      </c>
      <c r="V4349" s="278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9"/>
      <c r="B4350" s="201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81" t="str">
        <f t="shared" si="340"/>
        <v/>
      </c>
      <c r="V4350" s="278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9"/>
      <c r="B4351" s="201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81" t="str">
        <f t="shared" si="340"/>
        <v/>
      </c>
      <c r="V4351" s="278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9"/>
      <c r="B4352" s="201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81" t="str">
        <f t="shared" si="340"/>
        <v/>
      </c>
      <c r="V4352" s="278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9"/>
      <c r="B4353" s="201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81" t="str">
        <f t="shared" si="340"/>
        <v/>
      </c>
      <c r="V4353" s="278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9"/>
      <c r="B4354" s="201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81" t="str">
        <f t="shared" ref="U4354:U4417" si="345">IF(OR($D4354="",$H4354=""),"",ROUND($D4354+$H4354,2))</f>
        <v/>
      </c>
      <c r="V4354" s="278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9"/>
      <c r="B4355" s="201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81" t="str">
        <f t="shared" si="345"/>
        <v/>
      </c>
      <c r="V4355" s="278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9"/>
      <c r="B4356" s="201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81" t="str">
        <f t="shared" si="345"/>
        <v/>
      </c>
      <c r="V4356" s="278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9"/>
      <c r="B4357" s="201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81" t="str">
        <f t="shared" si="345"/>
        <v/>
      </c>
      <c r="V4357" s="278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9"/>
      <c r="B4358" s="201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81" t="str">
        <f t="shared" si="345"/>
        <v/>
      </c>
      <c r="V4358" s="278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9"/>
      <c r="B4359" s="201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81" t="str">
        <f t="shared" si="345"/>
        <v/>
      </c>
      <c r="V4359" s="278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9"/>
      <c r="B4360" s="201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81" t="str">
        <f t="shared" si="345"/>
        <v/>
      </c>
      <c r="V4360" s="278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9"/>
      <c r="B4361" s="201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81" t="str">
        <f t="shared" si="345"/>
        <v/>
      </c>
      <c r="V4361" s="278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9"/>
      <c r="B4362" s="201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81" t="str">
        <f t="shared" si="345"/>
        <v/>
      </c>
      <c r="V4362" s="278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9"/>
      <c r="B4363" s="201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81" t="str">
        <f t="shared" si="345"/>
        <v/>
      </c>
      <c r="V4363" s="278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9"/>
      <c r="B4364" s="201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81" t="str">
        <f t="shared" si="345"/>
        <v/>
      </c>
      <c r="V4364" s="278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9"/>
      <c r="B4365" s="201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81" t="str">
        <f t="shared" si="345"/>
        <v/>
      </c>
      <c r="V4365" s="278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9"/>
      <c r="B4366" s="201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81" t="str">
        <f t="shared" si="345"/>
        <v/>
      </c>
      <c r="V4366" s="278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9"/>
      <c r="B4367" s="201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81" t="str">
        <f t="shared" si="345"/>
        <v/>
      </c>
      <c r="V4367" s="278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9"/>
      <c r="B4368" s="201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81" t="str">
        <f t="shared" si="345"/>
        <v/>
      </c>
      <c r="V4368" s="278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9"/>
      <c r="B4369" s="201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81" t="str">
        <f t="shared" si="345"/>
        <v/>
      </c>
      <c r="V4369" s="278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9"/>
      <c r="B4370" s="201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81" t="str">
        <f t="shared" si="345"/>
        <v/>
      </c>
      <c r="V4370" s="278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9"/>
      <c r="B4371" s="201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81" t="str">
        <f t="shared" si="345"/>
        <v/>
      </c>
      <c r="V4371" s="278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9"/>
      <c r="B4372" s="201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81" t="str">
        <f t="shared" si="345"/>
        <v/>
      </c>
      <c r="V4372" s="278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9"/>
      <c r="B4373" s="201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81" t="str">
        <f t="shared" si="345"/>
        <v/>
      </c>
      <c r="V4373" s="278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9"/>
      <c r="B4374" s="201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81" t="str">
        <f t="shared" si="345"/>
        <v/>
      </c>
      <c r="V4374" s="278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9"/>
      <c r="B4375" s="201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81" t="str">
        <f t="shared" si="345"/>
        <v/>
      </c>
      <c r="V4375" s="278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9"/>
      <c r="B4376" s="201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81" t="str">
        <f t="shared" si="345"/>
        <v/>
      </c>
      <c r="V4376" s="278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9"/>
      <c r="B4377" s="201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81" t="str">
        <f t="shared" si="345"/>
        <v/>
      </c>
      <c r="V4377" s="278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9"/>
      <c r="B4378" s="201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81" t="str">
        <f t="shared" si="345"/>
        <v/>
      </c>
      <c r="V4378" s="278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9"/>
      <c r="B4379" s="201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81" t="str">
        <f t="shared" si="345"/>
        <v/>
      </c>
      <c r="V4379" s="278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9"/>
      <c r="B4380" s="201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81" t="str">
        <f t="shared" si="345"/>
        <v/>
      </c>
      <c r="V4380" s="278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9"/>
      <c r="B4381" s="201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81" t="str">
        <f t="shared" si="345"/>
        <v/>
      </c>
      <c r="V4381" s="278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9"/>
      <c r="B4382" s="201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81" t="str">
        <f t="shared" si="345"/>
        <v/>
      </c>
      <c r="V4382" s="278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9"/>
      <c r="B4383" s="201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81" t="str">
        <f t="shared" si="345"/>
        <v/>
      </c>
      <c r="V4383" s="278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9"/>
      <c r="B4384" s="201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81" t="str">
        <f t="shared" si="345"/>
        <v/>
      </c>
      <c r="V4384" s="278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9"/>
      <c r="B4385" s="201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81" t="str">
        <f t="shared" si="345"/>
        <v/>
      </c>
      <c r="V4385" s="278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9"/>
      <c r="B4386" s="201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81" t="str">
        <f t="shared" si="345"/>
        <v/>
      </c>
      <c r="V4386" s="278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9"/>
      <c r="B4387" s="201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81" t="str">
        <f t="shared" si="345"/>
        <v/>
      </c>
      <c r="V4387" s="278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9"/>
      <c r="B4388" s="201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81" t="str">
        <f t="shared" si="345"/>
        <v/>
      </c>
      <c r="V4388" s="278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9"/>
      <c r="B4389" s="201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81" t="str">
        <f t="shared" si="345"/>
        <v/>
      </c>
      <c r="V4389" s="278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9"/>
      <c r="B4390" s="201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81" t="str">
        <f t="shared" si="345"/>
        <v/>
      </c>
      <c r="V4390" s="278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9"/>
      <c r="B4391" s="201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81" t="str">
        <f t="shared" si="345"/>
        <v/>
      </c>
      <c r="V4391" s="278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9"/>
      <c r="B4392" s="201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81" t="str">
        <f t="shared" si="345"/>
        <v/>
      </c>
      <c r="V4392" s="278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9"/>
      <c r="B4393" s="201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81" t="str">
        <f t="shared" si="345"/>
        <v/>
      </c>
      <c r="V4393" s="278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9"/>
      <c r="B4394" s="201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81" t="str">
        <f t="shared" si="345"/>
        <v/>
      </c>
      <c r="V4394" s="278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9"/>
      <c r="B4395" s="201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81" t="str">
        <f t="shared" si="345"/>
        <v/>
      </c>
      <c r="V4395" s="278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9"/>
      <c r="B4396" s="201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81" t="str">
        <f t="shared" si="345"/>
        <v/>
      </c>
      <c r="V4396" s="278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9"/>
      <c r="B4397" s="201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81" t="str">
        <f t="shared" si="345"/>
        <v/>
      </c>
      <c r="V4397" s="278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9"/>
      <c r="B4398" s="201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81" t="str">
        <f t="shared" si="345"/>
        <v/>
      </c>
      <c r="V4398" s="278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9"/>
      <c r="B4399" s="201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81" t="str">
        <f t="shared" si="345"/>
        <v/>
      </c>
      <c r="V4399" s="278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9"/>
      <c r="B4400" s="201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81" t="str">
        <f t="shared" si="345"/>
        <v/>
      </c>
      <c r="V4400" s="278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9"/>
      <c r="B4401" s="201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81" t="str">
        <f t="shared" si="345"/>
        <v/>
      </c>
      <c r="V4401" s="278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9"/>
      <c r="B4402" s="201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81" t="str">
        <f t="shared" si="345"/>
        <v/>
      </c>
      <c r="V4402" s="278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9"/>
      <c r="B4403" s="201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81" t="str">
        <f t="shared" si="345"/>
        <v/>
      </c>
      <c r="V4403" s="278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9"/>
      <c r="B4404" s="201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81" t="str">
        <f t="shared" si="345"/>
        <v/>
      </c>
      <c r="V4404" s="278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9"/>
      <c r="B4405" s="201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81" t="str">
        <f t="shared" si="345"/>
        <v/>
      </c>
      <c r="V4405" s="278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9"/>
      <c r="B4406" s="201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81" t="str">
        <f t="shared" si="345"/>
        <v/>
      </c>
      <c r="V4406" s="278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9"/>
      <c r="B4407" s="201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81" t="str">
        <f t="shared" si="345"/>
        <v/>
      </c>
      <c r="V4407" s="278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9"/>
      <c r="B4408" s="201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81" t="str">
        <f t="shared" si="345"/>
        <v/>
      </c>
      <c r="V4408" s="278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9"/>
      <c r="B4409" s="201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81" t="str">
        <f t="shared" si="345"/>
        <v/>
      </c>
      <c r="V4409" s="278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9"/>
      <c r="B4410" s="201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81" t="str">
        <f t="shared" si="345"/>
        <v/>
      </c>
      <c r="V4410" s="278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9"/>
      <c r="B4411" s="201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81" t="str">
        <f t="shared" si="345"/>
        <v/>
      </c>
      <c r="V4411" s="278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9"/>
      <c r="B4412" s="201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81" t="str">
        <f t="shared" si="345"/>
        <v/>
      </c>
      <c r="V4412" s="278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9"/>
      <c r="B4413" s="201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81" t="str">
        <f t="shared" si="345"/>
        <v/>
      </c>
      <c r="V4413" s="278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9"/>
      <c r="B4414" s="201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81" t="str">
        <f t="shared" si="345"/>
        <v/>
      </c>
      <c r="V4414" s="278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9"/>
      <c r="B4415" s="201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81" t="str">
        <f t="shared" si="345"/>
        <v/>
      </c>
      <c r="V4415" s="278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9"/>
      <c r="B4416" s="201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81" t="str">
        <f t="shared" si="345"/>
        <v/>
      </c>
      <c r="V4416" s="278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9"/>
      <c r="B4417" s="201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81" t="str">
        <f t="shared" si="345"/>
        <v/>
      </c>
      <c r="V4417" s="278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9"/>
      <c r="B4418" s="201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81" t="str">
        <f t="shared" ref="U4418:U4481" si="350">IF(OR($D4418="",$H4418=""),"",ROUND($D4418+$H4418,2))</f>
        <v/>
      </c>
      <c r="V4418" s="278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9"/>
      <c r="B4419" s="201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81" t="str">
        <f t="shared" si="350"/>
        <v/>
      </c>
      <c r="V4419" s="278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9"/>
      <c r="B4420" s="201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81" t="str">
        <f t="shared" si="350"/>
        <v/>
      </c>
      <c r="V4420" s="278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9"/>
      <c r="B4421" s="201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81" t="str">
        <f t="shared" si="350"/>
        <v/>
      </c>
      <c r="V4421" s="278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9"/>
      <c r="B4422" s="201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81" t="str">
        <f t="shared" si="350"/>
        <v/>
      </c>
      <c r="V4422" s="278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9"/>
      <c r="B4423" s="201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81" t="str">
        <f t="shared" si="350"/>
        <v/>
      </c>
      <c r="V4423" s="278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9"/>
      <c r="B4424" s="201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81" t="str">
        <f t="shared" si="350"/>
        <v/>
      </c>
      <c r="V4424" s="278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9"/>
      <c r="B4425" s="201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81" t="str">
        <f t="shared" si="350"/>
        <v/>
      </c>
      <c r="V4425" s="278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9"/>
      <c r="B4426" s="201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81" t="str">
        <f t="shared" si="350"/>
        <v/>
      </c>
      <c r="V4426" s="278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9"/>
      <c r="B4427" s="201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81" t="str">
        <f t="shared" si="350"/>
        <v/>
      </c>
      <c r="V4427" s="278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9"/>
      <c r="B4428" s="201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81" t="str">
        <f t="shared" si="350"/>
        <v/>
      </c>
      <c r="V4428" s="278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9"/>
      <c r="B4429" s="201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81" t="str">
        <f t="shared" si="350"/>
        <v/>
      </c>
      <c r="V4429" s="278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9"/>
      <c r="B4430" s="201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81" t="str">
        <f t="shared" si="350"/>
        <v/>
      </c>
      <c r="V4430" s="278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9"/>
      <c r="B4431" s="201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81" t="str">
        <f t="shared" si="350"/>
        <v/>
      </c>
      <c r="V4431" s="278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9"/>
      <c r="B4432" s="201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81" t="str">
        <f t="shared" si="350"/>
        <v/>
      </c>
      <c r="V4432" s="278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9"/>
      <c r="B4433" s="201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81" t="str">
        <f t="shared" si="350"/>
        <v/>
      </c>
      <c r="V4433" s="278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9"/>
      <c r="B4434" s="201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81" t="str">
        <f t="shared" si="350"/>
        <v/>
      </c>
      <c r="V4434" s="278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9"/>
      <c r="B4435" s="201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81" t="str">
        <f t="shared" si="350"/>
        <v/>
      </c>
      <c r="V4435" s="278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9"/>
      <c r="B4436" s="201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81" t="str">
        <f t="shared" si="350"/>
        <v/>
      </c>
      <c r="V4436" s="278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9"/>
      <c r="B4437" s="201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81" t="str">
        <f t="shared" si="350"/>
        <v/>
      </c>
      <c r="V4437" s="278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9"/>
      <c r="B4438" s="201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81" t="str">
        <f t="shared" si="350"/>
        <v/>
      </c>
      <c r="V4438" s="278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9"/>
      <c r="B4439" s="201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81" t="str">
        <f t="shared" si="350"/>
        <v/>
      </c>
      <c r="V4439" s="278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9"/>
      <c r="B4440" s="201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81" t="str">
        <f t="shared" si="350"/>
        <v/>
      </c>
      <c r="V4440" s="278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9"/>
      <c r="B4441" s="201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81" t="str">
        <f t="shared" si="350"/>
        <v/>
      </c>
      <c r="V4441" s="278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9"/>
      <c r="B4442" s="201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81" t="str">
        <f t="shared" si="350"/>
        <v/>
      </c>
      <c r="V4442" s="278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9"/>
      <c r="B4443" s="201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81" t="str">
        <f t="shared" si="350"/>
        <v/>
      </c>
      <c r="V4443" s="278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9"/>
      <c r="B4444" s="201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81" t="str">
        <f t="shared" si="350"/>
        <v/>
      </c>
      <c r="V4444" s="278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9"/>
      <c r="B4445" s="201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81" t="str">
        <f t="shared" si="350"/>
        <v/>
      </c>
      <c r="V4445" s="278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9"/>
      <c r="B4446" s="201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81" t="str">
        <f t="shared" si="350"/>
        <v/>
      </c>
      <c r="V4446" s="278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9"/>
      <c r="B4447" s="201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81" t="str">
        <f t="shared" si="350"/>
        <v/>
      </c>
      <c r="V4447" s="278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9"/>
      <c r="B4448" s="201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81" t="str">
        <f t="shared" si="350"/>
        <v/>
      </c>
      <c r="V4448" s="278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9"/>
      <c r="B4449" s="201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81" t="str">
        <f t="shared" si="350"/>
        <v/>
      </c>
      <c r="V4449" s="278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9"/>
      <c r="B4450" s="201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81" t="str">
        <f t="shared" si="350"/>
        <v/>
      </c>
      <c r="V4450" s="278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9"/>
      <c r="B4451" s="201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81" t="str">
        <f t="shared" si="350"/>
        <v/>
      </c>
      <c r="V4451" s="278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9"/>
      <c r="B4452" s="201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81" t="str">
        <f t="shared" si="350"/>
        <v/>
      </c>
      <c r="V4452" s="278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9"/>
      <c r="B4453" s="201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81" t="str">
        <f t="shared" si="350"/>
        <v/>
      </c>
      <c r="V4453" s="278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9"/>
      <c r="B4454" s="201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81" t="str">
        <f t="shared" si="350"/>
        <v/>
      </c>
      <c r="V4454" s="278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9"/>
      <c r="B4455" s="201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81" t="str">
        <f t="shared" si="350"/>
        <v/>
      </c>
      <c r="V4455" s="278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9"/>
      <c r="B4456" s="201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81" t="str">
        <f t="shared" si="350"/>
        <v/>
      </c>
      <c r="V4456" s="278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9"/>
      <c r="B4457" s="201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81" t="str">
        <f t="shared" si="350"/>
        <v/>
      </c>
      <c r="V4457" s="278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9"/>
      <c r="B4458" s="201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81" t="str">
        <f t="shared" si="350"/>
        <v/>
      </c>
      <c r="V4458" s="278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9"/>
      <c r="B4459" s="201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81" t="str">
        <f t="shared" si="350"/>
        <v/>
      </c>
      <c r="V4459" s="278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9"/>
      <c r="B4460" s="201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81" t="str">
        <f t="shared" si="350"/>
        <v/>
      </c>
      <c r="V4460" s="278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9"/>
      <c r="B4461" s="201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81" t="str">
        <f t="shared" si="350"/>
        <v/>
      </c>
      <c r="V4461" s="278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9"/>
      <c r="B4462" s="201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81" t="str">
        <f t="shared" si="350"/>
        <v/>
      </c>
      <c r="V4462" s="278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9"/>
      <c r="B4463" s="201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81" t="str">
        <f t="shared" si="350"/>
        <v/>
      </c>
      <c r="V4463" s="278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9"/>
      <c r="B4464" s="201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81" t="str">
        <f t="shared" si="350"/>
        <v/>
      </c>
      <c r="V4464" s="278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9"/>
      <c r="B4465" s="201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81" t="str">
        <f t="shared" si="350"/>
        <v/>
      </c>
      <c r="V4465" s="278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9"/>
      <c r="B4466" s="201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81" t="str">
        <f t="shared" si="350"/>
        <v/>
      </c>
      <c r="V4466" s="278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9"/>
      <c r="B4467" s="201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81" t="str">
        <f t="shared" si="350"/>
        <v/>
      </c>
      <c r="V4467" s="278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9"/>
      <c r="B4468" s="201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81" t="str">
        <f t="shared" si="350"/>
        <v/>
      </c>
      <c r="V4468" s="278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9"/>
      <c r="B4469" s="201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81" t="str">
        <f t="shared" si="350"/>
        <v/>
      </c>
      <c r="V4469" s="278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9"/>
      <c r="B4470" s="201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81" t="str">
        <f t="shared" si="350"/>
        <v/>
      </c>
      <c r="V4470" s="278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9"/>
      <c r="B4471" s="201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81" t="str">
        <f t="shared" si="350"/>
        <v/>
      </c>
      <c r="V4471" s="278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9"/>
      <c r="B4472" s="201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81" t="str">
        <f t="shared" si="350"/>
        <v/>
      </c>
      <c r="V4472" s="278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9"/>
      <c r="B4473" s="201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81" t="str">
        <f t="shared" si="350"/>
        <v/>
      </c>
      <c r="V4473" s="278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9"/>
      <c r="B4474" s="201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81" t="str">
        <f t="shared" si="350"/>
        <v/>
      </c>
      <c r="V4474" s="278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9"/>
      <c r="B4475" s="201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81" t="str">
        <f t="shared" si="350"/>
        <v/>
      </c>
      <c r="V4475" s="278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9"/>
      <c r="B4476" s="201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81" t="str">
        <f t="shared" si="350"/>
        <v/>
      </c>
      <c r="V4476" s="278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9"/>
      <c r="B4477" s="201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81" t="str">
        <f t="shared" si="350"/>
        <v/>
      </c>
      <c r="V4477" s="278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9"/>
      <c r="B4478" s="201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81" t="str">
        <f t="shared" si="350"/>
        <v/>
      </c>
      <c r="V4478" s="278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9"/>
      <c r="B4479" s="201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81" t="str">
        <f t="shared" si="350"/>
        <v/>
      </c>
      <c r="V4479" s="278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9"/>
      <c r="B4480" s="201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81" t="str">
        <f t="shared" si="350"/>
        <v/>
      </c>
      <c r="V4480" s="278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9"/>
      <c r="B4481" s="201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81" t="str">
        <f t="shared" si="350"/>
        <v/>
      </c>
      <c r="V4481" s="278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9"/>
      <c r="B4482" s="201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81" t="str">
        <f t="shared" ref="U4482:U4545" si="355">IF(OR($D4482="",$H4482=""),"",ROUND($D4482+$H4482,2))</f>
        <v/>
      </c>
      <c r="V4482" s="278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9"/>
      <c r="B4483" s="201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81" t="str">
        <f t="shared" si="355"/>
        <v/>
      </c>
      <c r="V4483" s="278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9"/>
      <c r="B4484" s="201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81" t="str">
        <f t="shared" si="355"/>
        <v/>
      </c>
      <c r="V4484" s="278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9"/>
      <c r="B4485" s="201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81" t="str">
        <f t="shared" si="355"/>
        <v/>
      </c>
      <c r="V4485" s="278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9"/>
      <c r="B4486" s="201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81" t="str">
        <f t="shared" si="355"/>
        <v/>
      </c>
      <c r="V4486" s="278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9"/>
      <c r="B4487" s="201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81" t="str">
        <f t="shared" si="355"/>
        <v/>
      </c>
      <c r="V4487" s="278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9"/>
      <c r="B4488" s="201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81" t="str">
        <f t="shared" si="355"/>
        <v/>
      </c>
      <c r="V4488" s="278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9"/>
      <c r="B4489" s="201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81" t="str">
        <f t="shared" si="355"/>
        <v/>
      </c>
      <c r="V4489" s="278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9"/>
      <c r="B4490" s="201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81" t="str">
        <f t="shared" si="355"/>
        <v/>
      </c>
      <c r="V4490" s="278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9"/>
      <c r="B4491" s="201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81" t="str">
        <f t="shared" si="355"/>
        <v/>
      </c>
      <c r="V4491" s="278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9"/>
      <c r="B4492" s="201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81" t="str">
        <f t="shared" si="355"/>
        <v/>
      </c>
      <c r="V4492" s="278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9"/>
      <c r="B4493" s="201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81" t="str">
        <f t="shared" si="355"/>
        <v/>
      </c>
      <c r="V4493" s="278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9"/>
      <c r="B4494" s="201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81" t="str">
        <f t="shared" si="355"/>
        <v/>
      </c>
      <c r="V4494" s="278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9"/>
      <c r="B4495" s="201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81" t="str">
        <f t="shared" si="355"/>
        <v/>
      </c>
      <c r="V4495" s="278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9"/>
      <c r="B4496" s="201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81" t="str">
        <f t="shared" si="355"/>
        <v/>
      </c>
      <c r="V4496" s="278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9"/>
      <c r="B4497" s="201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81" t="str">
        <f t="shared" si="355"/>
        <v/>
      </c>
      <c r="V4497" s="278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9"/>
      <c r="B4498" s="201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81" t="str">
        <f t="shared" si="355"/>
        <v/>
      </c>
      <c r="V4498" s="278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9"/>
      <c r="B4499" s="201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81" t="str">
        <f t="shared" si="355"/>
        <v/>
      </c>
      <c r="V4499" s="278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9"/>
      <c r="B4500" s="201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81" t="str">
        <f t="shared" si="355"/>
        <v/>
      </c>
      <c r="V4500" s="278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9"/>
      <c r="B4501" s="201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81" t="str">
        <f t="shared" si="355"/>
        <v/>
      </c>
      <c r="V4501" s="278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9"/>
      <c r="B4502" s="201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81" t="str">
        <f t="shared" si="355"/>
        <v/>
      </c>
      <c r="V4502" s="278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9"/>
      <c r="B4503" s="201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81" t="str">
        <f t="shared" si="355"/>
        <v/>
      </c>
      <c r="V4503" s="278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9"/>
      <c r="B4504" s="201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81" t="str">
        <f t="shared" si="355"/>
        <v/>
      </c>
      <c r="V4504" s="278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9"/>
      <c r="B4505" s="201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81" t="str">
        <f t="shared" si="355"/>
        <v/>
      </c>
      <c r="V4505" s="278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9"/>
      <c r="B4506" s="201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81" t="str">
        <f t="shared" si="355"/>
        <v/>
      </c>
      <c r="V4506" s="278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9"/>
      <c r="B4507" s="201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81" t="str">
        <f t="shared" si="355"/>
        <v/>
      </c>
      <c r="V4507" s="278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9"/>
      <c r="B4508" s="201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81" t="str">
        <f t="shared" si="355"/>
        <v/>
      </c>
      <c r="V4508" s="278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9"/>
      <c r="B4509" s="201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81" t="str">
        <f t="shared" si="355"/>
        <v/>
      </c>
      <c r="V4509" s="278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9"/>
      <c r="B4510" s="201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81" t="str">
        <f t="shared" si="355"/>
        <v/>
      </c>
      <c r="V4510" s="278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9"/>
      <c r="B4511" s="201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81" t="str">
        <f t="shared" si="355"/>
        <v/>
      </c>
      <c r="V4511" s="278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9"/>
      <c r="B4512" s="201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81" t="str">
        <f t="shared" si="355"/>
        <v/>
      </c>
      <c r="V4512" s="278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9"/>
      <c r="B4513" s="201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81" t="str">
        <f t="shared" si="355"/>
        <v/>
      </c>
      <c r="V4513" s="278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9"/>
      <c r="B4514" s="201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81" t="str">
        <f t="shared" si="355"/>
        <v/>
      </c>
      <c r="V4514" s="278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9"/>
      <c r="B4515" s="201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81" t="str">
        <f t="shared" si="355"/>
        <v/>
      </c>
      <c r="V4515" s="278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9"/>
      <c r="B4516" s="201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81" t="str">
        <f t="shared" si="355"/>
        <v/>
      </c>
      <c r="V4516" s="278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9"/>
      <c r="B4517" s="201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81" t="str">
        <f t="shared" si="355"/>
        <v/>
      </c>
      <c r="V4517" s="278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9"/>
      <c r="B4518" s="201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81" t="str">
        <f t="shared" si="355"/>
        <v/>
      </c>
      <c r="V4518" s="278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9"/>
      <c r="B4519" s="201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81" t="str">
        <f t="shared" si="355"/>
        <v/>
      </c>
      <c r="V4519" s="278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9"/>
      <c r="B4520" s="201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81" t="str">
        <f t="shared" si="355"/>
        <v/>
      </c>
      <c r="V4520" s="278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9"/>
      <c r="B4521" s="201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81" t="str">
        <f t="shared" si="355"/>
        <v/>
      </c>
      <c r="V4521" s="278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9"/>
      <c r="B4522" s="201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81" t="str">
        <f t="shared" si="355"/>
        <v/>
      </c>
      <c r="V4522" s="278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9"/>
      <c r="B4523" s="201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81" t="str">
        <f t="shared" si="355"/>
        <v/>
      </c>
      <c r="V4523" s="278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9"/>
      <c r="B4524" s="201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81" t="str">
        <f t="shared" si="355"/>
        <v/>
      </c>
      <c r="V4524" s="278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9"/>
      <c r="B4525" s="201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81" t="str">
        <f t="shared" si="355"/>
        <v/>
      </c>
      <c r="V4525" s="278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9"/>
      <c r="B4526" s="201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81" t="str">
        <f t="shared" si="355"/>
        <v/>
      </c>
      <c r="V4526" s="278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9"/>
      <c r="B4527" s="201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81" t="str">
        <f t="shared" si="355"/>
        <v/>
      </c>
      <c r="V4527" s="278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9"/>
      <c r="B4528" s="201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81" t="str">
        <f t="shared" si="355"/>
        <v/>
      </c>
      <c r="V4528" s="278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9"/>
      <c r="B4529" s="201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81" t="str">
        <f t="shared" si="355"/>
        <v/>
      </c>
      <c r="V4529" s="278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9"/>
      <c r="B4530" s="201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81" t="str">
        <f t="shared" si="355"/>
        <v/>
      </c>
      <c r="V4530" s="278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9"/>
      <c r="B4531" s="201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81" t="str">
        <f t="shared" si="355"/>
        <v/>
      </c>
      <c r="V4531" s="278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9"/>
      <c r="B4532" s="201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81" t="str">
        <f t="shared" si="355"/>
        <v/>
      </c>
      <c r="V4532" s="278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9"/>
      <c r="B4533" s="201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81" t="str">
        <f t="shared" si="355"/>
        <v/>
      </c>
      <c r="V4533" s="278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9"/>
      <c r="B4534" s="201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81" t="str">
        <f t="shared" si="355"/>
        <v/>
      </c>
      <c r="V4534" s="278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9"/>
      <c r="B4535" s="201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81" t="str">
        <f t="shared" si="355"/>
        <v/>
      </c>
      <c r="V4535" s="278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9"/>
      <c r="B4536" s="201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81" t="str">
        <f t="shared" si="355"/>
        <v/>
      </c>
      <c r="V4536" s="278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9"/>
      <c r="B4537" s="201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81" t="str">
        <f t="shared" si="355"/>
        <v/>
      </c>
      <c r="V4537" s="278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9"/>
      <c r="B4538" s="201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81" t="str">
        <f t="shared" si="355"/>
        <v/>
      </c>
      <c r="V4538" s="278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9"/>
      <c r="B4539" s="201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81" t="str">
        <f t="shared" si="355"/>
        <v/>
      </c>
      <c r="V4539" s="278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9"/>
      <c r="B4540" s="201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81" t="str">
        <f t="shared" si="355"/>
        <v/>
      </c>
      <c r="V4540" s="278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9"/>
      <c r="B4541" s="201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81" t="str">
        <f t="shared" si="355"/>
        <v/>
      </c>
      <c r="V4541" s="278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9"/>
      <c r="B4542" s="201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81" t="str">
        <f t="shared" si="355"/>
        <v/>
      </c>
      <c r="V4542" s="278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9"/>
      <c r="B4543" s="201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81" t="str">
        <f t="shared" si="355"/>
        <v/>
      </c>
      <c r="V4543" s="278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9"/>
      <c r="B4544" s="201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81" t="str">
        <f t="shared" si="355"/>
        <v/>
      </c>
      <c r="V4544" s="278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9"/>
      <c r="B4545" s="201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81" t="str">
        <f t="shared" si="355"/>
        <v/>
      </c>
      <c r="V4545" s="278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9"/>
      <c r="B4546" s="201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81" t="str">
        <f t="shared" ref="U4546:U4609" si="360">IF(OR($D4546="",$H4546=""),"",ROUND($D4546+$H4546,2))</f>
        <v/>
      </c>
      <c r="V4546" s="278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9"/>
      <c r="B4547" s="201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81" t="str">
        <f t="shared" si="360"/>
        <v/>
      </c>
      <c r="V4547" s="278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9"/>
      <c r="B4548" s="201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81" t="str">
        <f t="shared" si="360"/>
        <v/>
      </c>
      <c r="V4548" s="278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9"/>
      <c r="B4549" s="201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81" t="str">
        <f t="shared" si="360"/>
        <v/>
      </c>
      <c r="V4549" s="278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9"/>
      <c r="B4550" s="201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81" t="str">
        <f t="shared" si="360"/>
        <v/>
      </c>
      <c r="V4550" s="278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9"/>
      <c r="B4551" s="201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81" t="str">
        <f t="shared" si="360"/>
        <v/>
      </c>
      <c r="V4551" s="278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9"/>
      <c r="B4552" s="201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81" t="str">
        <f t="shared" si="360"/>
        <v/>
      </c>
      <c r="V4552" s="278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9"/>
      <c r="B4553" s="201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81" t="str">
        <f t="shared" si="360"/>
        <v/>
      </c>
      <c r="V4553" s="278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9"/>
      <c r="B4554" s="201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81" t="str">
        <f t="shared" si="360"/>
        <v/>
      </c>
      <c r="V4554" s="278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9"/>
      <c r="B4555" s="201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81" t="str">
        <f t="shared" si="360"/>
        <v/>
      </c>
      <c r="V4555" s="278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9"/>
      <c r="B4556" s="201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81" t="str">
        <f t="shared" si="360"/>
        <v/>
      </c>
      <c r="V4556" s="278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9"/>
      <c r="B4557" s="201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81" t="str">
        <f t="shared" si="360"/>
        <v/>
      </c>
      <c r="V4557" s="278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9"/>
      <c r="B4558" s="201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81" t="str">
        <f t="shared" si="360"/>
        <v/>
      </c>
      <c r="V4558" s="278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9"/>
      <c r="B4559" s="201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81" t="str">
        <f t="shared" si="360"/>
        <v/>
      </c>
      <c r="V4559" s="278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9"/>
      <c r="B4560" s="201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81" t="str">
        <f t="shared" si="360"/>
        <v/>
      </c>
      <c r="V4560" s="278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9"/>
      <c r="B4561" s="201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81" t="str">
        <f t="shared" si="360"/>
        <v/>
      </c>
      <c r="V4561" s="278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9"/>
      <c r="B4562" s="201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81" t="str">
        <f t="shared" si="360"/>
        <v/>
      </c>
      <c r="V4562" s="278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9"/>
      <c r="B4563" s="201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81" t="str">
        <f t="shared" si="360"/>
        <v/>
      </c>
      <c r="V4563" s="278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9"/>
      <c r="B4564" s="201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81" t="str">
        <f t="shared" si="360"/>
        <v/>
      </c>
      <c r="V4564" s="278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9"/>
      <c r="B4565" s="201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81" t="str">
        <f t="shared" si="360"/>
        <v/>
      </c>
      <c r="V4565" s="278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9"/>
      <c r="B4566" s="201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81" t="str">
        <f t="shared" si="360"/>
        <v/>
      </c>
      <c r="V4566" s="278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9"/>
      <c r="B4567" s="201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81" t="str">
        <f t="shared" si="360"/>
        <v/>
      </c>
      <c r="V4567" s="278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9"/>
      <c r="B4568" s="201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81" t="str">
        <f t="shared" si="360"/>
        <v/>
      </c>
      <c r="V4568" s="278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9"/>
      <c r="B4569" s="201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81" t="str">
        <f t="shared" si="360"/>
        <v/>
      </c>
      <c r="V4569" s="278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9"/>
      <c r="B4570" s="201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81" t="str">
        <f t="shared" si="360"/>
        <v/>
      </c>
      <c r="V4570" s="278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9"/>
      <c r="B4571" s="201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81" t="str">
        <f t="shared" si="360"/>
        <v/>
      </c>
      <c r="V4571" s="278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9"/>
      <c r="B4572" s="201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81" t="str">
        <f t="shared" si="360"/>
        <v/>
      </c>
      <c r="V4572" s="278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9"/>
      <c r="B4573" s="201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81" t="str">
        <f t="shared" si="360"/>
        <v/>
      </c>
      <c r="V4573" s="278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9"/>
      <c r="B4574" s="201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81" t="str">
        <f t="shared" si="360"/>
        <v/>
      </c>
      <c r="V4574" s="278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9"/>
      <c r="B4575" s="201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81" t="str">
        <f t="shared" si="360"/>
        <v/>
      </c>
      <c r="V4575" s="278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9"/>
      <c r="B4576" s="201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81" t="str">
        <f t="shared" si="360"/>
        <v/>
      </c>
      <c r="V4576" s="278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9"/>
      <c r="B4577" s="201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81" t="str">
        <f t="shared" si="360"/>
        <v/>
      </c>
      <c r="V4577" s="278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9"/>
      <c r="B4578" s="201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81" t="str">
        <f t="shared" si="360"/>
        <v/>
      </c>
      <c r="V4578" s="278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9"/>
      <c r="B4579" s="201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81" t="str">
        <f t="shared" si="360"/>
        <v/>
      </c>
      <c r="V4579" s="278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9"/>
      <c r="B4580" s="201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81" t="str">
        <f t="shared" si="360"/>
        <v/>
      </c>
      <c r="V4580" s="278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9"/>
      <c r="B4581" s="201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81" t="str">
        <f t="shared" si="360"/>
        <v/>
      </c>
      <c r="V4581" s="278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9"/>
      <c r="B4582" s="201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81" t="str">
        <f t="shared" si="360"/>
        <v/>
      </c>
      <c r="V4582" s="278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9"/>
      <c r="B4583" s="201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81" t="str">
        <f t="shared" si="360"/>
        <v/>
      </c>
      <c r="V4583" s="278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9"/>
      <c r="B4584" s="201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81" t="str">
        <f t="shared" si="360"/>
        <v/>
      </c>
      <c r="V4584" s="278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9"/>
      <c r="B4585" s="201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81" t="str">
        <f t="shared" si="360"/>
        <v/>
      </c>
      <c r="V4585" s="278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9"/>
      <c r="B4586" s="201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81" t="str">
        <f t="shared" si="360"/>
        <v/>
      </c>
      <c r="V4586" s="278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9"/>
      <c r="B4587" s="201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81" t="str">
        <f t="shared" si="360"/>
        <v/>
      </c>
      <c r="V4587" s="278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9"/>
      <c r="B4588" s="201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81" t="str">
        <f t="shared" si="360"/>
        <v/>
      </c>
      <c r="V4588" s="278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9"/>
      <c r="B4589" s="201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81" t="str">
        <f t="shared" si="360"/>
        <v/>
      </c>
      <c r="V4589" s="278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9"/>
      <c r="B4590" s="201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81" t="str">
        <f t="shared" si="360"/>
        <v/>
      </c>
      <c r="V4590" s="278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9"/>
      <c r="B4591" s="201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81" t="str">
        <f t="shared" si="360"/>
        <v/>
      </c>
      <c r="V4591" s="278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9"/>
      <c r="B4592" s="201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81" t="str">
        <f t="shared" si="360"/>
        <v/>
      </c>
      <c r="V4592" s="278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9"/>
      <c r="B4593" s="201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81" t="str">
        <f t="shared" si="360"/>
        <v/>
      </c>
      <c r="V4593" s="278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9"/>
      <c r="B4594" s="201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81" t="str">
        <f t="shared" si="360"/>
        <v/>
      </c>
      <c r="V4594" s="278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9"/>
      <c r="B4595" s="201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81" t="str">
        <f t="shared" si="360"/>
        <v/>
      </c>
      <c r="V4595" s="278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9"/>
      <c r="B4596" s="201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81" t="str">
        <f t="shared" si="360"/>
        <v/>
      </c>
      <c r="V4596" s="278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9"/>
      <c r="B4597" s="201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81" t="str">
        <f t="shared" si="360"/>
        <v/>
      </c>
      <c r="V4597" s="278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9"/>
      <c r="B4598" s="201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81" t="str">
        <f t="shared" si="360"/>
        <v/>
      </c>
      <c r="V4598" s="278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9"/>
      <c r="B4599" s="201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81" t="str">
        <f t="shared" si="360"/>
        <v/>
      </c>
      <c r="V4599" s="278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9"/>
      <c r="B4600" s="201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81" t="str">
        <f t="shared" si="360"/>
        <v/>
      </c>
      <c r="V4600" s="278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9"/>
      <c r="B4601" s="201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81" t="str">
        <f t="shared" si="360"/>
        <v/>
      </c>
      <c r="V4601" s="278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9"/>
      <c r="B4602" s="201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81" t="str">
        <f t="shared" si="360"/>
        <v/>
      </c>
      <c r="V4602" s="278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9"/>
      <c r="B4603" s="201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81" t="str">
        <f t="shared" si="360"/>
        <v/>
      </c>
      <c r="V4603" s="278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9"/>
      <c r="B4604" s="201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81" t="str">
        <f t="shared" si="360"/>
        <v/>
      </c>
      <c r="V4604" s="278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9"/>
      <c r="B4605" s="201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81" t="str">
        <f t="shared" si="360"/>
        <v/>
      </c>
      <c r="V4605" s="278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9"/>
      <c r="B4606" s="201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81" t="str">
        <f t="shared" si="360"/>
        <v/>
      </c>
      <c r="V4606" s="278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9"/>
      <c r="B4607" s="201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81" t="str">
        <f t="shared" si="360"/>
        <v/>
      </c>
      <c r="V4607" s="278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9"/>
      <c r="B4608" s="201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81" t="str">
        <f t="shared" si="360"/>
        <v/>
      </c>
      <c r="V4608" s="278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9"/>
      <c r="B4609" s="201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81" t="str">
        <f t="shared" si="360"/>
        <v/>
      </c>
      <c r="V4609" s="278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9"/>
      <c r="B4610" s="201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81" t="str">
        <f t="shared" ref="U4610:U4673" si="365">IF(OR($D4610="",$H4610=""),"",ROUND($D4610+$H4610,2))</f>
        <v/>
      </c>
      <c r="V4610" s="278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9"/>
      <c r="B4611" s="201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81" t="str">
        <f t="shared" si="365"/>
        <v/>
      </c>
      <c r="V4611" s="278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9"/>
      <c r="B4612" s="201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81" t="str">
        <f t="shared" si="365"/>
        <v/>
      </c>
      <c r="V4612" s="278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9"/>
      <c r="B4613" s="201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81" t="str">
        <f t="shared" si="365"/>
        <v/>
      </c>
      <c r="V4613" s="278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9"/>
      <c r="B4614" s="201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81" t="str">
        <f t="shared" si="365"/>
        <v/>
      </c>
      <c r="V4614" s="278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9"/>
      <c r="B4615" s="201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81" t="str">
        <f t="shared" si="365"/>
        <v/>
      </c>
      <c r="V4615" s="278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9"/>
      <c r="B4616" s="201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81" t="str">
        <f t="shared" si="365"/>
        <v/>
      </c>
      <c r="V4616" s="278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9"/>
      <c r="B4617" s="201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81" t="str">
        <f t="shared" si="365"/>
        <v/>
      </c>
      <c r="V4617" s="278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9"/>
      <c r="B4618" s="201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81" t="str">
        <f t="shared" si="365"/>
        <v/>
      </c>
      <c r="V4618" s="278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9"/>
      <c r="B4619" s="201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81" t="str">
        <f t="shared" si="365"/>
        <v/>
      </c>
      <c r="V4619" s="278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9"/>
      <c r="B4620" s="201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81" t="str">
        <f t="shared" si="365"/>
        <v/>
      </c>
      <c r="V4620" s="278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9"/>
      <c r="B4621" s="201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81" t="str">
        <f t="shared" si="365"/>
        <v/>
      </c>
      <c r="V4621" s="278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9"/>
      <c r="B4622" s="201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81" t="str">
        <f t="shared" si="365"/>
        <v/>
      </c>
      <c r="V4622" s="278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9"/>
      <c r="B4623" s="201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81" t="str">
        <f t="shared" si="365"/>
        <v/>
      </c>
      <c r="V4623" s="278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9"/>
      <c r="B4624" s="201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81" t="str">
        <f t="shared" si="365"/>
        <v/>
      </c>
      <c r="V4624" s="278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9"/>
      <c r="B4625" s="201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81" t="str">
        <f t="shared" si="365"/>
        <v/>
      </c>
      <c r="V4625" s="278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9"/>
      <c r="B4626" s="201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81" t="str">
        <f t="shared" si="365"/>
        <v/>
      </c>
      <c r="V4626" s="278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9"/>
      <c r="B4627" s="201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81" t="str">
        <f t="shared" si="365"/>
        <v/>
      </c>
      <c r="V4627" s="278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9"/>
      <c r="B4628" s="201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81" t="str">
        <f t="shared" si="365"/>
        <v/>
      </c>
      <c r="V4628" s="278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9"/>
      <c r="B4629" s="201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81" t="str">
        <f t="shared" si="365"/>
        <v/>
      </c>
      <c r="V4629" s="278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9"/>
      <c r="B4630" s="201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81" t="str">
        <f t="shared" si="365"/>
        <v/>
      </c>
      <c r="V4630" s="278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9"/>
      <c r="B4631" s="201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81" t="str">
        <f t="shared" si="365"/>
        <v/>
      </c>
      <c r="V4631" s="278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9"/>
      <c r="B4632" s="201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81" t="str">
        <f t="shared" si="365"/>
        <v/>
      </c>
      <c r="V4632" s="278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9"/>
      <c r="B4633" s="201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81" t="str">
        <f t="shared" si="365"/>
        <v/>
      </c>
      <c r="V4633" s="278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9"/>
      <c r="B4634" s="201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81" t="str">
        <f t="shared" si="365"/>
        <v/>
      </c>
      <c r="V4634" s="278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9"/>
      <c r="B4635" s="201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81" t="str">
        <f t="shared" si="365"/>
        <v/>
      </c>
      <c r="V4635" s="278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9"/>
      <c r="B4636" s="201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81" t="str">
        <f t="shared" si="365"/>
        <v/>
      </c>
      <c r="V4636" s="278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9"/>
      <c r="B4637" s="201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81" t="str">
        <f t="shared" si="365"/>
        <v/>
      </c>
      <c r="V4637" s="278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9"/>
      <c r="B4638" s="201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81" t="str">
        <f t="shared" si="365"/>
        <v/>
      </c>
      <c r="V4638" s="278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9"/>
      <c r="B4639" s="201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81" t="str">
        <f t="shared" si="365"/>
        <v/>
      </c>
      <c r="V4639" s="278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9"/>
      <c r="B4640" s="201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81" t="str">
        <f t="shared" si="365"/>
        <v/>
      </c>
      <c r="V4640" s="278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9"/>
      <c r="B4641" s="201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81" t="str">
        <f t="shared" si="365"/>
        <v/>
      </c>
      <c r="V4641" s="278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9"/>
      <c r="B4642" s="201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81" t="str">
        <f t="shared" si="365"/>
        <v/>
      </c>
      <c r="V4642" s="278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9"/>
      <c r="B4643" s="201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81" t="str">
        <f t="shared" si="365"/>
        <v/>
      </c>
      <c r="V4643" s="278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9"/>
      <c r="B4644" s="201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81" t="str">
        <f t="shared" si="365"/>
        <v/>
      </c>
      <c r="V4644" s="278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9"/>
      <c r="B4645" s="201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81" t="str">
        <f t="shared" si="365"/>
        <v/>
      </c>
      <c r="V4645" s="278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9"/>
      <c r="B4646" s="201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81" t="str">
        <f t="shared" si="365"/>
        <v/>
      </c>
      <c r="V4646" s="278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9"/>
      <c r="B4647" s="201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81" t="str">
        <f t="shared" si="365"/>
        <v/>
      </c>
      <c r="V4647" s="278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9"/>
      <c r="B4648" s="201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81" t="str">
        <f t="shared" si="365"/>
        <v/>
      </c>
      <c r="V4648" s="278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9"/>
      <c r="B4649" s="201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81" t="str">
        <f t="shared" si="365"/>
        <v/>
      </c>
      <c r="V4649" s="278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9"/>
      <c r="B4650" s="201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81" t="str">
        <f t="shared" si="365"/>
        <v/>
      </c>
      <c r="V4650" s="278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9"/>
      <c r="B4651" s="201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81" t="str">
        <f t="shared" si="365"/>
        <v/>
      </c>
      <c r="V4651" s="278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9"/>
      <c r="B4652" s="201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81" t="str">
        <f t="shared" si="365"/>
        <v/>
      </c>
      <c r="V4652" s="278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9"/>
      <c r="B4653" s="201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81" t="str">
        <f t="shared" si="365"/>
        <v/>
      </c>
      <c r="V4653" s="278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9"/>
      <c r="B4654" s="201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81" t="str">
        <f t="shared" si="365"/>
        <v/>
      </c>
      <c r="V4654" s="278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9"/>
      <c r="B4655" s="201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81" t="str">
        <f t="shared" si="365"/>
        <v/>
      </c>
      <c r="V4655" s="278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9"/>
      <c r="B4656" s="201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81" t="str">
        <f t="shared" si="365"/>
        <v/>
      </c>
      <c r="V4656" s="278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9"/>
      <c r="B4657" s="201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81" t="str">
        <f t="shared" si="365"/>
        <v/>
      </c>
      <c r="V4657" s="278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9"/>
      <c r="B4658" s="201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81" t="str">
        <f t="shared" si="365"/>
        <v/>
      </c>
      <c r="V4658" s="278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9"/>
      <c r="B4659" s="201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81" t="str">
        <f t="shared" si="365"/>
        <v/>
      </c>
      <c r="V4659" s="278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9"/>
      <c r="B4660" s="201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81" t="str">
        <f t="shared" si="365"/>
        <v/>
      </c>
      <c r="V4660" s="278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9"/>
      <c r="B4661" s="201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81" t="str">
        <f t="shared" si="365"/>
        <v/>
      </c>
      <c r="V4661" s="278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9"/>
      <c r="B4662" s="201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81" t="str">
        <f t="shared" si="365"/>
        <v/>
      </c>
      <c r="V4662" s="278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9"/>
      <c r="B4663" s="201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81" t="str">
        <f t="shared" si="365"/>
        <v/>
      </c>
      <c r="V4663" s="278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9"/>
      <c r="B4664" s="201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81" t="str">
        <f t="shared" si="365"/>
        <v/>
      </c>
      <c r="V4664" s="278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9"/>
      <c r="B4665" s="201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81" t="str">
        <f t="shared" si="365"/>
        <v/>
      </c>
      <c r="V4665" s="278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9"/>
      <c r="B4666" s="201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81" t="str">
        <f t="shared" si="365"/>
        <v/>
      </c>
      <c r="V4666" s="278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9"/>
      <c r="B4667" s="201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81" t="str">
        <f t="shared" si="365"/>
        <v/>
      </c>
      <c r="V4667" s="278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9"/>
      <c r="B4668" s="201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81" t="str">
        <f t="shared" si="365"/>
        <v/>
      </c>
      <c r="V4668" s="278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9"/>
      <c r="B4669" s="201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81" t="str">
        <f t="shared" si="365"/>
        <v/>
      </c>
      <c r="V4669" s="278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9"/>
      <c r="B4670" s="201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81" t="str">
        <f t="shared" si="365"/>
        <v/>
      </c>
      <c r="V4670" s="278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9"/>
      <c r="B4671" s="201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81" t="str">
        <f t="shared" si="365"/>
        <v/>
      </c>
      <c r="V4671" s="278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9"/>
      <c r="B4672" s="201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81" t="str">
        <f t="shared" si="365"/>
        <v/>
      </c>
      <c r="V4672" s="278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9"/>
      <c r="B4673" s="201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81" t="str">
        <f t="shared" si="365"/>
        <v/>
      </c>
      <c r="V4673" s="278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9"/>
      <c r="B4674" s="201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81" t="str">
        <f t="shared" ref="U4674:U4737" si="370">IF(OR($D4674="",$H4674=""),"",ROUND($D4674+$H4674,2))</f>
        <v/>
      </c>
      <c r="V4674" s="278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9"/>
      <c r="B4675" s="201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81" t="str">
        <f t="shared" si="370"/>
        <v/>
      </c>
      <c r="V4675" s="278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9"/>
      <c r="B4676" s="201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81" t="str">
        <f t="shared" si="370"/>
        <v/>
      </c>
      <c r="V4676" s="278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9"/>
      <c r="B4677" s="201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81" t="str">
        <f t="shared" si="370"/>
        <v/>
      </c>
      <c r="V4677" s="278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9"/>
      <c r="B4678" s="201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81" t="str">
        <f t="shared" si="370"/>
        <v/>
      </c>
      <c r="V4678" s="278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9"/>
      <c r="B4679" s="201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81" t="str">
        <f t="shared" si="370"/>
        <v/>
      </c>
      <c r="V4679" s="278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9"/>
      <c r="B4680" s="201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81" t="str">
        <f t="shared" si="370"/>
        <v/>
      </c>
      <c r="V4680" s="278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9"/>
      <c r="B4681" s="201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81" t="str">
        <f t="shared" si="370"/>
        <v/>
      </c>
      <c r="V4681" s="278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9"/>
      <c r="B4682" s="201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81" t="str">
        <f t="shared" si="370"/>
        <v/>
      </c>
      <c r="V4682" s="278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9"/>
      <c r="B4683" s="201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81" t="str">
        <f t="shared" si="370"/>
        <v/>
      </c>
      <c r="V4683" s="278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9"/>
      <c r="B4684" s="201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81" t="str">
        <f t="shared" si="370"/>
        <v/>
      </c>
      <c r="V4684" s="278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9"/>
      <c r="B4685" s="201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81" t="str">
        <f t="shared" si="370"/>
        <v/>
      </c>
      <c r="V4685" s="278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9"/>
      <c r="B4686" s="201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81" t="str">
        <f t="shared" si="370"/>
        <v/>
      </c>
      <c r="V4686" s="278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9"/>
      <c r="B4687" s="201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81" t="str">
        <f t="shared" si="370"/>
        <v/>
      </c>
      <c r="V4687" s="278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9"/>
      <c r="B4688" s="201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81" t="str">
        <f t="shared" si="370"/>
        <v/>
      </c>
      <c r="V4688" s="278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9"/>
      <c r="B4689" s="201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81" t="str">
        <f t="shared" si="370"/>
        <v/>
      </c>
      <c r="V4689" s="278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9"/>
      <c r="B4690" s="201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81" t="str">
        <f t="shared" si="370"/>
        <v/>
      </c>
      <c r="V4690" s="278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9"/>
      <c r="B4691" s="201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81" t="str">
        <f t="shared" si="370"/>
        <v/>
      </c>
      <c r="V4691" s="278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9"/>
      <c r="B4692" s="201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81" t="str">
        <f t="shared" si="370"/>
        <v/>
      </c>
      <c r="V4692" s="278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9"/>
      <c r="B4693" s="201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81" t="str">
        <f t="shared" si="370"/>
        <v/>
      </c>
      <c r="V4693" s="278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9"/>
      <c r="B4694" s="201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81" t="str">
        <f t="shared" si="370"/>
        <v/>
      </c>
      <c r="V4694" s="278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9"/>
      <c r="B4695" s="201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81" t="str">
        <f t="shared" si="370"/>
        <v/>
      </c>
      <c r="V4695" s="278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9"/>
      <c r="B4696" s="201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81" t="str">
        <f t="shared" si="370"/>
        <v/>
      </c>
      <c r="V4696" s="278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9"/>
      <c r="B4697" s="201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81" t="str">
        <f t="shared" si="370"/>
        <v/>
      </c>
      <c r="V4697" s="278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9"/>
      <c r="B4698" s="201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81" t="str">
        <f t="shared" si="370"/>
        <v/>
      </c>
      <c r="V4698" s="278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9"/>
      <c r="B4699" s="201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81" t="str">
        <f t="shared" si="370"/>
        <v/>
      </c>
      <c r="V4699" s="278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9"/>
      <c r="B4700" s="201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81" t="str">
        <f t="shared" si="370"/>
        <v/>
      </c>
      <c r="V4700" s="278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9"/>
      <c r="B4701" s="201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81" t="str">
        <f t="shared" si="370"/>
        <v/>
      </c>
      <c r="V4701" s="278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9"/>
      <c r="B4702" s="201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81" t="str">
        <f t="shared" si="370"/>
        <v/>
      </c>
      <c r="V4702" s="278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9"/>
      <c r="B4703" s="201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81" t="str">
        <f t="shared" si="370"/>
        <v/>
      </c>
      <c r="V4703" s="278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9"/>
      <c r="B4704" s="201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81" t="str">
        <f t="shared" si="370"/>
        <v/>
      </c>
      <c r="V4704" s="278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9"/>
      <c r="B4705" s="201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81" t="str">
        <f t="shared" si="370"/>
        <v/>
      </c>
      <c r="V4705" s="278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9"/>
      <c r="B4706" s="201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81" t="str">
        <f t="shared" si="370"/>
        <v/>
      </c>
      <c r="V4706" s="278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9"/>
      <c r="B4707" s="201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81" t="str">
        <f t="shared" si="370"/>
        <v/>
      </c>
      <c r="V4707" s="278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9"/>
      <c r="B4708" s="201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81" t="str">
        <f t="shared" si="370"/>
        <v/>
      </c>
      <c r="V4708" s="278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9"/>
      <c r="B4709" s="201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81" t="str">
        <f t="shared" si="370"/>
        <v/>
      </c>
      <c r="V4709" s="278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9"/>
      <c r="B4710" s="201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81" t="str">
        <f t="shared" si="370"/>
        <v/>
      </c>
      <c r="V4710" s="278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9"/>
      <c r="B4711" s="201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81" t="str">
        <f t="shared" si="370"/>
        <v/>
      </c>
      <c r="V4711" s="278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9"/>
      <c r="B4712" s="201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81" t="str">
        <f t="shared" si="370"/>
        <v/>
      </c>
      <c r="V4712" s="278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9"/>
      <c r="B4713" s="201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81" t="str">
        <f t="shared" si="370"/>
        <v/>
      </c>
      <c r="V4713" s="278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9"/>
      <c r="B4714" s="201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81" t="str">
        <f t="shared" si="370"/>
        <v/>
      </c>
      <c r="V4714" s="278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9"/>
      <c r="B4715" s="201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81" t="str">
        <f t="shared" si="370"/>
        <v/>
      </c>
      <c r="V4715" s="278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9"/>
      <c r="B4716" s="201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81" t="str">
        <f t="shared" si="370"/>
        <v/>
      </c>
      <c r="V4716" s="278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9"/>
      <c r="B4717" s="201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81" t="str">
        <f t="shared" si="370"/>
        <v/>
      </c>
      <c r="V4717" s="278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9"/>
      <c r="B4718" s="201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81" t="str">
        <f t="shared" si="370"/>
        <v/>
      </c>
      <c r="V4718" s="278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9"/>
      <c r="B4719" s="201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81" t="str">
        <f t="shared" si="370"/>
        <v/>
      </c>
      <c r="V4719" s="278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9"/>
      <c r="B4720" s="201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81" t="str">
        <f t="shared" si="370"/>
        <v/>
      </c>
      <c r="V4720" s="278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9"/>
      <c r="B4721" s="201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81" t="str">
        <f t="shared" si="370"/>
        <v/>
      </c>
      <c r="V4721" s="278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9"/>
      <c r="B4722" s="201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81" t="str">
        <f t="shared" si="370"/>
        <v/>
      </c>
      <c r="V4722" s="278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9"/>
      <c r="B4723" s="201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81" t="str">
        <f t="shared" si="370"/>
        <v/>
      </c>
      <c r="V4723" s="278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9"/>
      <c r="B4724" s="201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81" t="str">
        <f t="shared" si="370"/>
        <v/>
      </c>
      <c r="V4724" s="278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9"/>
      <c r="B4725" s="201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81" t="str">
        <f t="shared" si="370"/>
        <v/>
      </c>
      <c r="V4725" s="278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9"/>
      <c r="B4726" s="201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81" t="str">
        <f t="shared" si="370"/>
        <v/>
      </c>
      <c r="V4726" s="278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9"/>
      <c r="B4727" s="201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81" t="str">
        <f t="shared" si="370"/>
        <v/>
      </c>
      <c r="V4727" s="278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9"/>
      <c r="B4728" s="201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81" t="str">
        <f t="shared" si="370"/>
        <v/>
      </c>
      <c r="V4728" s="278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9"/>
      <c r="B4729" s="201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81" t="str">
        <f t="shared" si="370"/>
        <v/>
      </c>
      <c r="V4729" s="278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9"/>
      <c r="B4730" s="201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81" t="str">
        <f t="shared" si="370"/>
        <v/>
      </c>
      <c r="V4730" s="278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9"/>
      <c r="B4731" s="201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81" t="str">
        <f t="shared" si="370"/>
        <v/>
      </c>
      <c r="V4731" s="278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9"/>
      <c r="B4732" s="201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81" t="str">
        <f t="shared" si="370"/>
        <v/>
      </c>
      <c r="V4732" s="278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9"/>
      <c r="B4733" s="201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81" t="str">
        <f t="shared" si="370"/>
        <v/>
      </c>
      <c r="V4733" s="278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9"/>
      <c r="B4734" s="201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81" t="str">
        <f t="shared" si="370"/>
        <v/>
      </c>
      <c r="V4734" s="278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9"/>
      <c r="B4735" s="201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81" t="str">
        <f t="shared" si="370"/>
        <v/>
      </c>
      <c r="V4735" s="278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9"/>
      <c r="B4736" s="201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81" t="str">
        <f t="shared" si="370"/>
        <v/>
      </c>
      <c r="V4736" s="278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9"/>
      <c r="B4737" s="201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81" t="str">
        <f t="shared" si="370"/>
        <v/>
      </c>
      <c r="V4737" s="278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9"/>
      <c r="B4738" s="201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81" t="str">
        <f t="shared" ref="U4738:U4801" si="375">IF(OR($D4738="",$H4738=""),"",ROUND($D4738+$H4738,2))</f>
        <v/>
      </c>
      <c r="V4738" s="278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9"/>
      <c r="B4739" s="201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81" t="str">
        <f t="shared" si="375"/>
        <v/>
      </c>
      <c r="V4739" s="278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9"/>
      <c r="B4740" s="201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81" t="str">
        <f t="shared" si="375"/>
        <v/>
      </c>
      <c r="V4740" s="278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9"/>
      <c r="B4741" s="201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81" t="str">
        <f t="shared" si="375"/>
        <v/>
      </c>
      <c r="V4741" s="278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9"/>
      <c r="B4742" s="201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81" t="str">
        <f t="shared" si="375"/>
        <v/>
      </c>
      <c r="V4742" s="278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9"/>
      <c r="B4743" s="201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81" t="str">
        <f t="shared" si="375"/>
        <v/>
      </c>
      <c r="V4743" s="278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9"/>
      <c r="B4744" s="201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81" t="str">
        <f t="shared" si="375"/>
        <v/>
      </c>
      <c r="V4744" s="278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9"/>
      <c r="B4745" s="201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81" t="str">
        <f t="shared" si="375"/>
        <v/>
      </c>
      <c r="V4745" s="278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9"/>
      <c r="B4746" s="201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81" t="str">
        <f t="shared" si="375"/>
        <v/>
      </c>
      <c r="V4746" s="278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9"/>
      <c r="B4747" s="201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81" t="str">
        <f t="shared" si="375"/>
        <v/>
      </c>
      <c r="V4747" s="278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9"/>
      <c r="B4748" s="201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81" t="str">
        <f t="shared" si="375"/>
        <v/>
      </c>
      <c r="V4748" s="278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9"/>
      <c r="B4749" s="201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81" t="str">
        <f t="shared" si="375"/>
        <v/>
      </c>
      <c r="V4749" s="278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9"/>
      <c r="B4750" s="201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81" t="str">
        <f t="shared" si="375"/>
        <v/>
      </c>
      <c r="V4750" s="278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9"/>
      <c r="B4751" s="201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81" t="str">
        <f t="shared" si="375"/>
        <v/>
      </c>
      <c r="V4751" s="278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9"/>
      <c r="B4752" s="201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81" t="str">
        <f t="shared" si="375"/>
        <v/>
      </c>
      <c r="V4752" s="278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9"/>
      <c r="B4753" s="201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81" t="str">
        <f t="shared" si="375"/>
        <v/>
      </c>
      <c r="V4753" s="278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9"/>
      <c r="B4754" s="201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81" t="str">
        <f t="shared" si="375"/>
        <v/>
      </c>
      <c r="V4754" s="278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9"/>
      <c r="B4755" s="201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81" t="str">
        <f t="shared" si="375"/>
        <v/>
      </c>
      <c r="V4755" s="278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9"/>
      <c r="B4756" s="201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81" t="str">
        <f t="shared" si="375"/>
        <v/>
      </c>
      <c r="V4756" s="278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9"/>
      <c r="B4757" s="201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81" t="str">
        <f t="shared" si="375"/>
        <v/>
      </c>
      <c r="V4757" s="278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9"/>
      <c r="B4758" s="201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81" t="str">
        <f t="shared" si="375"/>
        <v/>
      </c>
      <c r="V4758" s="278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9"/>
      <c r="B4759" s="201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81" t="str">
        <f t="shared" si="375"/>
        <v/>
      </c>
      <c r="V4759" s="278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9"/>
      <c r="B4760" s="201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81" t="str">
        <f t="shared" si="375"/>
        <v/>
      </c>
      <c r="V4760" s="278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9"/>
      <c r="B4761" s="201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81" t="str">
        <f t="shared" si="375"/>
        <v/>
      </c>
      <c r="V4761" s="278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9"/>
      <c r="B4762" s="201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81" t="str">
        <f t="shared" si="375"/>
        <v/>
      </c>
      <c r="V4762" s="278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9"/>
      <c r="B4763" s="201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81" t="str">
        <f t="shared" si="375"/>
        <v/>
      </c>
      <c r="V4763" s="278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9"/>
      <c r="B4764" s="201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81" t="str">
        <f t="shared" si="375"/>
        <v/>
      </c>
      <c r="V4764" s="278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9"/>
      <c r="B4765" s="201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81" t="str">
        <f t="shared" si="375"/>
        <v/>
      </c>
      <c r="V4765" s="278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9"/>
      <c r="B4766" s="201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81" t="str">
        <f t="shared" si="375"/>
        <v/>
      </c>
      <c r="V4766" s="278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9"/>
      <c r="B4767" s="201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81" t="str">
        <f t="shared" si="375"/>
        <v/>
      </c>
      <c r="V4767" s="278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9"/>
      <c r="B4768" s="201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81" t="str">
        <f t="shared" si="375"/>
        <v/>
      </c>
      <c r="V4768" s="278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9"/>
      <c r="B4769" s="201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81" t="str">
        <f t="shared" si="375"/>
        <v/>
      </c>
      <c r="V4769" s="278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9"/>
      <c r="B4770" s="201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81" t="str">
        <f t="shared" si="375"/>
        <v/>
      </c>
      <c r="V4770" s="278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9"/>
      <c r="B4771" s="201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81" t="str">
        <f t="shared" si="375"/>
        <v/>
      </c>
      <c r="V4771" s="278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9"/>
      <c r="B4772" s="201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81" t="str">
        <f t="shared" si="375"/>
        <v/>
      </c>
      <c r="V4772" s="278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9"/>
      <c r="B4773" s="201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81" t="str">
        <f t="shared" si="375"/>
        <v/>
      </c>
      <c r="V4773" s="278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9"/>
      <c r="B4774" s="201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81" t="str">
        <f t="shared" si="375"/>
        <v/>
      </c>
      <c r="V4774" s="278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9"/>
      <c r="B4775" s="201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81" t="str">
        <f t="shared" si="375"/>
        <v/>
      </c>
      <c r="V4775" s="278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9"/>
      <c r="B4776" s="201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81" t="str">
        <f t="shared" si="375"/>
        <v/>
      </c>
      <c r="V4776" s="278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9"/>
      <c r="B4777" s="201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81" t="str">
        <f t="shared" si="375"/>
        <v/>
      </c>
      <c r="V4777" s="278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9"/>
      <c r="B4778" s="201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81" t="str">
        <f t="shared" si="375"/>
        <v/>
      </c>
      <c r="V4778" s="278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9"/>
      <c r="B4779" s="201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81" t="str">
        <f t="shared" si="375"/>
        <v/>
      </c>
      <c r="V4779" s="278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9"/>
      <c r="B4780" s="201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81" t="str">
        <f t="shared" si="375"/>
        <v/>
      </c>
      <c r="V4780" s="278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9"/>
      <c r="B4781" s="201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81" t="str">
        <f t="shared" si="375"/>
        <v/>
      </c>
      <c r="V4781" s="278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9"/>
      <c r="B4782" s="201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81" t="str">
        <f t="shared" si="375"/>
        <v/>
      </c>
      <c r="V4782" s="278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9"/>
      <c r="B4783" s="201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81" t="str">
        <f t="shared" si="375"/>
        <v/>
      </c>
      <c r="V4783" s="278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9"/>
      <c r="B4784" s="201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81" t="str">
        <f t="shared" si="375"/>
        <v/>
      </c>
      <c r="V4784" s="278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9"/>
      <c r="B4785" s="201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81" t="str">
        <f t="shared" si="375"/>
        <v/>
      </c>
      <c r="V4785" s="278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9"/>
      <c r="B4786" s="201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81" t="str">
        <f t="shared" si="375"/>
        <v/>
      </c>
      <c r="V4786" s="278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9"/>
      <c r="B4787" s="201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81" t="str">
        <f t="shared" si="375"/>
        <v/>
      </c>
      <c r="V4787" s="278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9"/>
      <c r="B4788" s="201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81" t="str">
        <f t="shared" si="375"/>
        <v/>
      </c>
      <c r="V4788" s="278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9"/>
      <c r="B4789" s="201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81" t="str">
        <f t="shared" si="375"/>
        <v/>
      </c>
      <c r="V4789" s="278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9"/>
      <c r="B4790" s="201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81" t="str">
        <f t="shared" si="375"/>
        <v/>
      </c>
      <c r="V4790" s="278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9"/>
      <c r="B4791" s="201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81" t="str">
        <f t="shared" si="375"/>
        <v/>
      </c>
      <c r="V4791" s="278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9"/>
      <c r="B4792" s="201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81" t="str">
        <f t="shared" si="375"/>
        <v/>
      </c>
      <c r="V4792" s="278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9"/>
      <c r="B4793" s="201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81" t="str">
        <f t="shared" si="375"/>
        <v/>
      </c>
      <c r="V4793" s="278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9"/>
      <c r="B4794" s="201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81" t="str">
        <f t="shared" si="375"/>
        <v/>
      </c>
      <c r="V4794" s="278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9"/>
      <c r="B4795" s="201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81" t="str">
        <f t="shared" si="375"/>
        <v/>
      </c>
      <c r="V4795" s="278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9"/>
      <c r="B4796" s="201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81" t="str">
        <f t="shared" si="375"/>
        <v/>
      </c>
      <c r="V4796" s="278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9"/>
      <c r="B4797" s="201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81" t="str">
        <f t="shared" si="375"/>
        <v/>
      </c>
      <c r="V4797" s="278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9"/>
      <c r="B4798" s="201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81" t="str">
        <f t="shared" si="375"/>
        <v/>
      </c>
      <c r="V4798" s="278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9"/>
      <c r="B4799" s="201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81" t="str">
        <f t="shared" si="375"/>
        <v/>
      </c>
      <c r="V4799" s="278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9"/>
      <c r="B4800" s="201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81" t="str">
        <f t="shared" si="375"/>
        <v/>
      </c>
      <c r="V4800" s="278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9"/>
      <c r="B4801" s="201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81" t="str">
        <f t="shared" si="375"/>
        <v/>
      </c>
      <c r="V4801" s="278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9"/>
      <c r="B4802" s="201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81" t="str">
        <f t="shared" ref="U4802:U4865" si="380">IF(OR($D4802="",$H4802=""),"",ROUND($D4802+$H4802,2))</f>
        <v/>
      </c>
      <c r="V4802" s="278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9"/>
      <c r="B4803" s="201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81" t="str">
        <f t="shared" si="380"/>
        <v/>
      </c>
      <c r="V4803" s="278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9"/>
      <c r="B4804" s="201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81" t="str">
        <f t="shared" si="380"/>
        <v/>
      </c>
      <c r="V4804" s="278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9"/>
      <c r="B4805" s="201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81" t="str">
        <f t="shared" si="380"/>
        <v/>
      </c>
      <c r="V4805" s="278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9"/>
      <c r="B4806" s="201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81" t="str">
        <f t="shared" si="380"/>
        <v/>
      </c>
      <c r="V4806" s="278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9"/>
      <c r="B4807" s="201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81" t="str">
        <f t="shared" si="380"/>
        <v/>
      </c>
      <c r="V4807" s="278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9"/>
      <c r="B4808" s="201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81" t="str">
        <f t="shared" si="380"/>
        <v/>
      </c>
      <c r="V4808" s="278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9"/>
      <c r="B4809" s="201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81" t="str">
        <f t="shared" si="380"/>
        <v/>
      </c>
      <c r="V4809" s="278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9"/>
      <c r="B4810" s="201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81" t="str">
        <f t="shared" si="380"/>
        <v/>
      </c>
      <c r="V4810" s="278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9"/>
      <c r="B4811" s="201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81" t="str">
        <f t="shared" si="380"/>
        <v/>
      </c>
      <c r="V4811" s="278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9"/>
      <c r="B4812" s="201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81" t="str">
        <f t="shared" si="380"/>
        <v/>
      </c>
      <c r="V4812" s="278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9"/>
      <c r="B4813" s="201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81" t="str">
        <f t="shared" si="380"/>
        <v/>
      </c>
      <c r="V4813" s="278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9"/>
      <c r="B4814" s="201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81" t="str">
        <f t="shared" si="380"/>
        <v/>
      </c>
      <c r="V4814" s="278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9"/>
      <c r="B4815" s="201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81" t="str">
        <f t="shared" si="380"/>
        <v/>
      </c>
      <c r="V4815" s="278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9"/>
      <c r="B4816" s="201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81" t="str">
        <f t="shared" si="380"/>
        <v/>
      </c>
      <c r="V4816" s="278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9"/>
      <c r="B4817" s="201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81" t="str">
        <f t="shared" si="380"/>
        <v/>
      </c>
      <c r="V4817" s="278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9"/>
      <c r="B4818" s="201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81" t="str">
        <f t="shared" si="380"/>
        <v/>
      </c>
      <c r="V4818" s="278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9"/>
      <c r="B4819" s="201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81" t="str">
        <f t="shared" si="380"/>
        <v/>
      </c>
      <c r="V4819" s="278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9"/>
      <c r="B4820" s="201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81" t="str">
        <f t="shared" si="380"/>
        <v/>
      </c>
      <c r="V4820" s="278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9"/>
      <c r="B4821" s="201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81" t="str">
        <f t="shared" si="380"/>
        <v/>
      </c>
      <c r="V4821" s="278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9"/>
      <c r="B4822" s="201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81" t="str">
        <f t="shared" si="380"/>
        <v/>
      </c>
      <c r="V4822" s="278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9"/>
      <c r="B4823" s="201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81" t="str">
        <f t="shared" si="380"/>
        <v/>
      </c>
      <c r="V4823" s="278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9"/>
      <c r="B4824" s="201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81" t="str">
        <f t="shared" si="380"/>
        <v/>
      </c>
      <c r="V4824" s="278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9"/>
      <c r="B4825" s="201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81" t="str">
        <f t="shared" si="380"/>
        <v/>
      </c>
      <c r="V4825" s="278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9"/>
      <c r="B4826" s="201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81" t="str">
        <f t="shared" si="380"/>
        <v/>
      </c>
      <c r="V4826" s="278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9"/>
      <c r="B4827" s="201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81" t="str">
        <f t="shared" si="380"/>
        <v/>
      </c>
      <c r="V4827" s="278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9"/>
      <c r="B4828" s="201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81" t="str">
        <f t="shared" si="380"/>
        <v/>
      </c>
      <c r="V4828" s="278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9"/>
      <c r="B4829" s="201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81" t="str">
        <f t="shared" si="380"/>
        <v/>
      </c>
      <c r="V4829" s="278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9"/>
      <c r="B4830" s="201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81" t="str">
        <f t="shared" si="380"/>
        <v/>
      </c>
      <c r="V4830" s="278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9"/>
      <c r="B4831" s="201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81" t="str">
        <f t="shared" si="380"/>
        <v/>
      </c>
      <c r="V4831" s="278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9"/>
      <c r="B4832" s="201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81" t="str">
        <f t="shared" si="380"/>
        <v/>
      </c>
      <c r="V4832" s="278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9"/>
      <c r="B4833" s="201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81" t="str">
        <f t="shared" si="380"/>
        <v/>
      </c>
      <c r="V4833" s="278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9"/>
      <c r="B4834" s="201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81" t="str">
        <f t="shared" si="380"/>
        <v/>
      </c>
      <c r="V4834" s="278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9"/>
      <c r="B4835" s="201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81" t="str">
        <f t="shared" si="380"/>
        <v/>
      </c>
      <c r="V4835" s="278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9"/>
      <c r="B4836" s="201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81" t="str">
        <f t="shared" si="380"/>
        <v/>
      </c>
      <c r="V4836" s="278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9"/>
      <c r="B4837" s="201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81" t="str">
        <f t="shared" si="380"/>
        <v/>
      </c>
      <c r="V4837" s="278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9"/>
      <c r="B4838" s="201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81" t="str">
        <f t="shared" si="380"/>
        <v/>
      </c>
      <c r="V4838" s="278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9"/>
      <c r="B4839" s="201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81" t="str">
        <f t="shared" si="380"/>
        <v/>
      </c>
      <c r="V4839" s="278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9"/>
      <c r="B4840" s="201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81" t="str">
        <f t="shared" si="380"/>
        <v/>
      </c>
      <c r="V4840" s="278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9"/>
      <c r="B4841" s="201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81" t="str">
        <f t="shared" si="380"/>
        <v/>
      </c>
      <c r="V4841" s="278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9"/>
      <c r="B4842" s="201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81" t="str">
        <f t="shared" si="380"/>
        <v/>
      </c>
      <c r="V4842" s="278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9"/>
      <c r="B4843" s="201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81" t="str">
        <f t="shared" si="380"/>
        <v/>
      </c>
      <c r="V4843" s="278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9"/>
      <c r="B4844" s="201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81" t="str">
        <f t="shared" si="380"/>
        <v/>
      </c>
      <c r="V4844" s="278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9"/>
      <c r="B4845" s="201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81" t="str">
        <f t="shared" si="380"/>
        <v/>
      </c>
      <c r="V4845" s="278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9"/>
      <c r="B4846" s="201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81" t="str">
        <f t="shared" si="380"/>
        <v/>
      </c>
      <c r="V4846" s="278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9"/>
      <c r="B4847" s="201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81" t="str">
        <f t="shared" si="380"/>
        <v/>
      </c>
      <c r="V4847" s="278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9"/>
      <c r="B4848" s="201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81" t="str">
        <f t="shared" si="380"/>
        <v/>
      </c>
      <c r="V4848" s="278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9"/>
      <c r="B4849" s="201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81" t="str">
        <f t="shared" si="380"/>
        <v/>
      </c>
      <c r="V4849" s="278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9"/>
      <c r="B4850" s="201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81" t="str">
        <f t="shared" si="380"/>
        <v/>
      </c>
      <c r="V4850" s="278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9"/>
      <c r="B4851" s="201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81" t="str">
        <f t="shared" si="380"/>
        <v/>
      </c>
      <c r="V4851" s="278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9"/>
      <c r="B4852" s="201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81" t="str">
        <f t="shared" si="380"/>
        <v/>
      </c>
      <c r="V4852" s="278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9"/>
      <c r="B4853" s="201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81" t="str">
        <f t="shared" si="380"/>
        <v/>
      </c>
      <c r="V4853" s="278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9"/>
      <c r="B4854" s="201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81" t="str">
        <f t="shared" si="380"/>
        <v/>
      </c>
      <c r="V4854" s="278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9"/>
      <c r="B4855" s="201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81" t="str">
        <f t="shared" si="380"/>
        <v/>
      </c>
      <c r="V4855" s="278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9"/>
      <c r="B4856" s="201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81" t="str">
        <f t="shared" si="380"/>
        <v/>
      </c>
      <c r="V4856" s="278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9"/>
      <c r="B4857" s="201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81" t="str">
        <f t="shared" si="380"/>
        <v/>
      </c>
      <c r="V4857" s="278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9"/>
      <c r="B4858" s="201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81" t="str">
        <f t="shared" si="380"/>
        <v/>
      </c>
      <c r="V4858" s="278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9"/>
      <c r="B4859" s="201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81" t="str">
        <f t="shared" si="380"/>
        <v/>
      </c>
      <c r="V4859" s="278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9"/>
      <c r="B4860" s="201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81" t="str">
        <f t="shared" si="380"/>
        <v/>
      </c>
      <c r="V4860" s="278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9"/>
      <c r="B4861" s="201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81" t="str">
        <f t="shared" si="380"/>
        <v/>
      </c>
      <c r="V4861" s="278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9"/>
      <c r="B4862" s="201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81" t="str">
        <f t="shared" si="380"/>
        <v/>
      </c>
      <c r="V4862" s="278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9"/>
      <c r="B4863" s="201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81" t="str">
        <f t="shared" si="380"/>
        <v/>
      </c>
      <c r="V4863" s="278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9"/>
      <c r="B4864" s="201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81" t="str">
        <f t="shared" si="380"/>
        <v/>
      </c>
      <c r="V4864" s="278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9"/>
      <c r="B4865" s="201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81" t="str">
        <f t="shared" si="380"/>
        <v/>
      </c>
      <c r="V4865" s="278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9"/>
      <c r="B4866" s="201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81" t="str">
        <f t="shared" ref="U4866:U4929" si="385">IF(OR($D4866="",$H4866=""),"",ROUND($D4866+$H4866,2))</f>
        <v/>
      </c>
      <c r="V4866" s="278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9"/>
      <c r="B4867" s="201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81" t="str">
        <f t="shared" si="385"/>
        <v/>
      </c>
      <c r="V4867" s="278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9"/>
      <c r="B4868" s="201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81" t="str">
        <f t="shared" si="385"/>
        <v/>
      </c>
      <c r="V4868" s="278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9"/>
      <c r="B4869" s="201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81" t="str">
        <f t="shared" si="385"/>
        <v/>
      </c>
      <c r="V4869" s="278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9"/>
      <c r="B4870" s="201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81" t="str">
        <f t="shared" si="385"/>
        <v/>
      </c>
      <c r="V4870" s="278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9"/>
      <c r="B4871" s="201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81" t="str">
        <f t="shared" si="385"/>
        <v/>
      </c>
      <c r="V4871" s="278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9"/>
      <c r="B4872" s="201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81" t="str">
        <f t="shared" si="385"/>
        <v/>
      </c>
      <c r="V4872" s="278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9"/>
      <c r="B4873" s="201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81" t="str">
        <f t="shared" si="385"/>
        <v/>
      </c>
      <c r="V4873" s="278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9"/>
      <c r="B4874" s="201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81" t="str">
        <f t="shared" si="385"/>
        <v/>
      </c>
      <c r="V4874" s="278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9"/>
      <c r="B4875" s="201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81" t="str">
        <f t="shared" si="385"/>
        <v/>
      </c>
      <c r="V4875" s="278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9"/>
      <c r="B4876" s="201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81" t="str">
        <f t="shared" si="385"/>
        <v/>
      </c>
      <c r="V4876" s="278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9"/>
      <c r="B4877" s="201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81" t="str">
        <f t="shared" si="385"/>
        <v/>
      </c>
      <c r="V4877" s="278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9"/>
      <c r="B4878" s="201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81" t="str">
        <f t="shared" si="385"/>
        <v/>
      </c>
      <c r="V4878" s="278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9"/>
      <c r="B4879" s="201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81" t="str">
        <f t="shared" si="385"/>
        <v/>
      </c>
      <c r="V4879" s="278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9"/>
      <c r="B4880" s="201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81" t="str">
        <f t="shared" si="385"/>
        <v/>
      </c>
      <c r="V4880" s="278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9"/>
      <c r="B4881" s="201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81" t="str">
        <f t="shared" si="385"/>
        <v/>
      </c>
      <c r="V4881" s="278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9"/>
      <c r="B4882" s="201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81" t="str">
        <f t="shared" si="385"/>
        <v/>
      </c>
      <c r="V4882" s="278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9"/>
      <c r="B4883" s="201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81" t="str">
        <f t="shared" si="385"/>
        <v/>
      </c>
      <c r="V4883" s="278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9"/>
      <c r="B4884" s="201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81" t="str">
        <f t="shared" si="385"/>
        <v/>
      </c>
      <c r="V4884" s="278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9"/>
      <c r="B4885" s="201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81" t="str">
        <f t="shared" si="385"/>
        <v/>
      </c>
      <c r="V4885" s="278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9"/>
      <c r="B4886" s="201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81" t="str">
        <f t="shared" si="385"/>
        <v/>
      </c>
      <c r="V4886" s="278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9"/>
      <c r="B4887" s="201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81" t="str">
        <f t="shared" si="385"/>
        <v/>
      </c>
      <c r="V4887" s="278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9"/>
      <c r="B4888" s="201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81" t="str">
        <f t="shared" si="385"/>
        <v/>
      </c>
      <c r="V4888" s="278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9"/>
      <c r="B4889" s="201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81" t="str">
        <f t="shared" si="385"/>
        <v/>
      </c>
      <c r="V4889" s="278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9"/>
      <c r="B4890" s="201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81" t="str">
        <f t="shared" si="385"/>
        <v/>
      </c>
      <c r="V4890" s="278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9"/>
      <c r="B4891" s="201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81" t="str">
        <f t="shared" si="385"/>
        <v/>
      </c>
      <c r="V4891" s="278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9"/>
      <c r="B4892" s="201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81" t="str">
        <f t="shared" si="385"/>
        <v/>
      </c>
      <c r="V4892" s="278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9"/>
      <c r="B4893" s="201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81" t="str">
        <f t="shared" si="385"/>
        <v/>
      </c>
      <c r="V4893" s="278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9"/>
      <c r="B4894" s="201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81" t="str">
        <f t="shared" si="385"/>
        <v/>
      </c>
      <c r="V4894" s="278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9"/>
      <c r="B4895" s="201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81" t="str">
        <f t="shared" si="385"/>
        <v/>
      </c>
      <c r="V4895" s="278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9"/>
      <c r="B4896" s="201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81" t="str">
        <f t="shared" si="385"/>
        <v/>
      </c>
      <c r="V4896" s="278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9"/>
      <c r="B4897" s="201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81" t="str">
        <f t="shared" si="385"/>
        <v/>
      </c>
      <c r="V4897" s="278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9"/>
      <c r="B4898" s="201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81" t="str">
        <f t="shared" si="385"/>
        <v/>
      </c>
      <c r="V4898" s="278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9"/>
      <c r="B4899" s="201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81" t="str">
        <f t="shared" si="385"/>
        <v/>
      </c>
      <c r="V4899" s="278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9"/>
      <c r="B4900" s="201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81" t="str">
        <f t="shared" si="385"/>
        <v/>
      </c>
      <c r="V4900" s="278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9"/>
      <c r="B4901" s="201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81" t="str">
        <f t="shared" si="385"/>
        <v/>
      </c>
      <c r="V4901" s="278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9"/>
      <c r="B4902" s="201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81" t="str">
        <f t="shared" si="385"/>
        <v/>
      </c>
      <c r="V4902" s="278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9"/>
      <c r="B4903" s="201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81" t="str">
        <f t="shared" si="385"/>
        <v/>
      </c>
      <c r="V4903" s="278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9"/>
      <c r="B4904" s="201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81" t="str">
        <f t="shared" si="385"/>
        <v/>
      </c>
      <c r="V4904" s="278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9"/>
      <c r="B4905" s="201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81" t="str">
        <f t="shared" si="385"/>
        <v/>
      </c>
      <c r="V4905" s="278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9"/>
      <c r="B4906" s="201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81" t="str">
        <f t="shared" si="385"/>
        <v/>
      </c>
      <c r="V4906" s="278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9"/>
      <c r="B4907" s="201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81" t="str">
        <f t="shared" si="385"/>
        <v/>
      </c>
      <c r="V4907" s="278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9"/>
      <c r="B4908" s="201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81" t="str">
        <f t="shared" si="385"/>
        <v/>
      </c>
      <c r="V4908" s="278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9"/>
      <c r="B4909" s="201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81" t="str">
        <f t="shared" si="385"/>
        <v/>
      </c>
      <c r="V4909" s="278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9"/>
      <c r="B4910" s="201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81" t="str">
        <f t="shared" si="385"/>
        <v/>
      </c>
      <c r="V4910" s="278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9"/>
      <c r="B4911" s="201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81" t="str">
        <f t="shared" si="385"/>
        <v/>
      </c>
      <c r="V4911" s="278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9"/>
      <c r="B4912" s="201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81" t="str">
        <f t="shared" si="385"/>
        <v/>
      </c>
      <c r="V4912" s="278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9"/>
      <c r="B4913" s="201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81" t="str">
        <f t="shared" si="385"/>
        <v/>
      </c>
      <c r="V4913" s="278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9"/>
      <c r="B4914" s="201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81" t="str">
        <f t="shared" si="385"/>
        <v/>
      </c>
      <c r="V4914" s="278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9"/>
      <c r="B4915" s="201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81" t="str">
        <f t="shared" si="385"/>
        <v/>
      </c>
      <c r="V4915" s="278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9"/>
      <c r="B4916" s="201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81" t="str">
        <f t="shared" si="385"/>
        <v/>
      </c>
      <c r="V4916" s="278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9"/>
      <c r="B4917" s="201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81" t="str">
        <f t="shared" si="385"/>
        <v/>
      </c>
      <c r="V4917" s="278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9"/>
      <c r="B4918" s="201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81" t="str">
        <f t="shared" si="385"/>
        <v/>
      </c>
      <c r="V4918" s="278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9"/>
      <c r="B4919" s="201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81" t="str">
        <f t="shared" si="385"/>
        <v/>
      </c>
      <c r="V4919" s="278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9"/>
      <c r="B4920" s="201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81" t="str">
        <f t="shared" si="385"/>
        <v/>
      </c>
      <c r="V4920" s="278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9"/>
      <c r="B4921" s="201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81" t="str">
        <f t="shared" si="385"/>
        <v/>
      </c>
      <c r="V4921" s="278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9"/>
      <c r="B4922" s="201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81" t="str">
        <f t="shared" si="385"/>
        <v/>
      </c>
      <c r="V4922" s="278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9"/>
      <c r="B4923" s="201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81" t="str">
        <f t="shared" si="385"/>
        <v/>
      </c>
      <c r="V4923" s="278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9"/>
      <c r="B4924" s="201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81" t="str">
        <f t="shared" si="385"/>
        <v/>
      </c>
      <c r="V4924" s="278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9"/>
      <c r="B4925" s="201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81" t="str">
        <f t="shared" si="385"/>
        <v/>
      </c>
      <c r="V4925" s="278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9"/>
      <c r="B4926" s="201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81" t="str">
        <f t="shared" si="385"/>
        <v/>
      </c>
      <c r="V4926" s="278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9"/>
      <c r="B4927" s="201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81" t="str">
        <f t="shared" si="385"/>
        <v/>
      </c>
      <c r="V4927" s="278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9"/>
      <c r="B4928" s="201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81" t="str">
        <f t="shared" si="385"/>
        <v/>
      </c>
      <c r="V4928" s="278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9"/>
      <c r="B4929" s="201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81" t="str">
        <f t="shared" si="385"/>
        <v/>
      </c>
      <c r="V4929" s="278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9"/>
      <c r="B4930" s="201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81" t="str">
        <f t="shared" ref="U4930:U4993" si="390">IF(OR($D4930="",$H4930=""),"",ROUND($D4930+$H4930,2))</f>
        <v/>
      </c>
      <c r="V4930" s="278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9"/>
      <c r="B4931" s="201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81" t="str">
        <f t="shared" si="390"/>
        <v/>
      </c>
      <c r="V4931" s="278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9"/>
      <c r="B4932" s="201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81" t="str">
        <f t="shared" si="390"/>
        <v/>
      </c>
      <c r="V4932" s="278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9"/>
      <c r="B4933" s="201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81" t="str">
        <f t="shared" si="390"/>
        <v/>
      </c>
      <c r="V4933" s="278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9"/>
      <c r="B4934" s="201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81" t="str">
        <f t="shared" si="390"/>
        <v/>
      </c>
      <c r="V4934" s="278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9"/>
      <c r="B4935" s="201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81" t="str">
        <f t="shared" si="390"/>
        <v/>
      </c>
      <c r="V4935" s="278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9"/>
      <c r="B4936" s="201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81" t="str">
        <f t="shared" si="390"/>
        <v/>
      </c>
      <c r="V4936" s="278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9"/>
      <c r="B4937" s="201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81" t="str">
        <f t="shared" si="390"/>
        <v/>
      </c>
      <c r="V4937" s="278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9"/>
      <c r="B4938" s="201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81" t="str">
        <f t="shared" si="390"/>
        <v/>
      </c>
      <c r="V4938" s="278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9"/>
      <c r="B4939" s="201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81" t="str">
        <f t="shared" si="390"/>
        <v/>
      </c>
      <c r="V4939" s="278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9"/>
      <c r="B4940" s="201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81" t="str">
        <f t="shared" si="390"/>
        <v/>
      </c>
      <c r="V4940" s="278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9"/>
      <c r="B4941" s="201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81" t="str">
        <f t="shared" si="390"/>
        <v/>
      </c>
      <c r="V4941" s="278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9"/>
      <c r="B4942" s="201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81" t="str">
        <f t="shared" si="390"/>
        <v/>
      </c>
      <c r="V4942" s="278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9"/>
      <c r="B4943" s="201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81" t="str">
        <f t="shared" si="390"/>
        <v/>
      </c>
      <c r="V4943" s="278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9"/>
      <c r="B4944" s="201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81" t="str">
        <f t="shared" si="390"/>
        <v/>
      </c>
      <c r="V4944" s="278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9"/>
      <c r="B4945" s="201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81" t="str">
        <f t="shared" si="390"/>
        <v/>
      </c>
      <c r="V4945" s="278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9"/>
      <c r="B4946" s="201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81" t="str">
        <f t="shared" si="390"/>
        <v/>
      </c>
      <c r="V4946" s="278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9"/>
      <c r="B4947" s="201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81" t="str">
        <f t="shared" si="390"/>
        <v/>
      </c>
      <c r="V4947" s="278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9"/>
      <c r="B4948" s="201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81" t="str">
        <f t="shared" si="390"/>
        <v/>
      </c>
      <c r="V4948" s="278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9"/>
      <c r="B4949" s="201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81" t="str">
        <f t="shared" si="390"/>
        <v/>
      </c>
      <c r="V4949" s="278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9"/>
      <c r="B4950" s="201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81" t="str">
        <f t="shared" si="390"/>
        <v/>
      </c>
      <c r="V4950" s="278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9"/>
      <c r="B4951" s="201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81" t="str">
        <f t="shared" si="390"/>
        <v/>
      </c>
      <c r="V4951" s="278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9"/>
      <c r="B4952" s="201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81" t="str">
        <f t="shared" si="390"/>
        <v/>
      </c>
      <c r="V4952" s="278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9"/>
      <c r="B4953" s="201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81" t="str">
        <f t="shared" si="390"/>
        <v/>
      </c>
      <c r="V4953" s="278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9"/>
      <c r="B4954" s="201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81" t="str">
        <f t="shared" si="390"/>
        <v/>
      </c>
      <c r="V4954" s="278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9"/>
      <c r="B4955" s="201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81" t="str">
        <f t="shared" si="390"/>
        <v/>
      </c>
      <c r="V4955" s="278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9"/>
      <c r="B4956" s="201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81" t="str">
        <f t="shared" si="390"/>
        <v/>
      </c>
      <c r="V4956" s="278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9"/>
      <c r="B4957" s="201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81" t="str">
        <f t="shared" si="390"/>
        <v/>
      </c>
      <c r="V4957" s="278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9"/>
      <c r="B4958" s="201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81" t="str">
        <f t="shared" si="390"/>
        <v/>
      </c>
      <c r="V4958" s="278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9"/>
      <c r="B4959" s="201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81" t="str">
        <f t="shared" si="390"/>
        <v/>
      </c>
      <c r="V4959" s="278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9"/>
      <c r="B4960" s="201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81" t="str">
        <f t="shared" si="390"/>
        <v/>
      </c>
      <c r="V4960" s="278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9"/>
      <c r="B4961" s="201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81" t="str">
        <f t="shared" si="390"/>
        <v/>
      </c>
      <c r="V4961" s="278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9"/>
      <c r="B4962" s="201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81" t="str">
        <f t="shared" si="390"/>
        <v/>
      </c>
      <c r="V4962" s="278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9"/>
      <c r="B4963" s="201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81" t="str">
        <f t="shared" si="390"/>
        <v/>
      </c>
      <c r="V4963" s="278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9"/>
      <c r="B4964" s="201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81" t="str">
        <f t="shared" si="390"/>
        <v/>
      </c>
      <c r="V4964" s="278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9"/>
      <c r="B4965" s="201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81" t="str">
        <f t="shared" si="390"/>
        <v/>
      </c>
      <c r="V4965" s="278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9"/>
      <c r="B4966" s="201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81" t="str">
        <f t="shared" si="390"/>
        <v/>
      </c>
      <c r="V4966" s="278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9"/>
      <c r="B4967" s="201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81" t="str">
        <f t="shared" si="390"/>
        <v/>
      </c>
      <c r="V4967" s="278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9"/>
      <c r="B4968" s="201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81" t="str">
        <f t="shared" si="390"/>
        <v/>
      </c>
      <c r="V4968" s="278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9"/>
      <c r="B4969" s="201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81" t="str">
        <f t="shared" si="390"/>
        <v/>
      </c>
      <c r="V4969" s="278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9"/>
      <c r="B4970" s="201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81" t="str">
        <f t="shared" si="390"/>
        <v/>
      </c>
      <c r="V4970" s="278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9"/>
      <c r="B4971" s="201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81" t="str">
        <f t="shared" si="390"/>
        <v/>
      </c>
      <c r="V4971" s="278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9"/>
      <c r="B4972" s="201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81" t="str">
        <f t="shared" si="390"/>
        <v/>
      </c>
      <c r="V4972" s="278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9"/>
      <c r="B4973" s="201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81" t="str">
        <f t="shared" si="390"/>
        <v/>
      </c>
      <c r="V4973" s="278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9"/>
      <c r="B4974" s="201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81" t="str">
        <f t="shared" si="390"/>
        <v/>
      </c>
      <c r="V4974" s="278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9"/>
      <c r="B4975" s="201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81" t="str">
        <f t="shared" si="390"/>
        <v/>
      </c>
      <c r="V4975" s="278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9"/>
      <c r="B4976" s="201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81" t="str">
        <f t="shared" si="390"/>
        <v/>
      </c>
      <c r="V4976" s="278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9"/>
      <c r="B4977" s="201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81" t="str">
        <f t="shared" si="390"/>
        <v/>
      </c>
      <c r="V4977" s="278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9"/>
      <c r="B4978" s="201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81" t="str">
        <f t="shared" si="390"/>
        <v/>
      </c>
      <c r="V4978" s="278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9"/>
      <c r="B4979" s="201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81" t="str">
        <f t="shared" si="390"/>
        <v/>
      </c>
      <c r="V4979" s="278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9"/>
      <c r="B4980" s="201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81" t="str">
        <f t="shared" si="390"/>
        <v/>
      </c>
      <c r="V4980" s="278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9"/>
      <c r="B4981" s="201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81" t="str">
        <f t="shared" si="390"/>
        <v/>
      </c>
      <c r="V4981" s="278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9"/>
      <c r="B4982" s="201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81" t="str">
        <f t="shared" si="390"/>
        <v/>
      </c>
      <c r="V4982" s="278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9"/>
      <c r="B4983" s="201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81" t="str">
        <f t="shared" si="390"/>
        <v/>
      </c>
      <c r="V4983" s="278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9"/>
      <c r="B4984" s="201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81" t="str">
        <f t="shared" si="390"/>
        <v/>
      </c>
      <c r="V4984" s="278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9"/>
      <c r="B4985" s="201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81" t="str">
        <f t="shared" si="390"/>
        <v/>
      </c>
      <c r="V4985" s="278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9"/>
      <c r="B4986" s="201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81" t="str">
        <f t="shared" si="390"/>
        <v/>
      </c>
      <c r="V4986" s="278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9"/>
      <c r="B4987" s="201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81" t="str">
        <f t="shared" si="390"/>
        <v/>
      </c>
      <c r="V4987" s="278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9"/>
      <c r="B4988" s="201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81" t="str">
        <f t="shared" si="390"/>
        <v/>
      </c>
      <c r="V4988" s="278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9"/>
      <c r="B4989" s="201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81" t="str">
        <f t="shared" si="390"/>
        <v/>
      </c>
      <c r="V4989" s="278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9"/>
      <c r="B4990" s="201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81" t="str">
        <f t="shared" si="390"/>
        <v/>
      </c>
      <c r="V4990" s="278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9"/>
      <c r="B4991" s="201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81" t="str">
        <f t="shared" si="390"/>
        <v/>
      </c>
      <c r="V4991" s="278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9"/>
      <c r="B4992" s="201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81" t="str">
        <f t="shared" si="390"/>
        <v/>
      </c>
      <c r="V4992" s="278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9"/>
      <c r="B4993" s="201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81" t="str">
        <f t="shared" si="390"/>
        <v/>
      </c>
      <c r="V4993" s="278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9"/>
      <c r="B4994" s="201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57" si="391">IF(OR(D4994="",E4994=""),"",ROUND(D4994*E4994,2))</f>
        <v/>
      </c>
      <c r="G4994" s="105"/>
      <c r="H4994" s="95">
        <f t="shared" ref="H4994:H5057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81" t="str">
        <f t="shared" ref="U4994:U5001" si="395">IF(OR($D4994="",$H4994=""),"",ROUND($D4994+$H4994,2))</f>
        <v/>
      </c>
      <c r="V4994" s="278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9"/>
      <c r="B4995" s="201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81" t="str">
        <f t="shared" si="395"/>
        <v/>
      </c>
      <c r="V4995" s="278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9"/>
      <c r="B4996" s="201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81" t="str">
        <f t="shared" si="395"/>
        <v/>
      </c>
      <c r="V4996" s="278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9"/>
      <c r="B4997" s="201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81" t="str">
        <f t="shared" si="395"/>
        <v/>
      </c>
      <c r="V4997" s="278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9"/>
      <c r="B4998" s="201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81" t="str">
        <f t="shared" si="395"/>
        <v/>
      </c>
      <c r="V4998" s="278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9"/>
      <c r="B4999" s="201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81" t="str">
        <f t="shared" si="395"/>
        <v/>
      </c>
      <c r="V4999" s="278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9"/>
      <c r="B5000" s="201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81" t="str">
        <f t="shared" si="395"/>
        <v/>
      </c>
      <c r="V5000" s="278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9"/>
      <c r="B5001" s="201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81" t="str">
        <f t="shared" si="395"/>
        <v/>
      </c>
      <c r="V5001" s="278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31" priority="1" stopIfTrue="1">
      <formula>AND(OR($A2&lt;&gt;"",$B2&lt;&gt;"",$D2&lt;&gt;"",$G2&lt;&gt;""),$L2="")</formula>
    </cfRule>
    <cfRule type="expression" dxfId="30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58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200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53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200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53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200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53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200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53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200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53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200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53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200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53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200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53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200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53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200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53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200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53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200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53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200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53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200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53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200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53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200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53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200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53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200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53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200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53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200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53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200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53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200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53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200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53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200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53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200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53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200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53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200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53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200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53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200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53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200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53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200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53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200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53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200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53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200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53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200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53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200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53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200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53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200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53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200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53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200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53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200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53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200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53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200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53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200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53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200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53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200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53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200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53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200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53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200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53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200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53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200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53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200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53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200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53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200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53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200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53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200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53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200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53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200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53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200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53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200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53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200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53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200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53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200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53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200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53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200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53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200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53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200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53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200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53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200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53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200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53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200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53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200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53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200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53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200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53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200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53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200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53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200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53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200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53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200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53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200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53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200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53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200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53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200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53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200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53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200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53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200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53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200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53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200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53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200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53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200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53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200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53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200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53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200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53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200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53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200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53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200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53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200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53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200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53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200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53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200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53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200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53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200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53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200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53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200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53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200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53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200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53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200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53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200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53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200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53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200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53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200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53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200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53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200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53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200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53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200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53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200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53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200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53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200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53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200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53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200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53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200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53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200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53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200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53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200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53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200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53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200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53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200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53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200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53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200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53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200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53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200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53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200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53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200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53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200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53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200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53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200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53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200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53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200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53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200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53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200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53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200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53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200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53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200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53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200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53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200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53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200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53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200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53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200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53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200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53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200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53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200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53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200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53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200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53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200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53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200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53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200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53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200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53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200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53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200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53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200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53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200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53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200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53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200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53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200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53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200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53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200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53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200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53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200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53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200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53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200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53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200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53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200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53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200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53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200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53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200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53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200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53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200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53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200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53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200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53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200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53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200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53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200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53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200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53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200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53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200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53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200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53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200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53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200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53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200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53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200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53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200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53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200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53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200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25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53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200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53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200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53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200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53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200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53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200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53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200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53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29" priority="7">
      <formula>OR(LEFT(UPPER($D2),6)="SUPRES",LEFT(UPPER($D2),4)="DECR")</formula>
    </cfRule>
    <cfRule type="expression" dxfId="28" priority="7">
      <formula>OR(LEFT(UPPER($D2),6)="SUPRES",LEFT(UPPER($D2),4)="DECR")</formula>
    </cfRule>
  </conditionalFormatting>
  <conditionalFormatting sqref="C2:C200">
    <cfRule type="expression" dxfId="27" priority="15">
      <formula>UPPER($C2)="C0"</formula>
    </cfRule>
    <cfRule type="expression" dxfId="26" priority="15">
      <formula>UPPER($C2)="C1"</formula>
    </cfRule>
    <cfRule type="expression" dxfId="25" priority="15">
      <formula>UPPER($C2)="C2"</formula>
    </cfRule>
    <cfRule type="expression" dxfId="24" priority="15">
      <formula>UPPER($C2)="C3"</formula>
    </cfRule>
    <cfRule type="expression" dxfId="23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82" t="s">
        <v>162</v>
      </c>
      <c r="I1" s="283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84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85" t="str">
        <f>IF(A2="","",IF($I$5="","POSICAO DE REFERENCIA INDISPONIVEL",ROUND(IF(itens_Remanesc!B2="",0,itens_Remanesc!B2)+SUMIFS(aditivos!$L$2:$L$200,aditivos!$A$2:$A$200,A2,aditivos!$B$2:$B$200,"&lt;="&amp;$I$5),2)))</f>
        <v/>
      </c>
      <c r="D2" s="285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86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87" t="s">
        <v>163</v>
      </c>
      <c r="I2" s="288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91" t="str">
        <f>IF(A2="","",itens_Remanesc!C2)</f>
        <v/>
      </c>
      <c r="L2" s="191" t="str">
        <f>IF(A2="","",IF($I$4="C0",posicao_contratual!G2,IF($I$4="C1",posicao_contratual!K2,IF($I$4="C2",posicao_contratual!O2,IF($I$4="C3",posicao_contratual!S2,IF($I$4="C4",posicao_contratual!W2,""))))))</f>
        <v/>
      </c>
      <c r="M2" s="191" t="str">
        <f ca="1">IF(OR(A2="",$I$5="",$I$6=""),"",ROUND(SUMIFS(aditivos!$L$2:$L$200,aditivos!$A$2:$A$200,A2,aditivos!$B$2:$B$200,"&gt;"&amp;$I$6,aditivos!$B$2:$B$200,"&lt;="&amp;$I$5),2))</f>
        <v/>
      </c>
      <c r="N2" s="191" t="str">
        <f t="shared" ref="N2:N33" si="2">IF(OR(A2="",L2="",D2=""),"",ROUND(MAX(L2+IF(ISNUMBER(M2),M2,0)-D2,0),2))</f>
        <v/>
      </c>
      <c r="O2" s="19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9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91" t="str">
        <f t="shared" ref="Q2:Q33" si="3">IF(OR(A2="",D2="",K2=""),"",ROUND(D2*K2,2))</f>
        <v/>
      </c>
      <c r="R2" s="19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84" t="str">
        <f t="shared" ca="1" si="0"/>
        <v/>
      </c>
      <c r="C3" s="285" t="str">
        <f>IF(A3="","",IF($I$5="","POSICAO DE REFERENCIA INDISPONIVEL",ROUND(IF(itens_Remanesc!B3="",0,itens_Remanesc!B3)+SUMIFS(aditivos!$L$2:$L$200,aditivos!$A$2:$A$200,A3,aditivos!$B$2:$B$200,"&lt;="&amp;$I$5),2)))</f>
        <v/>
      </c>
      <c r="D3" s="285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86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87" t="s">
        <v>164</v>
      </c>
      <c r="I3" s="288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1" t="str">
        <f>IF(A3="","",itens_Remanesc!C3)</f>
        <v/>
      </c>
      <c r="L3" s="191" t="str">
        <f>IF(A3="","",IF($I$4="C0",posicao_contratual!G3,IF($I$4="C1",posicao_contratual!K3,IF($I$4="C2",posicao_contratual!O3,IF($I$4="C3",posicao_contratual!S3,IF($I$4="C4",posicao_contratual!W3,""))))))</f>
        <v/>
      </c>
      <c r="M3" s="191" t="str">
        <f ca="1">IF(OR(A3="",$I$5="",$I$6=""),"",ROUND(SUMIFS(aditivos!$L$2:$L$200,aditivos!$A$2:$A$200,A3,aditivos!$B$2:$B$200,"&gt;"&amp;$I$6,aditivos!$B$2:$B$200,"&lt;="&amp;$I$5),2))</f>
        <v/>
      </c>
      <c r="N3" s="191" t="str">
        <f t="shared" si="2"/>
        <v/>
      </c>
      <c r="O3" s="19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9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91" t="str">
        <f t="shared" si="3"/>
        <v/>
      </c>
      <c r="R3" s="19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84" t="str">
        <f t="shared" ca="1" si="0"/>
        <v/>
      </c>
      <c r="C4" s="285" t="str">
        <f>IF(A4="","",IF($I$5="","POSICAO DE REFERENCIA INDISPONIVEL",ROUND(IF(itens_Remanesc!B4="",0,itens_Remanesc!B4)+SUMIFS(aditivos!$L$2:$L$200,aditivos!$A$2:$A$200,A4,aditivos!$B$2:$B$200,"&lt;="&amp;$I$5),2)))</f>
        <v/>
      </c>
      <c r="D4" s="285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86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87" t="s">
        <v>165</v>
      </c>
      <c r="I4" s="288" t="str">
        <f ca="1">IF($I$2,$I$1,$I$3)</f>
        <v/>
      </c>
      <c r="K4" s="191" t="str">
        <f>IF(A4="","",itens_Remanesc!C4)</f>
        <v/>
      </c>
      <c r="L4" s="191" t="str">
        <f>IF(A4="","",IF($I$4="C0",posicao_contratual!G4,IF($I$4="C1",posicao_contratual!K4,IF($I$4="C2",posicao_contratual!O4,IF($I$4="C3",posicao_contratual!S4,IF($I$4="C4",posicao_contratual!W4,""))))))</f>
        <v/>
      </c>
      <c r="M4" s="191" t="str">
        <f ca="1">IF(OR(A4="",$I$5="",$I$6=""),"",ROUND(SUMIFS(aditivos!$L$2:$L$200,aditivos!$A$2:$A$200,A4,aditivos!$B$2:$B$200,"&gt;"&amp;$I$6,aditivos!$B$2:$B$200,"&lt;="&amp;$I$5),2))</f>
        <v/>
      </c>
      <c r="N4" s="191" t="str">
        <f t="shared" si="2"/>
        <v/>
      </c>
      <c r="O4" s="19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9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91" t="str">
        <f t="shared" si="3"/>
        <v/>
      </c>
      <c r="R4" s="19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84" t="str">
        <f t="shared" ca="1" si="0"/>
        <v/>
      </c>
      <c r="C5" s="285" t="str">
        <f>IF(A5="","",IF($I$5="","POSICAO DE REFERENCIA INDISPONIVEL",ROUND(IF(itens_Remanesc!B5="",0,itens_Remanesc!B5)+SUMIFS(aditivos!$L$2:$L$200,aditivos!$A$2:$A$200,A5,aditivos!$B$2:$B$200,"&lt;="&amp;$I$5),2)))</f>
        <v/>
      </c>
      <c r="D5" s="285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86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87" t="s">
        <v>166</v>
      </c>
      <c r="I5" s="289" t="str">
        <f ca="1">IF($I$4="","",IF($I$2,$I$9,$I$6))</f>
        <v/>
      </c>
      <c r="K5" s="191" t="str">
        <f>IF(A5="","",itens_Remanesc!C5)</f>
        <v/>
      </c>
      <c r="L5" s="191" t="str">
        <f>IF(A5="","",IF($I$4="C0",posicao_contratual!G5,IF($I$4="C1",posicao_contratual!K5,IF($I$4="C2",posicao_contratual!O5,IF($I$4="C3",posicao_contratual!S5,IF($I$4="C4",posicao_contratual!W5,""))))))</f>
        <v/>
      </c>
      <c r="M5" s="191" t="str">
        <f ca="1">IF(OR(A5="",$I$5="",$I$6=""),"",ROUND(SUMIFS(aditivos!$L$2:$L$200,aditivos!$A$2:$A$200,A5,aditivos!$B$2:$B$200,"&gt;"&amp;$I$6,aditivos!$B$2:$B$200,"&lt;="&amp;$I$5),2))</f>
        <v/>
      </c>
      <c r="N5" s="191" t="str">
        <f t="shared" si="2"/>
        <v/>
      </c>
      <c r="O5" s="19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9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91" t="str">
        <f t="shared" si="3"/>
        <v/>
      </c>
      <c r="R5" s="19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84" t="str">
        <f t="shared" ca="1" si="0"/>
        <v/>
      </c>
      <c r="C6" s="285" t="str">
        <f>IF(A6="","",IF($I$5="","POSICAO DE REFERENCIA INDISPONIVEL",ROUND(IF(itens_Remanesc!B6="",0,itens_Remanesc!B6)+SUMIFS(aditivos!$L$2:$L$200,aditivos!$A$2:$A$200,A6,aditivos!$B$2:$B$200,"&lt;="&amp;$I$5),2)))</f>
        <v/>
      </c>
      <c r="D6" s="285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86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87" t="s">
        <v>167</v>
      </c>
      <c r="I6" s="289" t="str">
        <f ca="1">IF($I$4="C0",parametros!$C$2,IF($I$4="C1",parametros!$C$3,IF($I$4="C2",parametros!$C$4,IF($I$4="C3",parametros!$C$5,IF($I$4="C4",parametros!$C$6,"")))))</f>
        <v/>
      </c>
      <c r="K6" s="191" t="str">
        <f>IF(A6="","",itens_Remanesc!C6)</f>
        <v/>
      </c>
      <c r="L6" s="191" t="str">
        <f>IF(A6="","",IF($I$4="C0",posicao_contratual!G6,IF($I$4="C1",posicao_contratual!K6,IF($I$4="C2",posicao_contratual!O6,IF($I$4="C3",posicao_contratual!S6,IF($I$4="C4",posicao_contratual!W6,""))))))</f>
        <v/>
      </c>
      <c r="M6" s="191" t="str">
        <f ca="1">IF(OR(A6="",$I$5="",$I$6=""),"",ROUND(SUMIFS(aditivos!$L$2:$L$200,aditivos!$A$2:$A$200,A6,aditivos!$B$2:$B$200,"&gt;"&amp;$I$6,aditivos!$B$2:$B$200,"&lt;="&amp;$I$5),2))</f>
        <v/>
      </c>
      <c r="N6" s="191" t="str">
        <f t="shared" si="2"/>
        <v/>
      </c>
      <c r="O6" s="19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9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91" t="str">
        <f t="shared" si="3"/>
        <v/>
      </c>
      <c r="R6" s="19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84" t="str">
        <f t="shared" ca="1" si="0"/>
        <v/>
      </c>
      <c r="C7" s="285" t="str">
        <f>IF(A7="","",IF($I$5="","POSICAO DE REFERENCIA INDISPONIVEL",ROUND(IF(itens_Remanesc!B7="",0,itens_Remanesc!B7)+SUMIFS(aditivos!$L$2:$L$200,aditivos!$A$2:$A$200,A7,aditivos!$B$2:$B$200,"&lt;="&amp;$I$5),2)))</f>
        <v/>
      </c>
      <c r="D7" s="285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86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87" t="s">
        <v>168</v>
      </c>
      <c r="I7" s="290" t="str">
        <f ca="1">IF($I$4="C0",parametros!$F$2,IF($I$4="C1",parametros!$F$3,IF($I$4="C2",parametros!$F$4,IF($I$4="C3",parametros!$F$5,IF($I$4="C4",parametros!$F$6,"")))))</f>
        <v/>
      </c>
      <c r="K7" s="191" t="str">
        <f>IF(A7="","",itens_Remanesc!C7)</f>
        <v/>
      </c>
      <c r="L7" s="191" t="str">
        <f>IF(A7="","",IF($I$4="C0",posicao_contratual!G7,IF($I$4="C1",posicao_contratual!K7,IF($I$4="C2",posicao_contratual!O7,IF($I$4="C3",posicao_contratual!S7,IF($I$4="C4",posicao_contratual!W7,""))))))</f>
        <v/>
      </c>
      <c r="M7" s="191" t="str">
        <f ca="1">IF(OR(A7="",$I$5="",$I$6=""),"",ROUND(SUMIFS(aditivos!$L$2:$L$200,aditivos!$A$2:$A$200,A7,aditivos!$B$2:$B$200,"&gt;"&amp;$I$6,aditivos!$B$2:$B$200,"&lt;="&amp;$I$5),2))</f>
        <v/>
      </c>
      <c r="N7" s="191" t="str">
        <f t="shared" si="2"/>
        <v/>
      </c>
      <c r="O7" s="19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9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91" t="str">
        <f t="shared" si="3"/>
        <v/>
      </c>
      <c r="R7" s="19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84" t="str">
        <f t="shared" ca="1" si="0"/>
        <v/>
      </c>
      <c r="C8" s="285" t="str">
        <f>IF(A8="","",IF($I$5="","POSICAO DE REFERENCIA INDISPONIVEL",ROUND(IF(itens_Remanesc!B8="",0,itens_Remanesc!B8)+SUMIFS(aditivos!$L$2:$L$200,aditivos!$A$2:$A$200,A8,aditivos!$B$2:$B$200,"&lt;="&amp;$I$5),2)))</f>
        <v/>
      </c>
      <c r="D8" s="285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86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87" t="s">
        <v>169</v>
      </c>
      <c r="I8" s="288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91" t="str">
        <f>IF(A8="","",itens_Remanesc!C8)</f>
        <v/>
      </c>
      <c r="L8" s="191" t="str">
        <f>IF(A8="","",IF($I$4="C0",posicao_contratual!G8,IF($I$4="C1",posicao_contratual!K8,IF($I$4="C2",posicao_contratual!O8,IF($I$4="C3",posicao_contratual!S8,IF($I$4="C4",posicao_contratual!W8,""))))))</f>
        <v/>
      </c>
      <c r="M8" s="191" t="str">
        <f ca="1">IF(OR(A8="",$I$5="",$I$6=""),"",ROUND(SUMIFS(aditivos!$L$2:$L$200,aditivos!$A$2:$A$200,A8,aditivos!$B$2:$B$200,"&gt;"&amp;$I$6,aditivos!$B$2:$B$200,"&lt;="&amp;$I$5),2))</f>
        <v/>
      </c>
      <c r="N8" s="191" t="str">
        <f t="shared" si="2"/>
        <v/>
      </c>
      <c r="O8" s="19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9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91" t="str">
        <f t="shared" si="3"/>
        <v/>
      </c>
      <c r="R8" s="19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84" t="str">
        <f t="shared" ca="1" si="0"/>
        <v/>
      </c>
      <c r="C9" s="285" t="str">
        <f>IF(A9="","",IF($I$5="","POSICAO DE REFERENCIA INDISPONIVEL",ROUND(IF(itens_Remanesc!B9="",0,itens_Remanesc!B9)+SUMIFS(aditivos!$L$2:$L$200,aditivos!$A$2:$A$200,A9,aditivos!$B$2:$B$200,"&lt;="&amp;$I$5),2)))</f>
        <v/>
      </c>
      <c r="D9" s="285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86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87" t="s">
        <v>170</v>
      </c>
      <c r="I9" s="289" t="str">
        <f ca="1">IFERROR(IF(INDIRECT("CICLO_EM_EXECUCAO!$D$5")="","",INDIRECT("CICLO_EM_EXECUCAO!$D$5")),"")</f>
        <v/>
      </c>
      <c r="K9" s="191" t="str">
        <f>IF(A9="","",itens_Remanesc!C9)</f>
        <v/>
      </c>
      <c r="L9" s="191" t="str">
        <f>IF(A9="","",IF($I$4="C0",posicao_contratual!G9,IF($I$4="C1",posicao_contratual!K9,IF($I$4="C2",posicao_contratual!O9,IF($I$4="C3",posicao_contratual!S9,IF($I$4="C4",posicao_contratual!W9,""))))))</f>
        <v/>
      </c>
      <c r="M9" s="191" t="str">
        <f ca="1">IF(OR(A9="",$I$5="",$I$6=""),"",ROUND(SUMIFS(aditivos!$L$2:$L$200,aditivos!$A$2:$A$200,A9,aditivos!$B$2:$B$200,"&gt;"&amp;$I$6,aditivos!$B$2:$B$200,"&lt;="&amp;$I$5),2))</f>
        <v/>
      </c>
      <c r="N9" s="191" t="str">
        <f t="shared" si="2"/>
        <v/>
      </c>
      <c r="O9" s="19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9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91" t="str">
        <f t="shared" si="3"/>
        <v/>
      </c>
      <c r="R9" s="19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84" t="str">
        <f t="shared" ca="1" si="0"/>
        <v/>
      </c>
      <c r="C10" s="285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85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86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87" t="s">
        <v>171</v>
      </c>
      <c r="I10" s="288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91" t="str">
        <f>IF(A10="","",itens_Remanesc!C10)</f>
        <v/>
      </c>
      <c r="L10" s="191" t="str">
        <f>IF(A10="","",IF($I$4="C0",posicao_contratual!G10,IF($I$4="C1",posicao_contratual!K10,IF($I$4="C2",posicao_contratual!O10,IF($I$4="C3",posicao_contratual!S10,IF($I$4="C4",posicao_contratual!W10,""))))))</f>
        <v/>
      </c>
      <c r="M10" s="191" t="str">
        <f ca="1">IF(OR(A10="",$I$5="",$I$6=""),"",ROUND(SUMIFS(aditivos!$L$2:$L$200,aditivos!$A$2:$A$200,A10,aditivos!$B$2:$B$200,"&gt;"&amp;$I$6,aditivos!$B$2:$B$200,"&lt;="&amp;$I$5),2))</f>
        <v/>
      </c>
      <c r="N10" s="191" t="str">
        <f t="shared" si="2"/>
        <v/>
      </c>
      <c r="O10" s="19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9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91" t="str">
        <f t="shared" si="3"/>
        <v/>
      </c>
      <c r="R10" s="19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84" t="str">
        <f t="shared" ca="1" si="0"/>
        <v/>
      </c>
      <c r="C11" s="285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85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86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91" t="s">
        <v>172</v>
      </c>
      <c r="I11" s="292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91" t="str">
        <f>IF(A11="","",itens_Remanesc!C11)</f>
        <v/>
      </c>
      <c r="L11" s="191" t="str">
        <f>IF(A11="","",IF($I$4="C0",posicao_contratual!G11,IF($I$4="C1",posicao_contratual!K11,IF($I$4="C2",posicao_contratual!O11,IF($I$4="C3",posicao_contratual!S11,IF($I$4="C4",posicao_contratual!W11,""))))))</f>
        <v/>
      </c>
      <c r="M11" s="191" t="str">
        <f ca="1">IF(OR(A11="",$I$5="",$I$6=""),"",ROUND(SUMIFS(aditivos!$L$2:$L$200,aditivos!$A$2:$A$200,A11,aditivos!$B$2:$B$200,"&gt;"&amp;$I$6,aditivos!$B$2:$B$200,"&lt;="&amp;$I$5),2))</f>
        <v/>
      </c>
      <c r="N11" s="191" t="str">
        <f t="shared" si="2"/>
        <v/>
      </c>
      <c r="O11" s="19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9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91" t="str">
        <f t="shared" si="3"/>
        <v/>
      </c>
      <c r="R11" s="19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84" t="str">
        <f t="shared" ca="1" si="0"/>
        <v/>
      </c>
      <c r="C12" s="285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85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86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93"/>
      <c r="K12" s="191" t="str">
        <f>IF(A12="","",itens_Remanesc!C12)</f>
        <v/>
      </c>
      <c r="L12" s="191" t="str">
        <f>IF(A12="","",IF($I$4="C0",posicao_contratual!G12,IF($I$4="C1",posicao_contratual!K12,IF($I$4="C2",posicao_contratual!O12,IF($I$4="C3",posicao_contratual!S12,IF($I$4="C4",posicao_contratual!W12,""))))))</f>
        <v/>
      </c>
      <c r="M12" s="191" t="str">
        <f ca="1">IF(OR(A12="",$I$5="",$I$6=""),"",ROUND(SUMIFS(aditivos!$L$2:$L$200,aditivos!$A$2:$A$200,A12,aditivos!$B$2:$B$200,"&gt;"&amp;$I$6,aditivos!$B$2:$B$200,"&lt;="&amp;$I$5),2))</f>
        <v/>
      </c>
      <c r="N12" s="191" t="str">
        <f t="shared" si="2"/>
        <v/>
      </c>
      <c r="O12" s="19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9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91" t="str">
        <f t="shared" si="3"/>
        <v/>
      </c>
      <c r="R12" s="19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84" t="str">
        <f t="shared" ca="1" si="0"/>
        <v/>
      </c>
      <c r="C13" s="285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85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86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93"/>
      <c r="K13" s="191" t="str">
        <f>IF(A13="","",itens_Remanesc!C13)</f>
        <v/>
      </c>
      <c r="L13" s="191" t="str">
        <f>IF(A13="","",IF($I$4="C0",posicao_contratual!G13,IF($I$4="C1",posicao_contratual!K13,IF($I$4="C2",posicao_contratual!O13,IF($I$4="C3",posicao_contratual!S13,IF($I$4="C4",posicao_contratual!W13,""))))))</f>
        <v/>
      </c>
      <c r="M13" s="191" t="str">
        <f ca="1">IF(OR(A13="",$I$5="",$I$6=""),"",ROUND(SUMIFS(aditivos!$L$2:$L$200,aditivos!$A$2:$A$200,A13,aditivos!$B$2:$B$200,"&gt;"&amp;$I$6,aditivos!$B$2:$B$200,"&lt;="&amp;$I$5),2))</f>
        <v/>
      </c>
      <c r="N13" s="191" t="str">
        <f t="shared" si="2"/>
        <v/>
      </c>
      <c r="O13" s="19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9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91" t="str">
        <f t="shared" si="3"/>
        <v/>
      </c>
      <c r="R13" s="19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84" t="str">
        <f t="shared" ca="1" si="0"/>
        <v/>
      </c>
      <c r="C14" s="285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85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86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93"/>
      <c r="K14" s="191" t="str">
        <f>IF(A14="","",itens_Remanesc!C14)</f>
        <v/>
      </c>
      <c r="L14" s="191" t="str">
        <f>IF(A14="","",IF($I$4="C0",posicao_contratual!G14,IF($I$4="C1",posicao_contratual!K14,IF($I$4="C2",posicao_contratual!O14,IF($I$4="C3",posicao_contratual!S14,IF($I$4="C4",posicao_contratual!W14,""))))))</f>
        <v/>
      </c>
      <c r="M14" s="191" t="str">
        <f ca="1">IF(OR(A14="",$I$5="",$I$6=""),"",ROUND(SUMIFS(aditivos!$L$2:$L$200,aditivos!$A$2:$A$200,A14,aditivos!$B$2:$B$200,"&gt;"&amp;$I$6,aditivos!$B$2:$B$200,"&lt;="&amp;$I$5),2))</f>
        <v/>
      </c>
      <c r="N14" s="191" t="str">
        <f t="shared" si="2"/>
        <v/>
      </c>
      <c r="O14" s="19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9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91" t="str">
        <f t="shared" si="3"/>
        <v/>
      </c>
      <c r="R14" s="19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84" t="str">
        <f t="shared" ca="1" si="0"/>
        <v/>
      </c>
      <c r="C15" s="285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85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86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93"/>
      <c r="K15" s="191" t="str">
        <f>IF(A15="","",itens_Remanesc!C15)</f>
        <v/>
      </c>
      <c r="L15" s="191" t="str">
        <f>IF(A15="","",IF($I$4="C0",posicao_contratual!G15,IF($I$4="C1",posicao_contratual!K15,IF($I$4="C2",posicao_contratual!O15,IF($I$4="C3",posicao_contratual!S15,IF($I$4="C4",posicao_contratual!W15,""))))))</f>
        <v/>
      </c>
      <c r="M15" s="191" t="str">
        <f ca="1">IF(OR(A15="",$I$5="",$I$6=""),"",ROUND(SUMIFS(aditivos!$L$2:$L$200,aditivos!$A$2:$A$200,A15,aditivos!$B$2:$B$200,"&gt;"&amp;$I$6,aditivos!$B$2:$B$200,"&lt;="&amp;$I$5),2))</f>
        <v/>
      </c>
      <c r="N15" s="191" t="str">
        <f t="shared" si="2"/>
        <v/>
      </c>
      <c r="O15" s="19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9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91" t="str">
        <f t="shared" si="3"/>
        <v/>
      </c>
      <c r="R15" s="19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84" t="str">
        <f t="shared" ca="1" si="0"/>
        <v/>
      </c>
      <c r="C16" s="285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85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86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93"/>
      <c r="K16" s="191" t="str">
        <f>IF(A16="","",itens_Remanesc!C16)</f>
        <v/>
      </c>
      <c r="L16" s="191" t="str">
        <f>IF(A16="","",IF($I$4="C0",posicao_contratual!G16,IF($I$4="C1",posicao_contratual!K16,IF($I$4="C2",posicao_contratual!O16,IF($I$4="C3",posicao_contratual!S16,IF($I$4="C4",posicao_contratual!W16,""))))))</f>
        <v/>
      </c>
      <c r="M16" s="191" t="str">
        <f ca="1">IF(OR(A16="",$I$5="",$I$6=""),"",ROUND(SUMIFS(aditivos!$L$2:$L$200,aditivos!$A$2:$A$200,A16,aditivos!$B$2:$B$200,"&gt;"&amp;$I$6,aditivos!$B$2:$B$200,"&lt;="&amp;$I$5),2))</f>
        <v/>
      </c>
      <c r="N16" s="191" t="str">
        <f t="shared" si="2"/>
        <v/>
      </c>
      <c r="O16" s="19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9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91" t="str">
        <f t="shared" si="3"/>
        <v/>
      </c>
      <c r="R16" s="19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84" t="str">
        <f t="shared" ca="1" si="0"/>
        <v/>
      </c>
      <c r="C17" s="285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85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86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93"/>
      <c r="K17" s="191" t="str">
        <f>IF(A17="","",itens_Remanesc!C17)</f>
        <v/>
      </c>
      <c r="L17" s="191" t="str">
        <f>IF(A17="","",IF($I$4="C0",posicao_contratual!G17,IF($I$4="C1",posicao_contratual!K17,IF($I$4="C2",posicao_contratual!O17,IF($I$4="C3",posicao_contratual!S17,IF($I$4="C4",posicao_contratual!W17,""))))))</f>
        <v/>
      </c>
      <c r="M17" s="191" t="str">
        <f ca="1">IF(OR(A17="",$I$5="",$I$6=""),"",ROUND(SUMIFS(aditivos!$L$2:$L$200,aditivos!$A$2:$A$200,A17,aditivos!$B$2:$B$200,"&gt;"&amp;$I$6,aditivos!$B$2:$B$200,"&lt;="&amp;$I$5),2))</f>
        <v/>
      </c>
      <c r="N17" s="191" t="str">
        <f t="shared" si="2"/>
        <v/>
      </c>
      <c r="O17" s="19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9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91" t="str">
        <f t="shared" si="3"/>
        <v/>
      </c>
      <c r="R17" s="19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84" t="str">
        <f t="shared" ca="1" si="0"/>
        <v/>
      </c>
      <c r="C18" s="285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85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86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93"/>
      <c r="K18" s="191" t="str">
        <f>IF(A18="","",itens_Remanesc!C18)</f>
        <v/>
      </c>
      <c r="L18" s="191" t="str">
        <f>IF(A18="","",IF($I$4="C0",posicao_contratual!G18,IF($I$4="C1",posicao_contratual!K18,IF($I$4="C2",posicao_contratual!O18,IF($I$4="C3",posicao_contratual!S18,IF($I$4="C4",posicao_contratual!W18,""))))))</f>
        <v/>
      </c>
      <c r="M18" s="191" t="str">
        <f ca="1">IF(OR(A18="",$I$5="",$I$6=""),"",ROUND(SUMIFS(aditivos!$L$2:$L$200,aditivos!$A$2:$A$200,A18,aditivos!$B$2:$B$200,"&gt;"&amp;$I$6,aditivos!$B$2:$B$200,"&lt;="&amp;$I$5),2))</f>
        <v/>
      </c>
      <c r="N18" s="191" t="str">
        <f t="shared" si="2"/>
        <v/>
      </c>
      <c r="O18" s="19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9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91" t="str">
        <f t="shared" si="3"/>
        <v/>
      </c>
      <c r="R18" s="19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84" t="str">
        <f t="shared" ca="1" si="0"/>
        <v/>
      </c>
      <c r="C19" s="285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85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86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93"/>
      <c r="K19" s="191" t="str">
        <f>IF(A19="","",itens_Remanesc!C19)</f>
        <v/>
      </c>
      <c r="L19" s="191" t="str">
        <f>IF(A19="","",IF($I$4="C0",posicao_contratual!G19,IF($I$4="C1",posicao_contratual!K19,IF($I$4="C2",posicao_contratual!O19,IF($I$4="C3",posicao_contratual!S19,IF($I$4="C4",posicao_contratual!W19,""))))))</f>
        <v/>
      </c>
      <c r="M19" s="191" t="str">
        <f ca="1">IF(OR(A19="",$I$5="",$I$6=""),"",ROUND(SUMIFS(aditivos!$L$2:$L$200,aditivos!$A$2:$A$200,A19,aditivos!$B$2:$B$200,"&gt;"&amp;$I$6,aditivos!$B$2:$B$200,"&lt;="&amp;$I$5),2))</f>
        <v/>
      </c>
      <c r="N19" s="191" t="str">
        <f t="shared" si="2"/>
        <v/>
      </c>
      <c r="O19" s="19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9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91" t="str">
        <f t="shared" si="3"/>
        <v/>
      </c>
      <c r="R19" s="19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84" t="str">
        <f t="shared" ca="1" si="0"/>
        <v/>
      </c>
      <c r="C20" s="285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85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86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93"/>
      <c r="K20" s="191" t="str">
        <f>IF(A20="","",itens_Remanesc!C20)</f>
        <v/>
      </c>
      <c r="L20" s="191" t="str">
        <f>IF(A20="","",IF($I$4="C0",posicao_contratual!G20,IF($I$4="C1",posicao_contratual!K20,IF($I$4="C2",posicao_contratual!O20,IF($I$4="C3",posicao_contratual!S20,IF($I$4="C4",posicao_contratual!W20,""))))))</f>
        <v/>
      </c>
      <c r="M20" s="191" t="str">
        <f ca="1">IF(OR(A20="",$I$5="",$I$6=""),"",ROUND(SUMIFS(aditivos!$L$2:$L$200,aditivos!$A$2:$A$200,A20,aditivos!$B$2:$B$200,"&gt;"&amp;$I$6,aditivos!$B$2:$B$200,"&lt;="&amp;$I$5),2))</f>
        <v/>
      </c>
      <c r="N20" s="191" t="str">
        <f t="shared" si="2"/>
        <v/>
      </c>
      <c r="O20" s="19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9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91" t="str">
        <f t="shared" si="3"/>
        <v/>
      </c>
      <c r="R20" s="19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84" t="str">
        <f t="shared" ca="1" si="0"/>
        <v/>
      </c>
      <c r="C21" s="285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85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86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93"/>
      <c r="K21" s="191" t="str">
        <f>IF(A21="","",itens_Remanesc!C21)</f>
        <v/>
      </c>
      <c r="L21" s="191" t="str">
        <f>IF(A21="","",IF($I$4="C0",posicao_contratual!G21,IF($I$4="C1",posicao_contratual!K21,IF($I$4="C2",posicao_contratual!O21,IF($I$4="C3",posicao_contratual!S21,IF($I$4="C4",posicao_contratual!W21,""))))))</f>
        <v/>
      </c>
      <c r="M21" s="191" t="str">
        <f ca="1">IF(OR(A21="",$I$5="",$I$6=""),"",ROUND(SUMIFS(aditivos!$L$2:$L$200,aditivos!$A$2:$A$200,A21,aditivos!$B$2:$B$200,"&gt;"&amp;$I$6,aditivos!$B$2:$B$200,"&lt;="&amp;$I$5),2))</f>
        <v/>
      </c>
      <c r="N21" s="191" t="str">
        <f t="shared" si="2"/>
        <v/>
      </c>
      <c r="O21" s="19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9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91" t="str">
        <f t="shared" si="3"/>
        <v/>
      </c>
      <c r="R21" s="19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84" t="str">
        <f t="shared" ca="1" si="0"/>
        <v/>
      </c>
      <c r="C22" s="285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85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86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93"/>
      <c r="K22" s="191" t="str">
        <f>IF(A22="","",itens_Remanesc!C22)</f>
        <v/>
      </c>
      <c r="L22" s="191" t="str">
        <f>IF(A22="","",IF($I$4="C0",posicao_contratual!G22,IF($I$4="C1",posicao_contratual!K22,IF($I$4="C2",posicao_contratual!O22,IF($I$4="C3",posicao_contratual!S22,IF($I$4="C4",posicao_contratual!W22,""))))))</f>
        <v/>
      </c>
      <c r="M22" s="191" t="str">
        <f ca="1">IF(OR(A22="",$I$5="",$I$6=""),"",ROUND(SUMIFS(aditivos!$L$2:$L$200,aditivos!$A$2:$A$200,A22,aditivos!$B$2:$B$200,"&gt;"&amp;$I$6,aditivos!$B$2:$B$200,"&lt;="&amp;$I$5),2))</f>
        <v/>
      </c>
      <c r="N22" s="191" t="str">
        <f t="shared" si="2"/>
        <v/>
      </c>
      <c r="O22" s="19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9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91" t="str">
        <f t="shared" si="3"/>
        <v/>
      </c>
      <c r="R22" s="19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84" t="str">
        <f t="shared" ca="1" si="0"/>
        <v/>
      </c>
      <c r="C23" s="285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85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86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93"/>
      <c r="K23" s="191" t="str">
        <f>IF(A23="","",itens_Remanesc!C23)</f>
        <v/>
      </c>
      <c r="L23" s="191" t="str">
        <f>IF(A23="","",IF($I$4="C0",posicao_contratual!G23,IF($I$4="C1",posicao_contratual!K23,IF($I$4="C2",posicao_contratual!O23,IF($I$4="C3",posicao_contratual!S23,IF($I$4="C4",posicao_contratual!W23,""))))))</f>
        <v/>
      </c>
      <c r="M23" s="191" t="str">
        <f ca="1">IF(OR(A23="",$I$5="",$I$6=""),"",ROUND(SUMIFS(aditivos!$L$2:$L$200,aditivos!$A$2:$A$200,A23,aditivos!$B$2:$B$200,"&gt;"&amp;$I$6,aditivos!$B$2:$B$200,"&lt;="&amp;$I$5),2))</f>
        <v/>
      </c>
      <c r="N23" s="191" t="str">
        <f t="shared" si="2"/>
        <v/>
      </c>
      <c r="O23" s="19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9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91" t="str">
        <f t="shared" si="3"/>
        <v/>
      </c>
      <c r="R23" s="19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84" t="str">
        <f t="shared" ca="1" si="0"/>
        <v/>
      </c>
      <c r="C24" s="285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85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86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93"/>
      <c r="K24" s="191" t="str">
        <f>IF(A24="","",itens_Remanesc!C24)</f>
        <v/>
      </c>
      <c r="L24" s="191" t="str">
        <f>IF(A24="","",IF($I$4="C0",posicao_contratual!G24,IF($I$4="C1",posicao_contratual!K24,IF($I$4="C2",posicao_contratual!O24,IF($I$4="C3",posicao_contratual!S24,IF($I$4="C4",posicao_contratual!W24,""))))))</f>
        <v/>
      </c>
      <c r="M24" s="191" t="str">
        <f ca="1">IF(OR(A24="",$I$5="",$I$6=""),"",ROUND(SUMIFS(aditivos!$L$2:$L$200,aditivos!$A$2:$A$200,A24,aditivos!$B$2:$B$200,"&gt;"&amp;$I$6,aditivos!$B$2:$B$200,"&lt;="&amp;$I$5),2))</f>
        <v/>
      </c>
      <c r="N24" s="191" t="str">
        <f t="shared" si="2"/>
        <v/>
      </c>
      <c r="O24" s="19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9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91" t="str">
        <f t="shared" si="3"/>
        <v/>
      </c>
      <c r="R24" s="19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84" t="str">
        <f t="shared" ca="1" si="0"/>
        <v/>
      </c>
      <c r="C25" s="285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85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86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93"/>
      <c r="K25" s="191" t="str">
        <f>IF(A25="","",itens_Remanesc!C25)</f>
        <v/>
      </c>
      <c r="L25" s="191" t="str">
        <f>IF(A25="","",IF($I$4="C0",posicao_contratual!G25,IF($I$4="C1",posicao_contratual!K25,IF($I$4="C2",posicao_contratual!O25,IF($I$4="C3",posicao_contratual!S25,IF($I$4="C4",posicao_contratual!W25,""))))))</f>
        <v/>
      </c>
      <c r="M25" s="191" t="str">
        <f ca="1">IF(OR(A25="",$I$5="",$I$6=""),"",ROUND(SUMIFS(aditivos!$L$2:$L$200,aditivos!$A$2:$A$200,A25,aditivos!$B$2:$B$200,"&gt;"&amp;$I$6,aditivos!$B$2:$B$200,"&lt;="&amp;$I$5),2))</f>
        <v/>
      </c>
      <c r="N25" s="191" t="str">
        <f t="shared" si="2"/>
        <v/>
      </c>
      <c r="O25" s="19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9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91" t="str">
        <f t="shared" si="3"/>
        <v/>
      </c>
      <c r="R25" s="19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84" t="str">
        <f t="shared" ca="1" si="0"/>
        <v/>
      </c>
      <c r="C26" s="285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85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86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93"/>
      <c r="K26" s="191" t="str">
        <f>IF(A26="","",itens_Remanesc!C26)</f>
        <v/>
      </c>
      <c r="L26" s="191" t="str">
        <f>IF(A26="","",IF($I$4="C0",posicao_contratual!G26,IF($I$4="C1",posicao_contratual!K26,IF($I$4="C2",posicao_contratual!O26,IF($I$4="C3",posicao_contratual!S26,IF($I$4="C4",posicao_contratual!W26,""))))))</f>
        <v/>
      </c>
      <c r="M26" s="191" t="str">
        <f ca="1">IF(OR(A26="",$I$5="",$I$6=""),"",ROUND(SUMIFS(aditivos!$L$2:$L$200,aditivos!$A$2:$A$200,A26,aditivos!$B$2:$B$200,"&gt;"&amp;$I$6,aditivos!$B$2:$B$200,"&lt;="&amp;$I$5),2))</f>
        <v/>
      </c>
      <c r="N26" s="191" t="str">
        <f t="shared" si="2"/>
        <v/>
      </c>
      <c r="O26" s="19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9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91" t="str">
        <f t="shared" si="3"/>
        <v/>
      </c>
      <c r="R26" s="19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84" t="str">
        <f t="shared" ca="1" si="0"/>
        <v/>
      </c>
      <c r="C27" s="285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85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86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93"/>
      <c r="K27" s="191" t="str">
        <f>IF(A27="","",itens_Remanesc!C27)</f>
        <v/>
      </c>
      <c r="L27" s="191" t="str">
        <f>IF(A27="","",IF($I$4="C0",posicao_contratual!G27,IF($I$4="C1",posicao_contratual!K27,IF($I$4="C2",posicao_contratual!O27,IF($I$4="C3",posicao_contratual!S27,IF($I$4="C4",posicao_contratual!W27,""))))))</f>
        <v/>
      </c>
      <c r="M27" s="191" t="str">
        <f ca="1">IF(OR(A27="",$I$5="",$I$6=""),"",ROUND(SUMIFS(aditivos!$L$2:$L$200,aditivos!$A$2:$A$200,A27,aditivos!$B$2:$B$200,"&gt;"&amp;$I$6,aditivos!$B$2:$B$200,"&lt;="&amp;$I$5),2))</f>
        <v/>
      </c>
      <c r="N27" s="191" t="str">
        <f t="shared" si="2"/>
        <v/>
      </c>
      <c r="O27" s="19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9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91" t="str">
        <f t="shared" si="3"/>
        <v/>
      </c>
      <c r="R27" s="19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84" t="str">
        <f t="shared" ca="1" si="0"/>
        <v/>
      </c>
      <c r="C28" s="285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85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86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93"/>
      <c r="K28" s="191" t="str">
        <f>IF(A28="","",itens_Remanesc!C28)</f>
        <v/>
      </c>
      <c r="L28" s="191" t="str">
        <f>IF(A28="","",IF($I$4="C0",posicao_contratual!G28,IF($I$4="C1",posicao_contratual!K28,IF($I$4="C2",posicao_contratual!O28,IF($I$4="C3",posicao_contratual!S28,IF($I$4="C4",posicao_contratual!W28,""))))))</f>
        <v/>
      </c>
      <c r="M28" s="191" t="str">
        <f ca="1">IF(OR(A28="",$I$5="",$I$6=""),"",ROUND(SUMIFS(aditivos!$L$2:$L$200,aditivos!$A$2:$A$200,A28,aditivos!$B$2:$B$200,"&gt;"&amp;$I$6,aditivos!$B$2:$B$200,"&lt;="&amp;$I$5),2))</f>
        <v/>
      </c>
      <c r="N28" s="191" t="str">
        <f t="shared" si="2"/>
        <v/>
      </c>
      <c r="O28" s="19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9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91" t="str">
        <f t="shared" si="3"/>
        <v/>
      </c>
      <c r="R28" s="19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84" t="str">
        <f t="shared" ca="1" si="0"/>
        <v/>
      </c>
      <c r="C29" s="285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85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86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93"/>
      <c r="K29" s="191" t="str">
        <f>IF(A29="","",itens_Remanesc!C29)</f>
        <v/>
      </c>
      <c r="L29" s="191" t="str">
        <f>IF(A29="","",IF($I$4="C0",posicao_contratual!G29,IF($I$4="C1",posicao_contratual!K29,IF($I$4="C2",posicao_contratual!O29,IF($I$4="C3",posicao_contratual!S29,IF($I$4="C4",posicao_contratual!W29,""))))))</f>
        <v/>
      </c>
      <c r="M29" s="191" t="str">
        <f ca="1">IF(OR(A29="",$I$5="",$I$6=""),"",ROUND(SUMIFS(aditivos!$L$2:$L$200,aditivos!$A$2:$A$200,A29,aditivos!$B$2:$B$200,"&gt;"&amp;$I$6,aditivos!$B$2:$B$200,"&lt;="&amp;$I$5),2))</f>
        <v/>
      </c>
      <c r="N29" s="191" t="str">
        <f t="shared" si="2"/>
        <v/>
      </c>
      <c r="O29" s="19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9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91" t="str">
        <f t="shared" si="3"/>
        <v/>
      </c>
      <c r="R29" s="19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84" t="str">
        <f t="shared" ca="1" si="0"/>
        <v/>
      </c>
      <c r="C30" s="285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85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86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93"/>
      <c r="K30" s="191" t="str">
        <f>IF(A30="","",itens_Remanesc!C30)</f>
        <v/>
      </c>
      <c r="L30" s="191" t="str">
        <f>IF(A30="","",IF($I$4="C0",posicao_contratual!G30,IF($I$4="C1",posicao_contratual!K30,IF($I$4="C2",posicao_contratual!O30,IF($I$4="C3",posicao_contratual!S30,IF($I$4="C4",posicao_contratual!W30,""))))))</f>
        <v/>
      </c>
      <c r="M30" s="191" t="str">
        <f ca="1">IF(OR(A30="",$I$5="",$I$6=""),"",ROUND(SUMIFS(aditivos!$L$2:$L$200,aditivos!$A$2:$A$200,A30,aditivos!$B$2:$B$200,"&gt;"&amp;$I$6,aditivos!$B$2:$B$200,"&lt;="&amp;$I$5),2))</f>
        <v/>
      </c>
      <c r="N30" s="191" t="str">
        <f t="shared" si="2"/>
        <v/>
      </c>
      <c r="O30" s="19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9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91" t="str">
        <f t="shared" si="3"/>
        <v/>
      </c>
      <c r="R30" s="19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84" t="str">
        <f t="shared" ca="1" si="0"/>
        <v/>
      </c>
      <c r="C31" s="285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85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86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93"/>
      <c r="K31" s="191" t="str">
        <f>IF(A31="","",itens_Remanesc!C31)</f>
        <v/>
      </c>
      <c r="L31" s="191" t="str">
        <f>IF(A31="","",IF($I$4="C0",posicao_contratual!G31,IF($I$4="C1",posicao_contratual!K31,IF($I$4="C2",posicao_contratual!O31,IF($I$4="C3",posicao_contratual!S31,IF($I$4="C4",posicao_contratual!W31,""))))))</f>
        <v/>
      </c>
      <c r="M31" s="191" t="str">
        <f ca="1">IF(OR(A31="",$I$5="",$I$6=""),"",ROUND(SUMIFS(aditivos!$L$2:$L$200,aditivos!$A$2:$A$200,A31,aditivos!$B$2:$B$200,"&gt;"&amp;$I$6,aditivos!$B$2:$B$200,"&lt;="&amp;$I$5),2))</f>
        <v/>
      </c>
      <c r="N31" s="191" t="str">
        <f t="shared" si="2"/>
        <v/>
      </c>
      <c r="O31" s="19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9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91" t="str">
        <f t="shared" si="3"/>
        <v/>
      </c>
      <c r="R31" s="19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84" t="str">
        <f t="shared" ca="1" si="0"/>
        <v/>
      </c>
      <c r="C32" s="285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85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86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93"/>
      <c r="K32" s="191" t="str">
        <f>IF(A32="","",itens_Remanesc!C32)</f>
        <v/>
      </c>
      <c r="L32" s="191" t="str">
        <f>IF(A32="","",IF($I$4="C0",posicao_contratual!G32,IF($I$4="C1",posicao_contratual!K32,IF($I$4="C2",posicao_contratual!O32,IF($I$4="C3",posicao_contratual!S32,IF($I$4="C4",posicao_contratual!W32,""))))))</f>
        <v/>
      </c>
      <c r="M32" s="191" t="str">
        <f ca="1">IF(OR(A32="",$I$5="",$I$6=""),"",ROUND(SUMIFS(aditivos!$L$2:$L$200,aditivos!$A$2:$A$200,A32,aditivos!$B$2:$B$200,"&gt;"&amp;$I$6,aditivos!$B$2:$B$200,"&lt;="&amp;$I$5),2))</f>
        <v/>
      </c>
      <c r="N32" s="191" t="str">
        <f t="shared" si="2"/>
        <v/>
      </c>
      <c r="O32" s="19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9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91" t="str">
        <f t="shared" si="3"/>
        <v/>
      </c>
      <c r="R32" s="19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84" t="str">
        <f t="shared" ca="1" si="0"/>
        <v/>
      </c>
      <c r="C33" s="285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85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86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93"/>
      <c r="K33" s="191" t="str">
        <f>IF(A33="","",itens_Remanesc!C33)</f>
        <v/>
      </c>
      <c r="L33" s="191" t="str">
        <f>IF(A33="","",IF($I$4="C0",posicao_contratual!G33,IF($I$4="C1",posicao_contratual!K33,IF($I$4="C2",posicao_contratual!O33,IF($I$4="C3",posicao_contratual!S33,IF($I$4="C4",posicao_contratual!W33,""))))))</f>
        <v/>
      </c>
      <c r="M33" s="191" t="str">
        <f ca="1">IF(OR(A33="",$I$5="",$I$6=""),"",ROUND(SUMIFS(aditivos!$L$2:$L$200,aditivos!$A$2:$A$200,A33,aditivos!$B$2:$B$200,"&gt;"&amp;$I$6,aditivos!$B$2:$B$200,"&lt;="&amp;$I$5),2))</f>
        <v/>
      </c>
      <c r="N33" s="191" t="str">
        <f t="shared" si="2"/>
        <v/>
      </c>
      <c r="O33" s="19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9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91" t="str">
        <f t="shared" si="3"/>
        <v/>
      </c>
      <c r="R33" s="19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84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85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85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86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93"/>
      <c r="K34" s="191" t="str">
        <f>IF(A34="","",itens_Remanesc!C34)</f>
        <v/>
      </c>
      <c r="L34" s="191" t="str">
        <f>IF(A34="","",IF($I$4="C0",posicao_contratual!G34,IF($I$4="C1",posicao_contratual!K34,IF($I$4="C2",posicao_contratual!O34,IF($I$4="C3",posicao_contratual!S34,IF($I$4="C4",posicao_contratual!W34,""))))))</f>
        <v/>
      </c>
      <c r="M34" s="191" t="str">
        <f ca="1">IF(OR(A34="",$I$5="",$I$6=""),"",ROUND(SUMIFS(aditivos!$L$2:$L$200,aditivos!$A$2:$A$200,A34,aditivos!$B$2:$B$200,"&gt;"&amp;$I$6,aditivos!$B$2:$B$200,"&lt;="&amp;$I$5),2))</f>
        <v/>
      </c>
      <c r="N34" s="191" t="str">
        <f t="shared" ref="N34:N65" si="6">IF(OR(A34="",L34="",D34=""),"",ROUND(MAX(L34+IF(ISNUMBER(M34),M34,0)-D34,0),2))</f>
        <v/>
      </c>
      <c r="O34" s="19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9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91" t="str">
        <f t="shared" ref="Q34:Q65" si="7">IF(OR(A34="",D34="",K34=""),"",ROUND(D34*K34,2))</f>
        <v/>
      </c>
      <c r="R34" s="19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84" t="str">
        <f t="shared" ca="1" si="4"/>
        <v/>
      </c>
      <c r="C35" s="285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85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86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93"/>
      <c r="K35" s="191" t="str">
        <f>IF(A35="","",itens_Remanesc!C35)</f>
        <v/>
      </c>
      <c r="L35" s="191" t="str">
        <f>IF(A35="","",IF($I$4="C0",posicao_contratual!G35,IF($I$4="C1",posicao_contratual!K35,IF($I$4="C2",posicao_contratual!O35,IF($I$4="C3",posicao_contratual!S35,IF($I$4="C4",posicao_contratual!W35,""))))))</f>
        <v/>
      </c>
      <c r="M35" s="191" t="str">
        <f ca="1">IF(OR(A35="",$I$5="",$I$6=""),"",ROUND(SUMIFS(aditivos!$L$2:$L$200,aditivos!$A$2:$A$200,A35,aditivos!$B$2:$B$200,"&gt;"&amp;$I$6,aditivos!$B$2:$B$200,"&lt;="&amp;$I$5),2))</f>
        <v/>
      </c>
      <c r="N35" s="191" t="str">
        <f t="shared" si="6"/>
        <v/>
      </c>
      <c r="O35" s="19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9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91" t="str">
        <f t="shared" si="7"/>
        <v/>
      </c>
      <c r="R35" s="19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84" t="str">
        <f t="shared" ca="1" si="4"/>
        <v/>
      </c>
      <c r="C36" s="285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85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86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93"/>
      <c r="K36" s="191" t="str">
        <f>IF(A36="","",itens_Remanesc!C36)</f>
        <v/>
      </c>
      <c r="L36" s="191" t="str">
        <f>IF(A36="","",IF($I$4="C0",posicao_contratual!G36,IF($I$4="C1",posicao_contratual!K36,IF($I$4="C2",posicao_contratual!O36,IF($I$4="C3",posicao_contratual!S36,IF($I$4="C4",posicao_contratual!W36,""))))))</f>
        <v/>
      </c>
      <c r="M36" s="191" t="str">
        <f ca="1">IF(OR(A36="",$I$5="",$I$6=""),"",ROUND(SUMIFS(aditivos!$L$2:$L$200,aditivos!$A$2:$A$200,A36,aditivos!$B$2:$B$200,"&gt;"&amp;$I$6,aditivos!$B$2:$B$200,"&lt;="&amp;$I$5),2))</f>
        <v/>
      </c>
      <c r="N36" s="191" t="str">
        <f t="shared" si="6"/>
        <v/>
      </c>
      <c r="O36" s="19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9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91" t="str">
        <f t="shared" si="7"/>
        <v/>
      </c>
      <c r="R36" s="19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84" t="str">
        <f t="shared" ca="1" si="4"/>
        <v/>
      </c>
      <c r="C37" s="285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85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86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93"/>
      <c r="K37" s="191" t="str">
        <f>IF(A37="","",itens_Remanesc!C37)</f>
        <v/>
      </c>
      <c r="L37" s="191" t="str">
        <f>IF(A37="","",IF($I$4="C0",posicao_contratual!G37,IF($I$4="C1",posicao_contratual!K37,IF($I$4="C2",posicao_contratual!O37,IF($I$4="C3",posicao_contratual!S37,IF($I$4="C4",posicao_contratual!W37,""))))))</f>
        <v/>
      </c>
      <c r="M37" s="191" t="str">
        <f ca="1">IF(OR(A37="",$I$5="",$I$6=""),"",ROUND(SUMIFS(aditivos!$L$2:$L$200,aditivos!$A$2:$A$200,A37,aditivos!$B$2:$B$200,"&gt;"&amp;$I$6,aditivos!$B$2:$B$200,"&lt;="&amp;$I$5),2))</f>
        <v/>
      </c>
      <c r="N37" s="191" t="str">
        <f t="shared" si="6"/>
        <v/>
      </c>
      <c r="O37" s="19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9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91" t="str">
        <f t="shared" si="7"/>
        <v/>
      </c>
      <c r="R37" s="19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84" t="str">
        <f t="shared" ca="1" si="4"/>
        <v/>
      </c>
      <c r="C38" s="285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85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86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93"/>
      <c r="K38" s="191" t="str">
        <f>IF(A38="","",itens_Remanesc!C38)</f>
        <v/>
      </c>
      <c r="L38" s="191" t="str">
        <f>IF(A38="","",IF($I$4="C0",posicao_contratual!G38,IF($I$4="C1",posicao_contratual!K38,IF($I$4="C2",posicao_contratual!O38,IF($I$4="C3",posicao_contratual!S38,IF($I$4="C4",posicao_contratual!W38,""))))))</f>
        <v/>
      </c>
      <c r="M38" s="191" t="str">
        <f ca="1">IF(OR(A38="",$I$5="",$I$6=""),"",ROUND(SUMIFS(aditivos!$L$2:$L$200,aditivos!$A$2:$A$200,A38,aditivos!$B$2:$B$200,"&gt;"&amp;$I$6,aditivos!$B$2:$B$200,"&lt;="&amp;$I$5),2))</f>
        <v/>
      </c>
      <c r="N38" s="191" t="str">
        <f t="shared" si="6"/>
        <v/>
      </c>
      <c r="O38" s="19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9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91" t="str">
        <f t="shared" si="7"/>
        <v/>
      </c>
      <c r="R38" s="19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84" t="str">
        <f t="shared" ca="1" si="4"/>
        <v/>
      </c>
      <c r="C39" s="285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85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86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93"/>
      <c r="K39" s="191" t="str">
        <f>IF(A39="","",itens_Remanesc!C39)</f>
        <v/>
      </c>
      <c r="L39" s="191" t="str">
        <f>IF(A39="","",IF($I$4="C0",posicao_contratual!G39,IF($I$4="C1",posicao_contratual!K39,IF($I$4="C2",posicao_contratual!O39,IF($I$4="C3",posicao_contratual!S39,IF($I$4="C4",posicao_contratual!W39,""))))))</f>
        <v/>
      </c>
      <c r="M39" s="191" t="str">
        <f ca="1">IF(OR(A39="",$I$5="",$I$6=""),"",ROUND(SUMIFS(aditivos!$L$2:$L$200,aditivos!$A$2:$A$200,A39,aditivos!$B$2:$B$200,"&gt;"&amp;$I$6,aditivos!$B$2:$B$200,"&lt;="&amp;$I$5),2))</f>
        <v/>
      </c>
      <c r="N39" s="191" t="str">
        <f t="shared" si="6"/>
        <v/>
      </c>
      <c r="O39" s="19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9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91" t="str">
        <f t="shared" si="7"/>
        <v/>
      </c>
      <c r="R39" s="19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84" t="str">
        <f t="shared" ca="1" si="4"/>
        <v/>
      </c>
      <c r="C40" s="285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85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86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93"/>
      <c r="K40" s="191" t="str">
        <f>IF(A40="","",itens_Remanesc!C40)</f>
        <v/>
      </c>
      <c r="L40" s="191" t="str">
        <f>IF(A40="","",IF($I$4="C0",posicao_contratual!G40,IF($I$4="C1",posicao_contratual!K40,IF($I$4="C2",posicao_contratual!O40,IF($I$4="C3",posicao_contratual!S40,IF($I$4="C4",posicao_contratual!W40,""))))))</f>
        <v/>
      </c>
      <c r="M40" s="191" t="str">
        <f ca="1">IF(OR(A40="",$I$5="",$I$6=""),"",ROUND(SUMIFS(aditivos!$L$2:$L$200,aditivos!$A$2:$A$200,A40,aditivos!$B$2:$B$200,"&gt;"&amp;$I$6,aditivos!$B$2:$B$200,"&lt;="&amp;$I$5),2))</f>
        <v/>
      </c>
      <c r="N40" s="191" t="str">
        <f t="shared" si="6"/>
        <v/>
      </c>
      <c r="O40" s="19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9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91" t="str">
        <f t="shared" si="7"/>
        <v/>
      </c>
      <c r="R40" s="19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84" t="str">
        <f t="shared" ca="1" si="4"/>
        <v/>
      </c>
      <c r="C41" s="285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85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86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91" t="str">
        <f>IF(A41="","",itens_Remanesc!C41)</f>
        <v/>
      </c>
      <c r="L41" s="191" t="str">
        <f>IF(A41="","",IF($I$4="C0",posicao_contratual!G41,IF($I$4="C1",posicao_contratual!K41,IF($I$4="C2",posicao_contratual!O41,IF($I$4="C3",posicao_contratual!S41,IF($I$4="C4",posicao_contratual!W41,""))))))</f>
        <v/>
      </c>
      <c r="M41" s="191" t="str">
        <f ca="1">IF(OR(A41="",$I$5="",$I$6=""),"",ROUND(SUMIFS(aditivos!$L$2:$L$200,aditivos!$A$2:$A$200,A41,aditivos!$B$2:$B$200,"&gt;"&amp;$I$6,aditivos!$B$2:$B$200,"&lt;="&amp;$I$5),2))</f>
        <v/>
      </c>
      <c r="N41" s="191" t="str">
        <f t="shared" si="6"/>
        <v/>
      </c>
      <c r="O41" s="19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9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91" t="str">
        <f t="shared" si="7"/>
        <v/>
      </c>
      <c r="R41" s="19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84" t="str">
        <f t="shared" ca="1" si="4"/>
        <v/>
      </c>
      <c r="C42" s="285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85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86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91" t="str">
        <f>IF(A42="","",itens_Remanesc!C42)</f>
        <v/>
      </c>
      <c r="L42" s="191" t="str">
        <f>IF(A42="","",IF($I$4="C0",posicao_contratual!G42,IF($I$4="C1",posicao_contratual!K42,IF($I$4="C2",posicao_contratual!O42,IF($I$4="C3",posicao_contratual!S42,IF($I$4="C4",posicao_contratual!W42,""))))))</f>
        <v/>
      </c>
      <c r="M42" s="191" t="str">
        <f ca="1">IF(OR(A42="",$I$5="",$I$6=""),"",ROUND(SUMIFS(aditivos!$L$2:$L$200,aditivos!$A$2:$A$200,A42,aditivos!$B$2:$B$200,"&gt;"&amp;$I$6,aditivos!$B$2:$B$200,"&lt;="&amp;$I$5),2))</f>
        <v/>
      </c>
      <c r="N42" s="191" t="str">
        <f t="shared" si="6"/>
        <v/>
      </c>
      <c r="O42" s="19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9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91" t="str">
        <f t="shared" si="7"/>
        <v/>
      </c>
      <c r="R42" s="19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84" t="str">
        <f t="shared" ca="1" si="4"/>
        <v/>
      </c>
      <c r="C43" s="285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85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86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91" t="str">
        <f>IF(A43="","",itens_Remanesc!C43)</f>
        <v/>
      </c>
      <c r="L43" s="191" t="str">
        <f>IF(A43="","",IF($I$4="C0",posicao_contratual!G43,IF($I$4="C1",posicao_contratual!K43,IF($I$4="C2",posicao_contratual!O43,IF($I$4="C3",posicao_contratual!S43,IF($I$4="C4",posicao_contratual!W43,""))))))</f>
        <v/>
      </c>
      <c r="M43" s="191" t="str">
        <f ca="1">IF(OR(A43="",$I$5="",$I$6=""),"",ROUND(SUMIFS(aditivos!$L$2:$L$200,aditivos!$A$2:$A$200,A43,aditivos!$B$2:$B$200,"&gt;"&amp;$I$6,aditivos!$B$2:$B$200,"&lt;="&amp;$I$5),2))</f>
        <v/>
      </c>
      <c r="N43" s="191" t="str">
        <f t="shared" si="6"/>
        <v/>
      </c>
      <c r="O43" s="19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9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91" t="str">
        <f t="shared" si="7"/>
        <v/>
      </c>
      <c r="R43" s="19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84" t="str">
        <f t="shared" ca="1" si="4"/>
        <v/>
      </c>
      <c r="C44" s="285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85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86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91" t="str">
        <f>IF(A44="","",itens_Remanesc!C44)</f>
        <v/>
      </c>
      <c r="L44" s="191" t="str">
        <f>IF(A44="","",IF($I$4="C0",posicao_contratual!G44,IF($I$4="C1",posicao_contratual!K44,IF($I$4="C2",posicao_contratual!O44,IF($I$4="C3",posicao_contratual!S44,IF($I$4="C4",posicao_contratual!W44,""))))))</f>
        <v/>
      </c>
      <c r="M44" s="191" t="str">
        <f ca="1">IF(OR(A44="",$I$5="",$I$6=""),"",ROUND(SUMIFS(aditivos!$L$2:$L$200,aditivos!$A$2:$A$200,A44,aditivos!$B$2:$B$200,"&gt;"&amp;$I$6,aditivos!$B$2:$B$200,"&lt;="&amp;$I$5),2))</f>
        <v/>
      </c>
      <c r="N44" s="191" t="str">
        <f t="shared" si="6"/>
        <v/>
      </c>
      <c r="O44" s="19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9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91" t="str">
        <f t="shared" si="7"/>
        <v/>
      </c>
      <c r="R44" s="19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84" t="str">
        <f t="shared" ca="1" si="4"/>
        <v/>
      </c>
      <c r="C45" s="285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85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86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91" t="str">
        <f>IF(A45="","",itens_Remanesc!C45)</f>
        <v/>
      </c>
      <c r="L45" s="191" t="str">
        <f>IF(A45="","",IF($I$4="C0",posicao_contratual!G45,IF($I$4="C1",posicao_contratual!K45,IF($I$4="C2",posicao_contratual!O45,IF($I$4="C3",posicao_contratual!S45,IF($I$4="C4",posicao_contratual!W45,""))))))</f>
        <v/>
      </c>
      <c r="M45" s="191" t="str">
        <f ca="1">IF(OR(A45="",$I$5="",$I$6=""),"",ROUND(SUMIFS(aditivos!$L$2:$L$200,aditivos!$A$2:$A$200,A45,aditivos!$B$2:$B$200,"&gt;"&amp;$I$6,aditivos!$B$2:$B$200,"&lt;="&amp;$I$5),2))</f>
        <v/>
      </c>
      <c r="N45" s="191" t="str">
        <f t="shared" si="6"/>
        <v/>
      </c>
      <c r="O45" s="19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9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91" t="str">
        <f t="shared" si="7"/>
        <v/>
      </c>
      <c r="R45" s="19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84" t="str">
        <f t="shared" ca="1" si="4"/>
        <v/>
      </c>
      <c r="C46" s="285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85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86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91" t="str">
        <f>IF(A46="","",itens_Remanesc!C46)</f>
        <v/>
      </c>
      <c r="L46" s="191" t="str">
        <f>IF(A46="","",IF($I$4="C0",posicao_contratual!G46,IF($I$4="C1",posicao_contratual!K46,IF($I$4="C2",posicao_contratual!O46,IF($I$4="C3",posicao_contratual!S46,IF($I$4="C4",posicao_contratual!W46,""))))))</f>
        <v/>
      </c>
      <c r="M46" s="191" t="str">
        <f ca="1">IF(OR(A46="",$I$5="",$I$6=""),"",ROUND(SUMIFS(aditivos!$L$2:$L$200,aditivos!$A$2:$A$200,A46,aditivos!$B$2:$B$200,"&gt;"&amp;$I$6,aditivos!$B$2:$B$200,"&lt;="&amp;$I$5),2))</f>
        <v/>
      </c>
      <c r="N46" s="191" t="str">
        <f t="shared" si="6"/>
        <v/>
      </c>
      <c r="O46" s="19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9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91" t="str">
        <f t="shared" si="7"/>
        <v/>
      </c>
      <c r="R46" s="19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84" t="str">
        <f t="shared" ca="1" si="4"/>
        <v/>
      </c>
      <c r="C47" s="285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85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86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91" t="str">
        <f>IF(A47="","",itens_Remanesc!C47)</f>
        <v/>
      </c>
      <c r="L47" s="191" t="str">
        <f>IF(A47="","",IF($I$4="C0",posicao_contratual!G47,IF($I$4="C1",posicao_contratual!K47,IF($I$4="C2",posicao_contratual!O47,IF($I$4="C3",posicao_contratual!S47,IF($I$4="C4",posicao_contratual!W47,""))))))</f>
        <v/>
      </c>
      <c r="M47" s="191" t="str">
        <f ca="1">IF(OR(A47="",$I$5="",$I$6=""),"",ROUND(SUMIFS(aditivos!$L$2:$L$200,aditivos!$A$2:$A$200,A47,aditivos!$B$2:$B$200,"&gt;"&amp;$I$6,aditivos!$B$2:$B$200,"&lt;="&amp;$I$5),2))</f>
        <v/>
      </c>
      <c r="N47" s="191" t="str">
        <f t="shared" si="6"/>
        <v/>
      </c>
      <c r="O47" s="19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9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91" t="str">
        <f t="shared" si="7"/>
        <v/>
      </c>
      <c r="R47" s="19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84" t="str">
        <f t="shared" ca="1" si="4"/>
        <v/>
      </c>
      <c r="C48" s="285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85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86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91" t="str">
        <f>IF(A48="","",itens_Remanesc!C48)</f>
        <v/>
      </c>
      <c r="L48" s="191" t="str">
        <f>IF(A48="","",IF($I$4="C0",posicao_contratual!G48,IF($I$4="C1",posicao_contratual!K48,IF($I$4="C2",posicao_contratual!O48,IF($I$4="C3",posicao_contratual!S48,IF($I$4="C4",posicao_contratual!W48,""))))))</f>
        <v/>
      </c>
      <c r="M48" s="191" t="str">
        <f ca="1">IF(OR(A48="",$I$5="",$I$6=""),"",ROUND(SUMIFS(aditivos!$L$2:$L$200,aditivos!$A$2:$A$200,A48,aditivos!$B$2:$B$200,"&gt;"&amp;$I$6,aditivos!$B$2:$B$200,"&lt;="&amp;$I$5),2))</f>
        <v/>
      </c>
      <c r="N48" s="191" t="str">
        <f t="shared" si="6"/>
        <v/>
      </c>
      <c r="O48" s="19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9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91" t="str">
        <f t="shared" si="7"/>
        <v/>
      </c>
      <c r="R48" s="19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84" t="str">
        <f t="shared" ca="1" si="4"/>
        <v/>
      </c>
      <c r="C49" s="285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85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86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91" t="str">
        <f>IF(A49="","",itens_Remanesc!C49)</f>
        <v/>
      </c>
      <c r="L49" s="191" t="str">
        <f>IF(A49="","",IF($I$4="C0",posicao_contratual!G49,IF($I$4="C1",posicao_contratual!K49,IF($I$4="C2",posicao_contratual!O49,IF($I$4="C3",posicao_contratual!S49,IF($I$4="C4",posicao_contratual!W49,""))))))</f>
        <v/>
      </c>
      <c r="M49" s="191" t="str">
        <f ca="1">IF(OR(A49="",$I$5="",$I$6=""),"",ROUND(SUMIFS(aditivos!$L$2:$L$200,aditivos!$A$2:$A$200,A49,aditivos!$B$2:$B$200,"&gt;"&amp;$I$6,aditivos!$B$2:$B$200,"&lt;="&amp;$I$5),2))</f>
        <v/>
      </c>
      <c r="N49" s="191" t="str">
        <f t="shared" si="6"/>
        <v/>
      </c>
      <c r="O49" s="19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9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91" t="str">
        <f t="shared" si="7"/>
        <v/>
      </c>
      <c r="R49" s="19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84" t="str">
        <f t="shared" ca="1" si="4"/>
        <v/>
      </c>
      <c r="C50" s="285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85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86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91" t="str">
        <f>IF(A50="","",itens_Remanesc!C50)</f>
        <v/>
      </c>
      <c r="L50" s="191" t="str">
        <f>IF(A50="","",IF($I$4="C0",posicao_contratual!G50,IF($I$4="C1",posicao_contratual!K50,IF($I$4="C2",posicao_contratual!O50,IF($I$4="C3",posicao_contratual!S50,IF($I$4="C4",posicao_contratual!W50,""))))))</f>
        <v/>
      </c>
      <c r="M50" s="191" t="str">
        <f ca="1">IF(OR(A50="",$I$5="",$I$6=""),"",ROUND(SUMIFS(aditivos!$L$2:$L$200,aditivos!$A$2:$A$200,A50,aditivos!$B$2:$B$200,"&gt;"&amp;$I$6,aditivos!$B$2:$B$200,"&lt;="&amp;$I$5),2))</f>
        <v/>
      </c>
      <c r="N50" s="191" t="str">
        <f t="shared" si="6"/>
        <v/>
      </c>
      <c r="O50" s="19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9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91" t="str">
        <f t="shared" si="7"/>
        <v/>
      </c>
      <c r="R50" s="19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84" t="str">
        <f t="shared" ca="1" si="4"/>
        <v/>
      </c>
      <c r="C51" s="285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85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86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91" t="str">
        <f>IF(A51="","",itens_Remanesc!C51)</f>
        <v/>
      </c>
      <c r="L51" s="191" t="str">
        <f>IF(A51="","",IF($I$4="C0",posicao_contratual!G51,IF($I$4="C1",posicao_contratual!K51,IF($I$4="C2",posicao_contratual!O51,IF($I$4="C3",posicao_contratual!S51,IF($I$4="C4",posicao_contratual!W51,""))))))</f>
        <v/>
      </c>
      <c r="M51" s="191" t="str">
        <f ca="1">IF(OR(A51="",$I$5="",$I$6=""),"",ROUND(SUMIFS(aditivos!$L$2:$L$200,aditivos!$A$2:$A$200,A51,aditivos!$B$2:$B$200,"&gt;"&amp;$I$6,aditivos!$B$2:$B$200,"&lt;="&amp;$I$5),2))</f>
        <v/>
      </c>
      <c r="N51" s="191" t="str">
        <f t="shared" si="6"/>
        <v/>
      </c>
      <c r="O51" s="19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9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91" t="str">
        <f t="shared" si="7"/>
        <v/>
      </c>
      <c r="R51" s="19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84" t="str">
        <f t="shared" ca="1" si="4"/>
        <v/>
      </c>
      <c r="C52" s="285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85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86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91" t="str">
        <f>IF(A52="","",itens_Remanesc!C52)</f>
        <v/>
      </c>
      <c r="L52" s="191" t="str">
        <f>IF(A52="","",IF($I$4="C0",posicao_contratual!G52,IF($I$4="C1",posicao_contratual!K52,IF($I$4="C2",posicao_contratual!O52,IF($I$4="C3",posicao_contratual!S52,IF($I$4="C4",posicao_contratual!W52,""))))))</f>
        <v/>
      </c>
      <c r="M52" s="191" t="str">
        <f ca="1">IF(OR(A52="",$I$5="",$I$6=""),"",ROUND(SUMIFS(aditivos!$L$2:$L$200,aditivos!$A$2:$A$200,A52,aditivos!$B$2:$B$200,"&gt;"&amp;$I$6,aditivos!$B$2:$B$200,"&lt;="&amp;$I$5),2))</f>
        <v/>
      </c>
      <c r="N52" s="191" t="str">
        <f t="shared" si="6"/>
        <v/>
      </c>
      <c r="O52" s="19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9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91" t="str">
        <f t="shared" si="7"/>
        <v/>
      </c>
      <c r="R52" s="19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84" t="str">
        <f t="shared" ca="1" si="4"/>
        <v/>
      </c>
      <c r="C53" s="285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85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86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91" t="str">
        <f>IF(A53="","",itens_Remanesc!C53)</f>
        <v/>
      </c>
      <c r="L53" s="191" t="str">
        <f>IF(A53="","",IF($I$4="C0",posicao_contratual!G53,IF($I$4="C1",posicao_contratual!K53,IF($I$4="C2",posicao_contratual!O53,IF($I$4="C3",posicao_contratual!S53,IF($I$4="C4",posicao_contratual!W53,""))))))</f>
        <v/>
      </c>
      <c r="M53" s="191" t="str">
        <f ca="1">IF(OR(A53="",$I$5="",$I$6=""),"",ROUND(SUMIFS(aditivos!$L$2:$L$200,aditivos!$A$2:$A$200,A53,aditivos!$B$2:$B$200,"&gt;"&amp;$I$6,aditivos!$B$2:$B$200,"&lt;="&amp;$I$5),2))</f>
        <v/>
      </c>
      <c r="N53" s="191" t="str">
        <f t="shared" si="6"/>
        <v/>
      </c>
      <c r="O53" s="19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9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91" t="str">
        <f t="shared" si="7"/>
        <v/>
      </c>
      <c r="R53" s="19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84" t="str">
        <f t="shared" ca="1" si="4"/>
        <v/>
      </c>
      <c r="C54" s="285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85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86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91" t="str">
        <f>IF(A54="","",itens_Remanesc!C54)</f>
        <v/>
      </c>
      <c r="L54" s="191" t="str">
        <f>IF(A54="","",IF($I$4="C0",posicao_contratual!G54,IF($I$4="C1",posicao_contratual!K54,IF($I$4="C2",posicao_contratual!O54,IF($I$4="C3",posicao_contratual!S54,IF($I$4="C4",posicao_contratual!W54,""))))))</f>
        <v/>
      </c>
      <c r="M54" s="191" t="str">
        <f ca="1">IF(OR(A54="",$I$5="",$I$6=""),"",ROUND(SUMIFS(aditivos!$L$2:$L$200,aditivos!$A$2:$A$200,A54,aditivos!$B$2:$B$200,"&gt;"&amp;$I$6,aditivos!$B$2:$B$200,"&lt;="&amp;$I$5),2))</f>
        <v/>
      </c>
      <c r="N54" s="191" t="str">
        <f t="shared" si="6"/>
        <v/>
      </c>
      <c r="O54" s="19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9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91" t="str">
        <f t="shared" si="7"/>
        <v/>
      </c>
      <c r="R54" s="19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84" t="str">
        <f t="shared" ca="1" si="4"/>
        <v/>
      </c>
      <c r="C55" s="285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85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86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91" t="str">
        <f>IF(A55="","",itens_Remanesc!C55)</f>
        <v/>
      </c>
      <c r="L55" s="191" t="str">
        <f>IF(A55="","",IF($I$4="C0",posicao_contratual!G55,IF($I$4="C1",posicao_contratual!K55,IF($I$4="C2",posicao_contratual!O55,IF($I$4="C3",posicao_contratual!S55,IF($I$4="C4",posicao_contratual!W55,""))))))</f>
        <v/>
      </c>
      <c r="M55" s="191" t="str">
        <f ca="1">IF(OR(A55="",$I$5="",$I$6=""),"",ROUND(SUMIFS(aditivos!$L$2:$L$200,aditivos!$A$2:$A$200,A55,aditivos!$B$2:$B$200,"&gt;"&amp;$I$6,aditivos!$B$2:$B$200,"&lt;="&amp;$I$5),2))</f>
        <v/>
      </c>
      <c r="N55" s="191" t="str">
        <f t="shared" si="6"/>
        <v/>
      </c>
      <c r="O55" s="19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9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91" t="str">
        <f t="shared" si="7"/>
        <v/>
      </c>
      <c r="R55" s="19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84" t="str">
        <f t="shared" ca="1" si="4"/>
        <v/>
      </c>
      <c r="C56" s="285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85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86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91" t="str">
        <f>IF(A56="","",itens_Remanesc!C56)</f>
        <v/>
      </c>
      <c r="L56" s="191" t="str">
        <f>IF(A56="","",IF($I$4="C0",posicao_contratual!G56,IF($I$4="C1",posicao_contratual!K56,IF($I$4="C2",posicao_contratual!O56,IF($I$4="C3",posicao_contratual!S56,IF($I$4="C4",posicao_contratual!W56,""))))))</f>
        <v/>
      </c>
      <c r="M56" s="191" t="str">
        <f ca="1">IF(OR(A56="",$I$5="",$I$6=""),"",ROUND(SUMIFS(aditivos!$L$2:$L$200,aditivos!$A$2:$A$200,A56,aditivos!$B$2:$B$200,"&gt;"&amp;$I$6,aditivos!$B$2:$B$200,"&lt;="&amp;$I$5),2))</f>
        <v/>
      </c>
      <c r="N56" s="191" t="str">
        <f t="shared" si="6"/>
        <v/>
      </c>
      <c r="O56" s="19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9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91" t="str">
        <f t="shared" si="7"/>
        <v/>
      </c>
      <c r="R56" s="19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84" t="str">
        <f t="shared" ca="1" si="4"/>
        <v/>
      </c>
      <c r="C57" s="285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85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86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91" t="str">
        <f>IF(A57="","",itens_Remanesc!C57)</f>
        <v/>
      </c>
      <c r="L57" s="191" t="str">
        <f>IF(A57="","",IF($I$4="C0",posicao_contratual!G57,IF($I$4="C1",posicao_contratual!K57,IF($I$4="C2",posicao_contratual!O57,IF($I$4="C3",posicao_contratual!S57,IF($I$4="C4",posicao_contratual!W57,""))))))</f>
        <v/>
      </c>
      <c r="M57" s="191" t="str">
        <f ca="1">IF(OR(A57="",$I$5="",$I$6=""),"",ROUND(SUMIFS(aditivos!$L$2:$L$200,aditivos!$A$2:$A$200,A57,aditivos!$B$2:$B$200,"&gt;"&amp;$I$6,aditivos!$B$2:$B$200,"&lt;="&amp;$I$5),2))</f>
        <v/>
      </c>
      <c r="N57" s="191" t="str">
        <f t="shared" si="6"/>
        <v/>
      </c>
      <c r="O57" s="19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9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91" t="str">
        <f t="shared" si="7"/>
        <v/>
      </c>
      <c r="R57" s="19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84" t="str">
        <f t="shared" ca="1" si="4"/>
        <v/>
      </c>
      <c r="C58" s="285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85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86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91" t="str">
        <f>IF(A58="","",itens_Remanesc!C58)</f>
        <v/>
      </c>
      <c r="L58" s="191" t="str">
        <f>IF(A58="","",IF($I$4="C0",posicao_contratual!G58,IF($I$4="C1",posicao_contratual!K58,IF($I$4="C2",posicao_contratual!O58,IF($I$4="C3",posicao_contratual!S58,IF($I$4="C4",posicao_contratual!W58,""))))))</f>
        <v/>
      </c>
      <c r="M58" s="191" t="str">
        <f ca="1">IF(OR(A58="",$I$5="",$I$6=""),"",ROUND(SUMIFS(aditivos!$L$2:$L$200,aditivos!$A$2:$A$200,A58,aditivos!$B$2:$B$200,"&gt;"&amp;$I$6,aditivos!$B$2:$B$200,"&lt;="&amp;$I$5),2))</f>
        <v/>
      </c>
      <c r="N58" s="191" t="str">
        <f t="shared" si="6"/>
        <v/>
      </c>
      <c r="O58" s="19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9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91" t="str">
        <f t="shared" si="7"/>
        <v/>
      </c>
      <c r="R58" s="19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84" t="str">
        <f t="shared" ca="1" si="4"/>
        <v/>
      </c>
      <c r="C59" s="285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85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86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91" t="str">
        <f>IF(A59="","",itens_Remanesc!C59)</f>
        <v/>
      </c>
      <c r="L59" s="191" t="str">
        <f>IF(A59="","",IF($I$4="C0",posicao_contratual!G59,IF($I$4="C1",posicao_contratual!K59,IF($I$4="C2",posicao_contratual!O59,IF($I$4="C3",posicao_contratual!S59,IF($I$4="C4",posicao_contratual!W59,""))))))</f>
        <v/>
      </c>
      <c r="M59" s="191" t="str">
        <f ca="1">IF(OR(A59="",$I$5="",$I$6=""),"",ROUND(SUMIFS(aditivos!$L$2:$L$200,aditivos!$A$2:$A$200,A59,aditivos!$B$2:$B$200,"&gt;"&amp;$I$6,aditivos!$B$2:$B$200,"&lt;="&amp;$I$5),2))</f>
        <v/>
      </c>
      <c r="N59" s="191" t="str">
        <f t="shared" si="6"/>
        <v/>
      </c>
      <c r="O59" s="19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9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91" t="str">
        <f t="shared" si="7"/>
        <v/>
      </c>
      <c r="R59" s="19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84" t="str">
        <f t="shared" ca="1" si="4"/>
        <v/>
      </c>
      <c r="C60" s="285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85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86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91" t="str">
        <f>IF(A60="","",itens_Remanesc!C60)</f>
        <v/>
      </c>
      <c r="L60" s="191" t="str">
        <f>IF(A60="","",IF($I$4="C0",posicao_contratual!G60,IF($I$4="C1",posicao_contratual!K60,IF($I$4="C2",posicao_contratual!O60,IF($I$4="C3",posicao_contratual!S60,IF($I$4="C4",posicao_contratual!W60,""))))))</f>
        <v/>
      </c>
      <c r="M60" s="191" t="str">
        <f ca="1">IF(OR(A60="",$I$5="",$I$6=""),"",ROUND(SUMIFS(aditivos!$L$2:$L$200,aditivos!$A$2:$A$200,A60,aditivos!$B$2:$B$200,"&gt;"&amp;$I$6,aditivos!$B$2:$B$200,"&lt;="&amp;$I$5),2))</f>
        <v/>
      </c>
      <c r="N60" s="191" t="str">
        <f t="shared" si="6"/>
        <v/>
      </c>
      <c r="O60" s="19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9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91" t="str">
        <f t="shared" si="7"/>
        <v/>
      </c>
      <c r="R60" s="19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84" t="str">
        <f t="shared" ca="1" si="4"/>
        <v/>
      </c>
      <c r="C61" s="285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85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86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91" t="str">
        <f>IF(A61="","",itens_Remanesc!C61)</f>
        <v/>
      </c>
      <c r="L61" s="191" t="str">
        <f>IF(A61="","",IF($I$4="C0",posicao_contratual!G61,IF($I$4="C1",posicao_contratual!K61,IF($I$4="C2",posicao_contratual!O61,IF($I$4="C3",posicao_contratual!S61,IF($I$4="C4",posicao_contratual!W61,""))))))</f>
        <v/>
      </c>
      <c r="M61" s="191" t="str">
        <f ca="1">IF(OR(A61="",$I$5="",$I$6=""),"",ROUND(SUMIFS(aditivos!$L$2:$L$200,aditivos!$A$2:$A$200,A61,aditivos!$B$2:$B$200,"&gt;"&amp;$I$6,aditivos!$B$2:$B$200,"&lt;="&amp;$I$5),2))</f>
        <v/>
      </c>
      <c r="N61" s="191" t="str">
        <f t="shared" si="6"/>
        <v/>
      </c>
      <c r="O61" s="19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9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91" t="str">
        <f t="shared" si="7"/>
        <v/>
      </c>
      <c r="R61" s="19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84" t="str">
        <f t="shared" ca="1" si="4"/>
        <v/>
      </c>
      <c r="C62" s="285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85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86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91" t="str">
        <f>IF(A62="","",itens_Remanesc!C62)</f>
        <v/>
      </c>
      <c r="L62" s="191" t="str">
        <f>IF(A62="","",IF($I$4="C0",posicao_contratual!G62,IF($I$4="C1",posicao_contratual!K62,IF($I$4="C2",posicao_contratual!O62,IF($I$4="C3",posicao_contratual!S62,IF($I$4="C4",posicao_contratual!W62,""))))))</f>
        <v/>
      </c>
      <c r="M62" s="191" t="str">
        <f ca="1">IF(OR(A62="",$I$5="",$I$6=""),"",ROUND(SUMIFS(aditivos!$L$2:$L$200,aditivos!$A$2:$A$200,A62,aditivos!$B$2:$B$200,"&gt;"&amp;$I$6,aditivos!$B$2:$B$200,"&lt;="&amp;$I$5),2))</f>
        <v/>
      </c>
      <c r="N62" s="191" t="str">
        <f t="shared" si="6"/>
        <v/>
      </c>
      <c r="O62" s="19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9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91" t="str">
        <f t="shared" si="7"/>
        <v/>
      </c>
      <c r="R62" s="19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84" t="str">
        <f t="shared" ca="1" si="4"/>
        <v/>
      </c>
      <c r="C63" s="285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85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86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91" t="str">
        <f>IF(A63="","",itens_Remanesc!C63)</f>
        <v/>
      </c>
      <c r="L63" s="191" t="str">
        <f>IF(A63="","",IF($I$4="C0",posicao_contratual!G63,IF($I$4="C1",posicao_contratual!K63,IF($I$4="C2",posicao_contratual!O63,IF($I$4="C3",posicao_contratual!S63,IF($I$4="C4",posicao_contratual!W63,""))))))</f>
        <v/>
      </c>
      <c r="M63" s="191" t="str">
        <f ca="1">IF(OR(A63="",$I$5="",$I$6=""),"",ROUND(SUMIFS(aditivos!$L$2:$L$200,aditivos!$A$2:$A$200,A63,aditivos!$B$2:$B$200,"&gt;"&amp;$I$6,aditivos!$B$2:$B$200,"&lt;="&amp;$I$5),2))</f>
        <v/>
      </c>
      <c r="N63" s="191" t="str">
        <f t="shared" si="6"/>
        <v/>
      </c>
      <c r="O63" s="19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9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91" t="str">
        <f t="shared" si="7"/>
        <v/>
      </c>
      <c r="R63" s="19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84" t="str">
        <f t="shared" ca="1" si="4"/>
        <v/>
      </c>
      <c r="C64" s="285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85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86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91" t="str">
        <f>IF(A64="","",itens_Remanesc!C64)</f>
        <v/>
      </c>
      <c r="L64" s="191" t="str">
        <f>IF(A64="","",IF($I$4="C0",posicao_contratual!G64,IF($I$4="C1",posicao_contratual!K64,IF($I$4="C2",posicao_contratual!O64,IF($I$4="C3",posicao_contratual!S64,IF($I$4="C4",posicao_contratual!W64,""))))))</f>
        <v/>
      </c>
      <c r="M64" s="191" t="str">
        <f ca="1">IF(OR(A64="",$I$5="",$I$6=""),"",ROUND(SUMIFS(aditivos!$L$2:$L$200,aditivos!$A$2:$A$200,A64,aditivos!$B$2:$B$200,"&gt;"&amp;$I$6,aditivos!$B$2:$B$200,"&lt;="&amp;$I$5),2))</f>
        <v/>
      </c>
      <c r="N64" s="191" t="str">
        <f t="shared" si="6"/>
        <v/>
      </c>
      <c r="O64" s="19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9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91" t="str">
        <f t="shared" si="7"/>
        <v/>
      </c>
      <c r="R64" s="19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84" t="str">
        <f t="shared" ca="1" si="4"/>
        <v/>
      </c>
      <c r="C65" s="285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85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86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91" t="str">
        <f>IF(A65="","",itens_Remanesc!C65)</f>
        <v/>
      </c>
      <c r="L65" s="191" t="str">
        <f>IF(A65="","",IF($I$4="C0",posicao_contratual!G65,IF($I$4="C1",posicao_contratual!K65,IF($I$4="C2",posicao_contratual!O65,IF($I$4="C3",posicao_contratual!S65,IF($I$4="C4",posicao_contratual!W65,""))))))</f>
        <v/>
      </c>
      <c r="M65" s="191" t="str">
        <f ca="1">IF(OR(A65="",$I$5="",$I$6=""),"",ROUND(SUMIFS(aditivos!$L$2:$L$200,aditivos!$A$2:$A$200,A65,aditivos!$B$2:$B$200,"&gt;"&amp;$I$6,aditivos!$B$2:$B$200,"&lt;="&amp;$I$5),2))</f>
        <v/>
      </c>
      <c r="N65" s="191" t="str">
        <f t="shared" si="6"/>
        <v/>
      </c>
      <c r="O65" s="19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9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91" t="str">
        <f t="shared" si="7"/>
        <v/>
      </c>
      <c r="R65" s="19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84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85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85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86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91" t="str">
        <f>IF(A66="","",itens_Remanesc!C66)</f>
        <v/>
      </c>
      <c r="L66" s="191" t="str">
        <f>IF(A66="","",IF($I$4="C0",posicao_contratual!G66,IF($I$4="C1",posicao_contratual!K66,IF($I$4="C2",posicao_contratual!O66,IF($I$4="C3",posicao_contratual!S66,IF($I$4="C4",posicao_contratual!W66,""))))))</f>
        <v/>
      </c>
      <c r="M66" s="191" t="str">
        <f ca="1">IF(OR(A66="",$I$5="",$I$6=""),"",ROUND(SUMIFS(aditivos!$L$2:$L$200,aditivos!$A$2:$A$200,A66,aditivos!$B$2:$B$200,"&gt;"&amp;$I$6,aditivos!$B$2:$B$200,"&lt;="&amp;$I$5),2))</f>
        <v/>
      </c>
      <c r="N66" s="191" t="str">
        <f t="shared" ref="N66:N97" si="10">IF(OR(A66="",L66="",D66=""),"",ROUND(MAX(L66+IF(ISNUMBER(M66),M66,0)-D66,0),2))</f>
        <v/>
      </c>
      <c r="O66" s="19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9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91" t="str">
        <f t="shared" ref="Q66:Q97" si="11">IF(OR(A66="",D66="",K66=""),"",ROUND(D66*K66,2))</f>
        <v/>
      </c>
      <c r="R66" s="19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84" t="str">
        <f t="shared" ca="1" si="8"/>
        <v/>
      </c>
      <c r="C67" s="285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85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86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91" t="str">
        <f>IF(A67="","",itens_Remanesc!C67)</f>
        <v/>
      </c>
      <c r="L67" s="191" t="str">
        <f>IF(A67="","",IF($I$4="C0",posicao_contratual!G67,IF($I$4="C1",posicao_contratual!K67,IF($I$4="C2",posicao_contratual!O67,IF($I$4="C3",posicao_contratual!S67,IF($I$4="C4",posicao_contratual!W67,""))))))</f>
        <v/>
      </c>
      <c r="M67" s="191" t="str">
        <f ca="1">IF(OR(A67="",$I$5="",$I$6=""),"",ROUND(SUMIFS(aditivos!$L$2:$L$200,aditivos!$A$2:$A$200,A67,aditivos!$B$2:$B$200,"&gt;"&amp;$I$6,aditivos!$B$2:$B$200,"&lt;="&amp;$I$5),2))</f>
        <v/>
      </c>
      <c r="N67" s="191" t="str">
        <f t="shared" si="10"/>
        <v/>
      </c>
      <c r="O67" s="19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9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91" t="str">
        <f t="shared" si="11"/>
        <v/>
      </c>
      <c r="R67" s="19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84" t="str">
        <f t="shared" ca="1" si="8"/>
        <v/>
      </c>
      <c r="C68" s="285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85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86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91" t="str">
        <f>IF(A68="","",itens_Remanesc!C68)</f>
        <v/>
      </c>
      <c r="L68" s="191" t="str">
        <f>IF(A68="","",IF($I$4="C0",posicao_contratual!G68,IF($I$4="C1",posicao_contratual!K68,IF($I$4="C2",posicao_contratual!O68,IF($I$4="C3",posicao_contratual!S68,IF($I$4="C4",posicao_contratual!W68,""))))))</f>
        <v/>
      </c>
      <c r="M68" s="191" t="str">
        <f ca="1">IF(OR(A68="",$I$5="",$I$6=""),"",ROUND(SUMIFS(aditivos!$L$2:$L$200,aditivos!$A$2:$A$200,A68,aditivos!$B$2:$B$200,"&gt;"&amp;$I$6,aditivos!$B$2:$B$200,"&lt;="&amp;$I$5),2))</f>
        <v/>
      </c>
      <c r="N68" s="191" t="str">
        <f t="shared" si="10"/>
        <v/>
      </c>
      <c r="O68" s="19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9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91" t="str">
        <f t="shared" si="11"/>
        <v/>
      </c>
      <c r="R68" s="19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84" t="str">
        <f t="shared" ca="1" si="8"/>
        <v/>
      </c>
      <c r="C69" s="285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85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86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91" t="str">
        <f>IF(A69="","",itens_Remanesc!C69)</f>
        <v/>
      </c>
      <c r="L69" s="191" t="str">
        <f>IF(A69="","",IF($I$4="C0",posicao_contratual!G69,IF($I$4="C1",posicao_contratual!K69,IF($I$4="C2",posicao_contratual!O69,IF($I$4="C3",posicao_contratual!S69,IF($I$4="C4",posicao_contratual!W69,""))))))</f>
        <v/>
      </c>
      <c r="M69" s="191" t="str">
        <f ca="1">IF(OR(A69="",$I$5="",$I$6=""),"",ROUND(SUMIFS(aditivos!$L$2:$L$200,aditivos!$A$2:$A$200,A69,aditivos!$B$2:$B$200,"&gt;"&amp;$I$6,aditivos!$B$2:$B$200,"&lt;="&amp;$I$5),2))</f>
        <v/>
      </c>
      <c r="N69" s="191" t="str">
        <f t="shared" si="10"/>
        <v/>
      </c>
      <c r="O69" s="19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9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91" t="str">
        <f t="shared" si="11"/>
        <v/>
      </c>
      <c r="R69" s="19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84" t="str">
        <f t="shared" ca="1" si="8"/>
        <v/>
      </c>
      <c r="C70" s="285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85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86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91" t="str">
        <f>IF(A70="","",itens_Remanesc!C70)</f>
        <v/>
      </c>
      <c r="L70" s="191" t="str">
        <f>IF(A70="","",IF($I$4="C0",posicao_contratual!G70,IF($I$4="C1",posicao_contratual!K70,IF($I$4="C2",posicao_contratual!O70,IF($I$4="C3",posicao_contratual!S70,IF($I$4="C4",posicao_contratual!W70,""))))))</f>
        <v/>
      </c>
      <c r="M70" s="191" t="str">
        <f ca="1">IF(OR(A70="",$I$5="",$I$6=""),"",ROUND(SUMIFS(aditivos!$L$2:$L$200,aditivos!$A$2:$A$200,A70,aditivos!$B$2:$B$200,"&gt;"&amp;$I$6,aditivos!$B$2:$B$200,"&lt;="&amp;$I$5),2))</f>
        <v/>
      </c>
      <c r="N70" s="191" t="str">
        <f t="shared" si="10"/>
        <v/>
      </c>
      <c r="O70" s="19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9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91" t="str">
        <f t="shared" si="11"/>
        <v/>
      </c>
      <c r="R70" s="19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84" t="str">
        <f t="shared" ca="1" si="8"/>
        <v/>
      </c>
      <c r="C71" s="285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85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86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91" t="str">
        <f>IF(A71="","",itens_Remanesc!C71)</f>
        <v/>
      </c>
      <c r="L71" s="191" t="str">
        <f>IF(A71="","",IF($I$4="C0",posicao_contratual!G71,IF($I$4="C1",posicao_contratual!K71,IF($I$4="C2",posicao_contratual!O71,IF($I$4="C3",posicao_contratual!S71,IF($I$4="C4",posicao_contratual!W71,""))))))</f>
        <v/>
      </c>
      <c r="M71" s="191" t="str">
        <f ca="1">IF(OR(A71="",$I$5="",$I$6=""),"",ROUND(SUMIFS(aditivos!$L$2:$L$200,aditivos!$A$2:$A$200,A71,aditivos!$B$2:$B$200,"&gt;"&amp;$I$6,aditivos!$B$2:$B$200,"&lt;="&amp;$I$5),2))</f>
        <v/>
      </c>
      <c r="N71" s="191" t="str">
        <f t="shared" si="10"/>
        <v/>
      </c>
      <c r="O71" s="19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9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91" t="str">
        <f t="shared" si="11"/>
        <v/>
      </c>
      <c r="R71" s="19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84" t="str">
        <f t="shared" ca="1" si="8"/>
        <v/>
      </c>
      <c r="C72" s="285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85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86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91" t="str">
        <f>IF(A72="","",itens_Remanesc!C72)</f>
        <v/>
      </c>
      <c r="L72" s="191" t="str">
        <f>IF(A72="","",IF($I$4="C0",posicao_contratual!G72,IF($I$4="C1",posicao_contratual!K72,IF($I$4="C2",posicao_contratual!O72,IF($I$4="C3",posicao_contratual!S72,IF($I$4="C4",posicao_contratual!W72,""))))))</f>
        <v/>
      </c>
      <c r="M72" s="191" t="str">
        <f ca="1">IF(OR(A72="",$I$5="",$I$6=""),"",ROUND(SUMIFS(aditivos!$L$2:$L$200,aditivos!$A$2:$A$200,A72,aditivos!$B$2:$B$200,"&gt;"&amp;$I$6,aditivos!$B$2:$B$200,"&lt;="&amp;$I$5),2))</f>
        <v/>
      </c>
      <c r="N72" s="191" t="str">
        <f t="shared" si="10"/>
        <v/>
      </c>
      <c r="O72" s="19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9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91" t="str">
        <f t="shared" si="11"/>
        <v/>
      </c>
      <c r="R72" s="19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84" t="str">
        <f t="shared" ca="1" si="8"/>
        <v/>
      </c>
      <c r="C73" s="285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85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86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91" t="str">
        <f>IF(A73="","",itens_Remanesc!C73)</f>
        <v/>
      </c>
      <c r="L73" s="191" t="str">
        <f>IF(A73="","",IF($I$4="C0",posicao_contratual!G73,IF($I$4="C1",posicao_contratual!K73,IF($I$4="C2",posicao_contratual!O73,IF($I$4="C3",posicao_contratual!S73,IF($I$4="C4",posicao_contratual!W73,""))))))</f>
        <v/>
      </c>
      <c r="M73" s="191" t="str">
        <f ca="1">IF(OR(A73="",$I$5="",$I$6=""),"",ROUND(SUMIFS(aditivos!$L$2:$L$200,aditivos!$A$2:$A$200,A73,aditivos!$B$2:$B$200,"&gt;"&amp;$I$6,aditivos!$B$2:$B$200,"&lt;="&amp;$I$5),2))</f>
        <v/>
      </c>
      <c r="N73" s="191" t="str">
        <f t="shared" si="10"/>
        <v/>
      </c>
      <c r="O73" s="19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9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91" t="str">
        <f t="shared" si="11"/>
        <v/>
      </c>
      <c r="R73" s="19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84" t="str">
        <f t="shared" ca="1" si="8"/>
        <v/>
      </c>
      <c r="C74" s="285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85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86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91" t="str">
        <f>IF(A74="","",itens_Remanesc!C74)</f>
        <v/>
      </c>
      <c r="L74" s="191" t="str">
        <f>IF(A74="","",IF($I$4="C0",posicao_contratual!G74,IF($I$4="C1",posicao_contratual!K74,IF($I$4="C2",posicao_contratual!O74,IF($I$4="C3",posicao_contratual!S74,IF($I$4="C4",posicao_contratual!W74,""))))))</f>
        <v/>
      </c>
      <c r="M74" s="191" t="str">
        <f ca="1">IF(OR(A74="",$I$5="",$I$6=""),"",ROUND(SUMIFS(aditivos!$L$2:$L$200,aditivos!$A$2:$A$200,A74,aditivos!$B$2:$B$200,"&gt;"&amp;$I$6,aditivos!$B$2:$B$200,"&lt;="&amp;$I$5),2))</f>
        <v/>
      </c>
      <c r="N74" s="191" t="str">
        <f t="shared" si="10"/>
        <v/>
      </c>
      <c r="O74" s="19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9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91" t="str">
        <f t="shared" si="11"/>
        <v/>
      </c>
      <c r="R74" s="19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84" t="str">
        <f t="shared" ca="1" si="8"/>
        <v/>
      </c>
      <c r="C75" s="285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85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86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91" t="str">
        <f>IF(A75="","",itens_Remanesc!C75)</f>
        <v/>
      </c>
      <c r="L75" s="191" t="str">
        <f>IF(A75="","",IF($I$4="C0",posicao_contratual!G75,IF($I$4="C1",posicao_contratual!K75,IF($I$4="C2",posicao_contratual!O75,IF($I$4="C3",posicao_contratual!S75,IF($I$4="C4",posicao_contratual!W75,""))))))</f>
        <v/>
      </c>
      <c r="M75" s="191" t="str">
        <f ca="1">IF(OR(A75="",$I$5="",$I$6=""),"",ROUND(SUMIFS(aditivos!$L$2:$L$200,aditivos!$A$2:$A$200,A75,aditivos!$B$2:$B$200,"&gt;"&amp;$I$6,aditivos!$B$2:$B$200,"&lt;="&amp;$I$5),2))</f>
        <v/>
      </c>
      <c r="N75" s="191" t="str">
        <f t="shared" si="10"/>
        <v/>
      </c>
      <c r="O75" s="19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9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91" t="str">
        <f t="shared" si="11"/>
        <v/>
      </c>
      <c r="R75" s="19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84" t="str">
        <f t="shared" ca="1" si="8"/>
        <v/>
      </c>
      <c r="C76" s="285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85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86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91" t="str">
        <f>IF(A76="","",itens_Remanesc!C76)</f>
        <v/>
      </c>
      <c r="L76" s="191" t="str">
        <f>IF(A76="","",IF($I$4="C0",posicao_contratual!G76,IF($I$4="C1",posicao_contratual!K76,IF($I$4="C2",posicao_contratual!O76,IF($I$4="C3",posicao_contratual!S76,IF($I$4="C4",posicao_contratual!W76,""))))))</f>
        <v/>
      </c>
      <c r="M76" s="191" t="str">
        <f ca="1">IF(OR(A76="",$I$5="",$I$6=""),"",ROUND(SUMIFS(aditivos!$L$2:$L$200,aditivos!$A$2:$A$200,A76,aditivos!$B$2:$B$200,"&gt;"&amp;$I$6,aditivos!$B$2:$B$200,"&lt;="&amp;$I$5),2))</f>
        <v/>
      </c>
      <c r="N76" s="191" t="str">
        <f t="shared" si="10"/>
        <v/>
      </c>
      <c r="O76" s="19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9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91" t="str">
        <f t="shared" si="11"/>
        <v/>
      </c>
      <c r="R76" s="19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84" t="str">
        <f t="shared" ca="1" si="8"/>
        <v/>
      </c>
      <c r="C77" s="285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85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86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91" t="str">
        <f>IF(A77="","",itens_Remanesc!C77)</f>
        <v/>
      </c>
      <c r="L77" s="191" t="str">
        <f>IF(A77="","",IF($I$4="C0",posicao_contratual!G77,IF($I$4="C1",posicao_contratual!K77,IF($I$4="C2",posicao_contratual!O77,IF($I$4="C3",posicao_contratual!S77,IF($I$4="C4",posicao_contratual!W77,""))))))</f>
        <v/>
      </c>
      <c r="M77" s="191" t="str">
        <f ca="1">IF(OR(A77="",$I$5="",$I$6=""),"",ROUND(SUMIFS(aditivos!$L$2:$L$200,aditivos!$A$2:$A$200,A77,aditivos!$B$2:$B$200,"&gt;"&amp;$I$6,aditivos!$B$2:$B$200,"&lt;="&amp;$I$5),2))</f>
        <v/>
      </c>
      <c r="N77" s="191" t="str">
        <f t="shared" si="10"/>
        <v/>
      </c>
      <c r="O77" s="19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9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91" t="str">
        <f t="shared" si="11"/>
        <v/>
      </c>
      <c r="R77" s="19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84" t="str">
        <f t="shared" ca="1" si="8"/>
        <v/>
      </c>
      <c r="C78" s="285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85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86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91" t="str">
        <f>IF(A78="","",itens_Remanesc!C78)</f>
        <v/>
      </c>
      <c r="L78" s="191" t="str">
        <f>IF(A78="","",IF($I$4="C0",posicao_contratual!G78,IF($I$4="C1",posicao_contratual!K78,IF($I$4="C2",posicao_contratual!O78,IF($I$4="C3",posicao_contratual!S78,IF($I$4="C4",posicao_contratual!W78,""))))))</f>
        <v/>
      </c>
      <c r="M78" s="191" t="str">
        <f ca="1">IF(OR(A78="",$I$5="",$I$6=""),"",ROUND(SUMIFS(aditivos!$L$2:$L$200,aditivos!$A$2:$A$200,A78,aditivos!$B$2:$B$200,"&gt;"&amp;$I$6,aditivos!$B$2:$B$200,"&lt;="&amp;$I$5),2))</f>
        <v/>
      </c>
      <c r="N78" s="191" t="str">
        <f t="shared" si="10"/>
        <v/>
      </c>
      <c r="O78" s="19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9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91" t="str">
        <f t="shared" si="11"/>
        <v/>
      </c>
      <c r="R78" s="19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84" t="str">
        <f t="shared" ca="1" si="8"/>
        <v/>
      </c>
      <c r="C79" s="285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85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86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91" t="str">
        <f>IF(A79="","",itens_Remanesc!C79)</f>
        <v/>
      </c>
      <c r="L79" s="191" t="str">
        <f>IF(A79="","",IF($I$4="C0",posicao_contratual!G79,IF($I$4="C1",posicao_contratual!K79,IF($I$4="C2",posicao_contratual!O79,IF($I$4="C3",posicao_contratual!S79,IF($I$4="C4",posicao_contratual!W79,""))))))</f>
        <v/>
      </c>
      <c r="M79" s="191" t="str">
        <f ca="1">IF(OR(A79="",$I$5="",$I$6=""),"",ROUND(SUMIFS(aditivos!$L$2:$L$200,aditivos!$A$2:$A$200,A79,aditivos!$B$2:$B$200,"&gt;"&amp;$I$6,aditivos!$B$2:$B$200,"&lt;="&amp;$I$5),2))</f>
        <v/>
      </c>
      <c r="N79" s="191" t="str">
        <f t="shared" si="10"/>
        <v/>
      </c>
      <c r="O79" s="19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9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91" t="str">
        <f t="shared" si="11"/>
        <v/>
      </c>
      <c r="R79" s="19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84" t="str">
        <f t="shared" ca="1" si="8"/>
        <v/>
      </c>
      <c r="C80" s="285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85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86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91" t="str">
        <f>IF(A80="","",itens_Remanesc!C80)</f>
        <v/>
      </c>
      <c r="L80" s="191" t="str">
        <f>IF(A80="","",IF($I$4="C0",posicao_contratual!G80,IF($I$4="C1",posicao_contratual!K80,IF($I$4="C2",posicao_contratual!O80,IF($I$4="C3",posicao_contratual!S80,IF($I$4="C4",posicao_contratual!W80,""))))))</f>
        <v/>
      </c>
      <c r="M80" s="191" t="str">
        <f ca="1">IF(OR(A80="",$I$5="",$I$6=""),"",ROUND(SUMIFS(aditivos!$L$2:$L$200,aditivos!$A$2:$A$200,A80,aditivos!$B$2:$B$200,"&gt;"&amp;$I$6,aditivos!$B$2:$B$200,"&lt;="&amp;$I$5),2))</f>
        <v/>
      </c>
      <c r="N80" s="191" t="str">
        <f t="shared" si="10"/>
        <v/>
      </c>
      <c r="O80" s="19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9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91" t="str">
        <f t="shared" si="11"/>
        <v/>
      </c>
      <c r="R80" s="19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84" t="str">
        <f t="shared" ca="1" si="8"/>
        <v/>
      </c>
      <c r="C81" s="285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85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86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91" t="str">
        <f>IF(A81="","",itens_Remanesc!C81)</f>
        <v/>
      </c>
      <c r="L81" s="191" t="str">
        <f>IF(A81="","",IF($I$4="C0",posicao_contratual!G81,IF($I$4="C1",posicao_contratual!K81,IF($I$4="C2",posicao_contratual!O81,IF($I$4="C3",posicao_contratual!S81,IF($I$4="C4",posicao_contratual!W81,""))))))</f>
        <v/>
      </c>
      <c r="M81" s="191" t="str">
        <f ca="1">IF(OR(A81="",$I$5="",$I$6=""),"",ROUND(SUMIFS(aditivos!$L$2:$L$200,aditivos!$A$2:$A$200,A81,aditivos!$B$2:$B$200,"&gt;"&amp;$I$6,aditivos!$B$2:$B$200,"&lt;="&amp;$I$5),2))</f>
        <v/>
      </c>
      <c r="N81" s="191" t="str">
        <f t="shared" si="10"/>
        <v/>
      </c>
      <c r="O81" s="19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9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91" t="str">
        <f t="shared" si="11"/>
        <v/>
      </c>
      <c r="R81" s="19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84" t="str">
        <f t="shared" ca="1" si="8"/>
        <v/>
      </c>
      <c r="C82" s="285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85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86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91" t="str">
        <f>IF(A82="","",itens_Remanesc!C82)</f>
        <v/>
      </c>
      <c r="L82" s="191" t="str">
        <f>IF(A82="","",IF($I$4="C0",posicao_contratual!G82,IF($I$4="C1",posicao_contratual!K82,IF($I$4="C2",posicao_contratual!O82,IF($I$4="C3",posicao_contratual!S82,IF($I$4="C4",posicao_contratual!W82,""))))))</f>
        <v/>
      </c>
      <c r="M82" s="191" t="str">
        <f ca="1">IF(OR(A82="",$I$5="",$I$6=""),"",ROUND(SUMIFS(aditivos!$L$2:$L$200,aditivos!$A$2:$A$200,A82,aditivos!$B$2:$B$200,"&gt;"&amp;$I$6,aditivos!$B$2:$B$200,"&lt;="&amp;$I$5),2))</f>
        <v/>
      </c>
      <c r="N82" s="191" t="str">
        <f t="shared" si="10"/>
        <v/>
      </c>
      <c r="O82" s="19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9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91" t="str">
        <f t="shared" si="11"/>
        <v/>
      </c>
      <c r="R82" s="19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84" t="str">
        <f t="shared" ca="1" si="8"/>
        <v/>
      </c>
      <c r="C83" s="285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85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86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91" t="str">
        <f>IF(A83="","",itens_Remanesc!C83)</f>
        <v/>
      </c>
      <c r="L83" s="191" t="str">
        <f>IF(A83="","",IF($I$4="C0",posicao_contratual!G83,IF($I$4="C1",posicao_contratual!K83,IF($I$4="C2",posicao_contratual!O83,IF($I$4="C3",posicao_contratual!S83,IF($I$4="C4",posicao_contratual!W83,""))))))</f>
        <v/>
      </c>
      <c r="M83" s="191" t="str">
        <f ca="1">IF(OR(A83="",$I$5="",$I$6=""),"",ROUND(SUMIFS(aditivos!$L$2:$L$200,aditivos!$A$2:$A$200,A83,aditivos!$B$2:$B$200,"&gt;"&amp;$I$6,aditivos!$B$2:$B$200,"&lt;="&amp;$I$5),2))</f>
        <v/>
      </c>
      <c r="N83" s="191" t="str">
        <f t="shared" si="10"/>
        <v/>
      </c>
      <c r="O83" s="19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9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91" t="str">
        <f t="shared" si="11"/>
        <v/>
      </c>
      <c r="R83" s="19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84" t="str">
        <f t="shared" ca="1" si="8"/>
        <v/>
      </c>
      <c r="C84" s="285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85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86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91" t="str">
        <f>IF(A84="","",itens_Remanesc!C84)</f>
        <v/>
      </c>
      <c r="L84" s="191" t="str">
        <f>IF(A84="","",IF($I$4="C0",posicao_contratual!G84,IF($I$4="C1",posicao_contratual!K84,IF($I$4="C2",posicao_contratual!O84,IF($I$4="C3",posicao_contratual!S84,IF($I$4="C4",posicao_contratual!W84,""))))))</f>
        <v/>
      </c>
      <c r="M84" s="191" t="str">
        <f ca="1">IF(OR(A84="",$I$5="",$I$6=""),"",ROUND(SUMIFS(aditivos!$L$2:$L$200,aditivos!$A$2:$A$200,A84,aditivos!$B$2:$B$200,"&gt;"&amp;$I$6,aditivos!$B$2:$B$200,"&lt;="&amp;$I$5),2))</f>
        <v/>
      </c>
      <c r="N84" s="191" t="str">
        <f t="shared" si="10"/>
        <v/>
      </c>
      <c r="O84" s="19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9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91" t="str">
        <f t="shared" si="11"/>
        <v/>
      </c>
      <c r="R84" s="19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84" t="str">
        <f t="shared" ca="1" si="8"/>
        <v/>
      </c>
      <c r="C85" s="285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85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86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91" t="str">
        <f>IF(A85="","",itens_Remanesc!C85)</f>
        <v/>
      </c>
      <c r="L85" s="191" t="str">
        <f>IF(A85="","",IF($I$4="C0",posicao_contratual!G85,IF($I$4="C1",posicao_contratual!K85,IF($I$4="C2",posicao_contratual!O85,IF($I$4="C3",posicao_contratual!S85,IF($I$4="C4",posicao_contratual!W85,""))))))</f>
        <v/>
      </c>
      <c r="M85" s="191" t="str">
        <f ca="1">IF(OR(A85="",$I$5="",$I$6=""),"",ROUND(SUMIFS(aditivos!$L$2:$L$200,aditivos!$A$2:$A$200,A85,aditivos!$B$2:$B$200,"&gt;"&amp;$I$6,aditivos!$B$2:$B$200,"&lt;="&amp;$I$5),2))</f>
        <v/>
      </c>
      <c r="N85" s="191" t="str">
        <f t="shared" si="10"/>
        <v/>
      </c>
      <c r="O85" s="19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9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91" t="str">
        <f t="shared" si="11"/>
        <v/>
      </c>
      <c r="R85" s="19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84" t="str">
        <f t="shared" ca="1" si="8"/>
        <v/>
      </c>
      <c r="C86" s="285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85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86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91" t="str">
        <f>IF(A86="","",itens_Remanesc!C86)</f>
        <v/>
      </c>
      <c r="L86" s="191" t="str">
        <f>IF(A86="","",IF($I$4="C0",posicao_contratual!G86,IF($I$4="C1",posicao_contratual!K86,IF($I$4="C2",posicao_contratual!O86,IF($I$4="C3",posicao_contratual!S86,IF($I$4="C4",posicao_contratual!W86,""))))))</f>
        <v/>
      </c>
      <c r="M86" s="191" t="str">
        <f ca="1">IF(OR(A86="",$I$5="",$I$6=""),"",ROUND(SUMIFS(aditivos!$L$2:$L$200,aditivos!$A$2:$A$200,A86,aditivos!$B$2:$B$200,"&gt;"&amp;$I$6,aditivos!$B$2:$B$200,"&lt;="&amp;$I$5),2))</f>
        <v/>
      </c>
      <c r="N86" s="191" t="str">
        <f t="shared" si="10"/>
        <v/>
      </c>
      <c r="O86" s="19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9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91" t="str">
        <f t="shared" si="11"/>
        <v/>
      </c>
      <c r="R86" s="19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84" t="str">
        <f t="shared" ca="1" si="8"/>
        <v/>
      </c>
      <c r="C87" s="285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85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86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91" t="str">
        <f>IF(A87="","",itens_Remanesc!C87)</f>
        <v/>
      </c>
      <c r="L87" s="191" t="str">
        <f>IF(A87="","",IF($I$4="C0",posicao_contratual!G87,IF($I$4="C1",posicao_contratual!K87,IF($I$4="C2",posicao_contratual!O87,IF($I$4="C3",posicao_contratual!S87,IF($I$4="C4",posicao_contratual!W87,""))))))</f>
        <v/>
      </c>
      <c r="M87" s="191" t="str">
        <f ca="1">IF(OR(A87="",$I$5="",$I$6=""),"",ROUND(SUMIFS(aditivos!$L$2:$L$200,aditivos!$A$2:$A$200,A87,aditivos!$B$2:$B$200,"&gt;"&amp;$I$6,aditivos!$B$2:$B$200,"&lt;="&amp;$I$5),2))</f>
        <v/>
      </c>
      <c r="N87" s="191" t="str">
        <f t="shared" si="10"/>
        <v/>
      </c>
      <c r="O87" s="19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9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91" t="str">
        <f t="shared" si="11"/>
        <v/>
      </c>
      <c r="R87" s="19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84" t="str">
        <f t="shared" ca="1" si="8"/>
        <v/>
      </c>
      <c r="C88" s="285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85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86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91" t="str">
        <f>IF(A88="","",itens_Remanesc!C88)</f>
        <v/>
      </c>
      <c r="L88" s="191" t="str">
        <f>IF(A88="","",IF($I$4="C0",posicao_contratual!G88,IF($I$4="C1",posicao_contratual!K88,IF($I$4="C2",posicao_contratual!O88,IF($I$4="C3",posicao_contratual!S88,IF($I$4="C4",posicao_contratual!W88,""))))))</f>
        <v/>
      </c>
      <c r="M88" s="191" t="str">
        <f ca="1">IF(OR(A88="",$I$5="",$I$6=""),"",ROUND(SUMIFS(aditivos!$L$2:$L$200,aditivos!$A$2:$A$200,A88,aditivos!$B$2:$B$200,"&gt;"&amp;$I$6,aditivos!$B$2:$B$200,"&lt;="&amp;$I$5),2))</f>
        <v/>
      </c>
      <c r="N88" s="191" t="str">
        <f t="shared" si="10"/>
        <v/>
      </c>
      <c r="O88" s="19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9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91" t="str">
        <f t="shared" si="11"/>
        <v/>
      </c>
      <c r="R88" s="19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84" t="str">
        <f t="shared" ca="1" si="8"/>
        <v/>
      </c>
      <c r="C89" s="285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85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86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91" t="str">
        <f>IF(A89="","",itens_Remanesc!C89)</f>
        <v/>
      </c>
      <c r="L89" s="191" t="str">
        <f>IF(A89="","",IF($I$4="C0",posicao_contratual!G89,IF($I$4="C1",posicao_contratual!K89,IF($I$4="C2",posicao_contratual!O89,IF($I$4="C3",posicao_contratual!S89,IF($I$4="C4",posicao_contratual!W89,""))))))</f>
        <v/>
      </c>
      <c r="M89" s="191" t="str">
        <f ca="1">IF(OR(A89="",$I$5="",$I$6=""),"",ROUND(SUMIFS(aditivos!$L$2:$L$200,aditivos!$A$2:$A$200,A89,aditivos!$B$2:$B$200,"&gt;"&amp;$I$6,aditivos!$B$2:$B$200,"&lt;="&amp;$I$5),2))</f>
        <v/>
      </c>
      <c r="N89" s="191" t="str">
        <f t="shared" si="10"/>
        <v/>
      </c>
      <c r="O89" s="19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9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91" t="str">
        <f t="shared" si="11"/>
        <v/>
      </c>
      <c r="R89" s="19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84" t="str">
        <f t="shared" ca="1" si="8"/>
        <v/>
      </c>
      <c r="C90" s="285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85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86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91" t="str">
        <f>IF(A90="","",itens_Remanesc!C90)</f>
        <v/>
      </c>
      <c r="L90" s="191" t="str">
        <f>IF(A90="","",IF($I$4="C0",posicao_contratual!G90,IF($I$4="C1",posicao_contratual!K90,IF($I$4="C2",posicao_contratual!O90,IF($I$4="C3",posicao_contratual!S90,IF($I$4="C4",posicao_contratual!W90,""))))))</f>
        <v/>
      </c>
      <c r="M90" s="191" t="str">
        <f ca="1">IF(OR(A90="",$I$5="",$I$6=""),"",ROUND(SUMIFS(aditivos!$L$2:$L$200,aditivos!$A$2:$A$200,A90,aditivos!$B$2:$B$200,"&gt;"&amp;$I$6,aditivos!$B$2:$B$200,"&lt;="&amp;$I$5),2))</f>
        <v/>
      </c>
      <c r="N90" s="191" t="str">
        <f t="shared" si="10"/>
        <v/>
      </c>
      <c r="O90" s="19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9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91" t="str">
        <f t="shared" si="11"/>
        <v/>
      </c>
      <c r="R90" s="19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84" t="str">
        <f t="shared" ca="1" si="8"/>
        <v/>
      </c>
      <c r="C91" s="285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85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86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91" t="str">
        <f>IF(A91="","",itens_Remanesc!C91)</f>
        <v/>
      </c>
      <c r="L91" s="191" t="str">
        <f>IF(A91="","",IF($I$4="C0",posicao_contratual!G91,IF($I$4="C1",posicao_contratual!K91,IF($I$4="C2",posicao_contratual!O91,IF($I$4="C3",posicao_contratual!S91,IF($I$4="C4",posicao_contratual!W91,""))))))</f>
        <v/>
      </c>
      <c r="M91" s="191" t="str">
        <f ca="1">IF(OR(A91="",$I$5="",$I$6=""),"",ROUND(SUMIFS(aditivos!$L$2:$L$200,aditivos!$A$2:$A$200,A91,aditivos!$B$2:$B$200,"&gt;"&amp;$I$6,aditivos!$B$2:$B$200,"&lt;="&amp;$I$5),2))</f>
        <v/>
      </c>
      <c r="N91" s="191" t="str">
        <f t="shared" si="10"/>
        <v/>
      </c>
      <c r="O91" s="19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9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91" t="str">
        <f t="shared" si="11"/>
        <v/>
      </c>
      <c r="R91" s="19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84" t="str">
        <f t="shared" ca="1" si="8"/>
        <v/>
      </c>
      <c r="C92" s="285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85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86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91" t="str">
        <f>IF(A92="","",itens_Remanesc!C92)</f>
        <v/>
      </c>
      <c r="L92" s="191" t="str">
        <f>IF(A92="","",IF($I$4="C0",posicao_contratual!G92,IF($I$4="C1",posicao_contratual!K92,IF($I$4="C2",posicao_contratual!O92,IF($I$4="C3",posicao_contratual!S92,IF($I$4="C4",posicao_contratual!W92,""))))))</f>
        <v/>
      </c>
      <c r="M92" s="191" t="str">
        <f ca="1">IF(OR(A92="",$I$5="",$I$6=""),"",ROUND(SUMIFS(aditivos!$L$2:$L$200,aditivos!$A$2:$A$200,A92,aditivos!$B$2:$B$200,"&gt;"&amp;$I$6,aditivos!$B$2:$B$200,"&lt;="&amp;$I$5),2))</f>
        <v/>
      </c>
      <c r="N92" s="191" t="str">
        <f t="shared" si="10"/>
        <v/>
      </c>
      <c r="O92" s="19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9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91" t="str">
        <f t="shared" si="11"/>
        <v/>
      </c>
      <c r="R92" s="19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84" t="str">
        <f t="shared" ca="1" si="8"/>
        <v/>
      </c>
      <c r="C93" s="285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85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86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91" t="str">
        <f>IF(A93="","",itens_Remanesc!C93)</f>
        <v/>
      </c>
      <c r="L93" s="191" t="str">
        <f>IF(A93="","",IF($I$4="C0",posicao_contratual!G93,IF($I$4="C1",posicao_contratual!K93,IF($I$4="C2",posicao_contratual!O93,IF($I$4="C3",posicao_contratual!S93,IF($I$4="C4",posicao_contratual!W93,""))))))</f>
        <v/>
      </c>
      <c r="M93" s="191" t="str">
        <f ca="1">IF(OR(A93="",$I$5="",$I$6=""),"",ROUND(SUMIFS(aditivos!$L$2:$L$200,aditivos!$A$2:$A$200,A93,aditivos!$B$2:$B$200,"&gt;"&amp;$I$6,aditivos!$B$2:$B$200,"&lt;="&amp;$I$5),2))</f>
        <v/>
      </c>
      <c r="N93" s="191" t="str">
        <f t="shared" si="10"/>
        <v/>
      </c>
      <c r="O93" s="19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9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91" t="str">
        <f t="shared" si="11"/>
        <v/>
      </c>
      <c r="R93" s="19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84" t="str">
        <f t="shared" ca="1" si="8"/>
        <v/>
      </c>
      <c r="C94" s="285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85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86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91" t="str">
        <f>IF(A94="","",itens_Remanesc!C94)</f>
        <v/>
      </c>
      <c r="L94" s="191" t="str">
        <f>IF(A94="","",IF($I$4="C0",posicao_contratual!G94,IF($I$4="C1",posicao_contratual!K94,IF($I$4="C2",posicao_contratual!O94,IF($I$4="C3",posicao_contratual!S94,IF($I$4="C4",posicao_contratual!W94,""))))))</f>
        <v/>
      </c>
      <c r="M94" s="191" t="str">
        <f ca="1">IF(OR(A94="",$I$5="",$I$6=""),"",ROUND(SUMIFS(aditivos!$L$2:$L$200,aditivos!$A$2:$A$200,A94,aditivos!$B$2:$B$200,"&gt;"&amp;$I$6,aditivos!$B$2:$B$200,"&lt;="&amp;$I$5),2))</f>
        <v/>
      </c>
      <c r="N94" s="191" t="str">
        <f t="shared" si="10"/>
        <v/>
      </c>
      <c r="O94" s="19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9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91" t="str">
        <f t="shared" si="11"/>
        <v/>
      </c>
      <c r="R94" s="19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84" t="str">
        <f t="shared" ca="1" si="8"/>
        <v/>
      </c>
      <c r="C95" s="285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85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86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91" t="str">
        <f>IF(A95="","",itens_Remanesc!C95)</f>
        <v/>
      </c>
      <c r="L95" s="191" t="str">
        <f>IF(A95="","",IF($I$4="C0",posicao_contratual!G95,IF($I$4="C1",posicao_contratual!K95,IF($I$4="C2",posicao_contratual!O95,IF($I$4="C3",posicao_contratual!S95,IF($I$4="C4",posicao_contratual!W95,""))))))</f>
        <v/>
      </c>
      <c r="M95" s="191" t="str">
        <f ca="1">IF(OR(A95="",$I$5="",$I$6=""),"",ROUND(SUMIFS(aditivos!$L$2:$L$200,aditivos!$A$2:$A$200,A95,aditivos!$B$2:$B$200,"&gt;"&amp;$I$6,aditivos!$B$2:$B$200,"&lt;="&amp;$I$5),2))</f>
        <v/>
      </c>
      <c r="N95" s="191" t="str">
        <f t="shared" si="10"/>
        <v/>
      </c>
      <c r="O95" s="19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9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91" t="str">
        <f t="shared" si="11"/>
        <v/>
      </c>
      <c r="R95" s="19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84" t="str">
        <f t="shared" ca="1" si="8"/>
        <v/>
      </c>
      <c r="C96" s="285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85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86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91" t="str">
        <f>IF(A96="","",itens_Remanesc!C96)</f>
        <v/>
      </c>
      <c r="L96" s="191" t="str">
        <f>IF(A96="","",IF($I$4="C0",posicao_contratual!G96,IF($I$4="C1",posicao_contratual!K96,IF($I$4="C2",posicao_contratual!O96,IF($I$4="C3",posicao_contratual!S96,IF($I$4="C4",posicao_contratual!W96,""))))))</f>
        <v/>
      </c>
      <c r="M96" s="191" t="str">
        <f ca="1">IF(OR(A96="",$I$5="",$I$6=""),"",ROUND(SUMIFS(aditivos!$L$2:$L$200,aditivos!$A$2:$A$200,A96,aditivos!$B$2:$B$200,"&gt;"&amp;$I$6,aditivos!$B$2:$B$200,"&lt;="&amp;$I$5),2))</f>
        <v/>
      </c>
      <c r="N96" s="191" t="str">
        <f t="shared" si="10"/>
        <v/>
      </c>
      <c r="O96" s="19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9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91" t="str">
        <f t="shared" si="11"/>
        <v/>
      </c>
      <c r="R96" s="19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84" t="str">
        <f t="shared" ca="1" si="8"/>
        <v/>
      </c>
      <c r="C97" s="285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85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86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91" t="str">
        <f>IF(A97="","",itens_Remanesc!C97)</f>
        <v/>
      </c>
      <c r="L97" s="191" t="str">
        <f>IF(A97="","",IF($I$4="C0",posicao_contratual!G97,IF($I$4="C1",posicao_contratual!K97,IF($I$4="C2",posicao_contratual!O97,IF($I$4="C3",posicao_contratual!S97,IF($I$4="C4",posicao_contratual!W97,""))))))</f>
        <v/>
      </c>
      <c r="M97" s="191" t="str">
        <f ca="1">IF(OR(A97="",$I$5="",$I$6=""),"",ROUND(SUMIFS(aditivos!$L$2:$L$200,aditivos!$A$2:$A$200,A97,aditivos!$B$2:$B$200,"&gt;"&amp;$I$6,aditivos!$B$2:$B$200,"&lt;="&amp;$I$5),2))</f>
        <v/>
      </c>
      <c r="N97" s="191" t="str">
        <f t="shared" si="10"/>
        <v/>
      </c>
      <c r="O97" s="19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9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91" t="str">
        <f t="shared" si="11"/>
        <v/>
      </c>
      <c r="R97" s="19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84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85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85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86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91" t="str">
        <f>IF(A98="","",itens_Remanesc!C98)</f>
        <v/>
      </c>
      <c r="L98" s="191" t="str">
        <f>IF(A98="","",IF($I$4="C0",posicao_contratual!G98,IF($I$4="C1",posicao_contratual!K98,IF($I$4="C2",posicao_contratual!O98,IF($I$4="C3",posicao_contratual!S98,IF($I$4="C4",posicao_contratual!W98,""))))))</f>
        <v/>
      </c>
      <c r="M98" s="191" t="str">
        <f ca="1">IF(OR(A98="",$I$5="",$I$6=""),"",ROUND(SUMIFS(aditivos!$L$2:$L$200,aditivos!$A$2:$A$200,A98,aditivos!$B$2:$B$200,"&gt;"&amp;$I$6,aditivos!$B$2:$B$200,"&lt;="&amp;$I$5),2))</f>
        <v/>
      </c>
      <c r="N98" s="191" t="str">
        <f t="shared" ref="N98:N129" si="14">IF(OR(A98="",L98="",D98=""),"",ROUND(MAX(L98+IF(ISNUMBER(M98),M98,0)-D98,0),2))</f>
        <v/>
      </c>
      <c r="O98" s="19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9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91" t="str">
        <f t="shared" ref="Q98:Q129" si="15">IF(OR(A98="",D98="",K98=""),"",ROUND(D98*K98,2))</f>
        <v/>
      </c>
      <c r="R98" s="19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84" t="str">
        <f t="shared" ca="1" si="12"/>
        <v/>
      </c>
      <c r="C99" s="285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85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86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91" t="str">
        <f>IF(A99="","",itens_Remanesc!C99)</f>
        <v/>
      </c>
      <c r="L99" s="191" t="str">
        <f>IF(A99="","",IF($I$4="C0",posicao_contratual!G99,IF($I$4="C1",posicao_contratual!K99,IF($I$4="C2",posicao_contratual!O99,IF($I$4="C3",posicao_contratual!S99,IF($I$4="C4",posicao_contratual!W99,""))))))</f>
        <v/>
      </c>
      <c r="M99" s="191" t="str">
        <f ca="1">IF(OR(A99="",$I$5="",$I$6=""),"",ROUND(SUMIFS(aditivos!$L$2:$L$200,aditivos!$A$2:$A$200,A99,aditivos!$B$2:$B$200,"&gt;"&amp;$I$6,aditivos!$B$2:$B$200,"&lt;="&amp;$I$5),2))</f>
        <v/>
      </c>
      <c r="N99" s="191" t="str">
        <f t="shared" si="14"/>
        <v/>
      </c>
      <c r="O99" s="19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9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91" t="str">
        <f t="shared" si="15"/>
        <v/>
      </c>
      <c r="R99" s="19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84" t="str">
        <f t="shared" ca="1" si="12"/>
        <v/>
      </c>
      <c r="C100" s="285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85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86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91" t="str">
        <f>IF(A100="","",itens_Remanesc!C100)</f>
        <v/>
      </c>
      <c r="L100" s="19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91" t="str">
        <f ca="1">IF(OR(A100="",$I$5="",$I$6=""),"",ROUND(SUMIFS(aditivos!$L$2:$L$200,aditivos!$A$2:$A$200,A100,aditivos!$B$2:$B$200,"&gt;"&amp;$I$6,aditivos!$B$2:$B$200,"&lt;="&amp;$I$5),2))</f>
        <v/>
      </c>
      <c r="N100" s="191" t="str">
        <f t="shared" si="14"/>
        <v/>
      </c>
      <c r="O100" s="19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9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91" t="str">
        <f t="shared" si="15"/>
        <v/>
      </c>
      <c r="R100" s="19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84" t="str">
        <f t="shared" ca="1" si="12"/>
        <v/>
      </c>
      <c r="C101" s="285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85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86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91" t="str">
        <f>IF(A101="","",itens_Remanesc!C101)</f>
        <v/>
      </c>
      <c r="L101" s="19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91" t="str">
        <f ca="1">IF(OR(A101="",$I$5="",$I$6=""),"",ROUND(SUMIFS(aditivos!$L$2:$L$200,aditivos!$A$2:$A$200,A101,aditivos!$B$2:$B$200,"&gt;"&amp;$I$6,aditivos!$B$2:$B$200,"&lt;="&amp;$I$5),2))</f>
        <v/>
      </c>
      <c r="N101" s="191" t="str">
        <f t="shared" si="14"/>
        <v/>
      </c>
      <c r="O101" s="19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9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91" t="str">
        <f t="shared" si="15"/>
        <v/>
      </c>
      <c r="R101" s="19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84" t="str">
        <f t="shared" ca="1" si="12"/>
        <v/>
      </c>
      <c r="C102" s="285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85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86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91" t="str">
        <f>IF(A102="","",itens_Remanesc!C102)</f>
        <v/>
      </c>
      <c r="L102" s="19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91" t="str">
        <f ca="1">IF(OR(A102="",$I$5="",$I$6=""),"",ROUND(SUMIFS(aditivos!$L$2:$L$200,aditivos!$A$2:$A$200,A102,aditivos!$B$2:$B$200,"&gt;"&amp;$I$6,aditivos!$B$2:$B$200,"&lt;="&amp;$I$5),2))</f>
        <v/>
      </c>
      <c r="N102" s="191" t="str">
        <f t="shared" si="14"/>
        <v/>
      </c>
      <c r="O102" s="19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9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91" t="str">
        <f t="shared" si="15"/>
        <v/>
      </c>
      <c r="R102" s="19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84" t="str">
        <f t="shared" ca="1" si="12"/>
        <v/>
      </c>
      <c r="C103" s="285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85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86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91" t="str">
        <f>IF(A103="","",itens_Remanesc!C103)</f>
        <v/>
      </c>
      <c r="L103" s="19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91" t="str">
        <f ca="1">IF(OR(A103="",$I$5="",$I$6=""),"",ROUND(SUMIFS(aditivos!$L$2:$L$200,aditivos!$A$2:$A$200,A103,aditivos!$B$2:$B$200,"&gt;"&amp;$I$6,aditivos!$B$2:$B$200,"&lt;="&amp;$I$5),2))</f>
        <v/>
      </c>
      <c r="N103" s="191" t="str">
        <f t="shared" si="14"/>
        <v/>
      </c>
      <c r="O103" s="19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9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91" t="str">
        <f t="shared" si="15"/>
        <v/>
      </c>
      <c r="R103" s="19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84" t="str">
        <f t="shared" ca="1" si="12"/>
        <v/>
      </c>
      <c r="C104" s="285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85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86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91" t="str">
        <f>IF(A104="","",itens_Remanesc!C104)</f>
        <v/>
      </c>
      <c r="L104" s="19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91" t="str">
        <f ca="1">IF(OR(A104="",$I$5="",$I$6=""),"",ROUND(SUMIFS(aditivos!$L$2:$L$200,aditivos!$A$2:$A$200,A104,aditivos!$B$2:$B$200,"&gt;"&amp;$I$6,aditivos!$B$2:$B$200,"&lt;="&amp;$I$5),2))</f>
        <v/>
      </c>
      <c r="N104" s="191" t="str">
        <f t="shared" si="14"/>
        <v/>
      </c>
      <c r="O104" s="19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9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91" t="str">
        <f t="shared" si="15"/>
        <v/>
      </c>
      <c r="R104" s="19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84" t="str">
        <f t="shared" ca="1" si="12"/>
        <v/>
      </c>
      <c r="C105" s="285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85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86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91" t="str">
        <f>IF(A105="","",itens_Remanesc!C105)</f>
        <v/>
      </c>
      <c r="L105" s="19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91" t="str">
        <f ca="1">IF(OR(A105="",$I$5="",$I$6=""),"",ROUND(SUMIFS(aditivos!$L$2:$L$200,aditivos!$A$2:$A$200,A105,aditivos!$B$2:$B$200,"&gt;"&amp;$I$6,aditivos!$B$2:$B$200,"&lt;="&amp;$I$5),2))</f>
        <v/>
      </c>
      <c r="N105" s="191" t="str">
        <f t="shared" si="14"/>
        <v/>
      </c>
      <c r="O105" s="19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9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91" t="str">
        <f t="shared" si="15"/>
        <v/>
      </c>
      <c r="R105" s="19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84" t="str">
        <f t="shared" ca="1" si="12"/>
        <v/>
      </c>
      <c r="C106" s="285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85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86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91" t="str">
        <f>IF(A106="","",itens_Remanesc!C106)</f>
        <v/>
      </c>
      <c r="L106" s="19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91" t="str">
        <f ca="1">IF(OR(A106="",$I$5="",$I$6=""),"",ROUND(SUMIFS(aditivos!$L$2:$L$200,aditivos!$A$2:$A$200,A106,aditivos!$B$2:$B$200,"&gt;"&amp;$I$6,aditivos!$B$2:$B$200,"&lt;="&amp;$I$5),2))</f>
        <v/>
      </c>
      <c r="N106" s="191" t="str">
        <f t="shared" si="14"/>
        <v/>
      </c>
      <c r="O106" s="19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9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91" t="str">
        <f t="shared" si="15"/>
        <v/>
      </c>
      <c r="R106" s="19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84" t="str">
        <f t="shared" ca="1" si="12"/>
        <v/>
      </c>
      <c r="C107" s="285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85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86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91" t="str">
        <f>IF(A107="","",itens_Remanesc!C107)</f>
        <v/>
      </c>
      <c r="L107" s="19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91" t="str">
        <f ca="1">IF(OR(A107="",$I$5="",$I$6=""),"",ROUND(SUMIFS(aditivos!$L$2:$L$200,aditivos!$A$2:$A$200,A107,aditivos!$B$2:$B$200,"&gt;"&amp;$I$6,aditivos!$B$2:$B$200,"&lt;="&amp;$I$5),2))</f>
        <v/>
      </c>
      <c r="N107" s="191" t="str">
        <f t="shared" si="14"/>
        <v/>
      </c>
      <c r="O107" s="19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9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91" t="str">
        <f t="shared" si="15"/>
        <v/>
      </c>
      <c r="R107" s="19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84" t="str">
        <f t="shared" ca="1" si="12"/>
        <v/>
      </c>
      <c r="C108" s="285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85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86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91" t="str">
        <f>IF(A108="","",itens_Remanesc!C108)</f>
        <v/>
      </c>
      <c r="L108" s="19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91" t="str">
        <f ca="1">IF(OR(A108="",$I$5="",$I$6=""),"",ROUND(SUMIFS(aditivos!$L$2:$L$200,aditivos!$A$2:$A$200,A108,aditivos!$B$2:$B$200,"&gt;"&amp;$I$6,aditivos!$B$2:$B$200,"&lt;="&amp;$I$5),2))</f>
        <v/>
      </c>
      <c r="N108" s="191" t="str">
        <f t="shared" si="14"/>
        <v/>
      </c>
      <c r="O108" s="19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9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91" t="str">
        <f t="shared" si="15"/>
        <v/>
      </c>
      <c r="R108" s="19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84" t="str">
        <f t="shared" ca="1" si="12"/>
        <v/>
      </c>
      <c r="C109" s="285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85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86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91" t="str">
        <f>IF(A109="","",itens_Remanesc!C109)</f>
        <v/>
      </c>
      <c r="L109" s="19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91" t="str">
        <f ca="1">IF(OR(A109="",$I$5="",$I$6=""),"",ROUND(SUMIFS(aditivos!$L$2:$L$200,aditivos!$A$2:$A$200,A109,aditivos!$B$2:$B$200,"&gt;"&amp;$I$6,aditivos!$B$2:$B$200,"&lt;="&amp;$I$5),2))</f>
        <v/>
      </c>
      <c r="N109" s="191" t="str">
        <f t="shared" si="14"/>
        <v/>
      </c>
      <c r="O109" s="19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9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91" t="str">
        <f t="shared" si="15"/>
        <v/>
      </c>
      <c r="R109" s="19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84" t="str">
        <f t="shared" ca="1" si="12"/>
        <v/>
      </c>
      <c r="C110" s="285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85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86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91" t="str">
        <f>IF(A110="","",itens_Remanesc!C110)</f>
        <v/>
      </c>
      <c r="L110" s="19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91" t="str">
        <f ca="1">IF(OR(A110="",$I$5="",$I$6=""),"",ROUND(SUMIFS(aditivos!$L$2:$L$200,aditivos!$A$2:$A$200,A110,aditivos!$B$2:$B$200,"&gt;"&amp;$I$6,aditivos!$B$2:$B$200,"&lt;="&amp;$I$5),2))</f>
        <v/>
      </c>
      <c r="N110" s="191" t="str">
        <f t="shared" si="14"/>
        <v/>
      </c>
      <c r="O110" s="19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9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91" t="str">
        <f t="shared" si="15"/>
        <v/>
      </c>
      <c r="R110" s="19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84" t="str">
        <f t="shared" ca="1" si="12"/>
        <v/>
      </c>
      <c r="C111" s="285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85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86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91" t="str">
        <f>IF(A111="","",itens_Remanesc!C111)</f>
        <v/>
      </c>
      <c r="L111" s="19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91" t="str">
        <f ca="1">IF(OR(A111="",$I$5="",$I$6=""),"",ROUND(SUMIFS(aditivos!$L$2:$L$200,aditivos!$A$2:$A$200,A111,aditivos!$B$2:$B$200,"&gt;"&amp;$I$6,aditivos!$B$2:$B$200,"&lt;="&amp;$I$5),2))</f>
        <v/>
      </c>
      <c r="N111" s="191" t="str">
        <f t="shared" si="14"/>
        <v/>
      </c>
      <c r="O111" s="19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9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91" t="str">
        <f t="shared" si="15"/>
        <v/>
      </c>
      <c r="R111" s="19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84" t="str">
        <f t="shared" ca="1" si="12"/>
        <v/>
      </c>
      <c r="C112" s="285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85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86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91" t="str">
        <f>IF(A112="","",itens_Remanesc!C112)</f>
        <v/>
      </c>
      <c r="L112" s="19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91" t="str">
        <f ca="1">IF(OR(A112="",$I$5="",$I$6=""),"",ROUND(SUMIFS(aditivos!$L$2:$L$200,aditivos!$A$2:$A$200,A112,aditivos!$B$2:$B$200,"&gt;"&amp;$I$6,aditivos!$B$2:$B$200,"&lt;="&amp;$I$5),2))</f>
        <v/>
      </c>
      <c r="N112" s="191" t="str">
        <f t="shared" si="14"/>
        <v/>
      </c>
      <c r="O112" s="19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9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91" t="str">
        <f t="shared" si="15"/>
        <v/>
      </c>
      <c r="R112" s="19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84" t="str">
        <f t="shared" ca="1" si="12"/>
        <v/>
      </c>
      <c r="C113" s="285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85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86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91" t="str">
        <f>IF(A113="","",itens_Remanesc!C113)</f>
        <v/>
      </c>
      <c r="L113" s="19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91" t="str">
        <f ca="1">IF(OR(A113="",$I$5="",$I$6=""),"",ROUND(SUMIFS(aditivos!$L$2:$L$200,aditivos!$A$2:$A$200,A113,aditivos!$B$2:$B$200,"&gt;"&amp;$I$6,aditivos!$B$2:$B$200,"&lt;="&amp;$I$5),2))</f>
        <v/>
      </c>
      <c r="N113" s="191" t="str">
        <f t="shared" si="14"/>
        <v/>
      </c>
      <c r="O113" s="19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9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91" t="str">
        <f t="shared" si="15"/>
        <v/>
      </c>
      <c r="R113" s="19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84" t="str">
        <f t="shared" ca="1" si="12"/>
        <v/>
      </c>
      <c r="C114" s="285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85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86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91" t="str">
        <f>IF(A114="","",itens_Remanesc!C114)</f>
        <v/>
      </c>
      <c r="L114" s="19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91" t="str">
        <f ca="1">IF(OR(A114="",$I$5="",$I$6=""),"",ROUND(SUMIFS(aditivos!$L$2:$L$200,aditivos!$A$2:$A$200,A114,aditivos!$B$2:$B$200,"&gt;"&amp;$I$6,aditivos!$B$2:$B$200,"&lt;="&amp;$I$5),2))</f>
        <v/>
      </c>
      <c r="N114" s="191" t="str">
        <f t="shared" si="14"/>
        <v/>
      </c>
      <c r="O114" s="19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9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91" t="str">
        <f t="shared" si="15"/>
        <v/>
      </c>
      <c r="R114" s="19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84" t="str">
        <f t="shared" ca="1" si="12"/>
        <v/>
      </c>
      <c r="C115" s="285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85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86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91" t="str">
        <f>IF(A115="","",itens_Remanesc!C115)</f>
        <v/>
      </c>
      <c r="L115" s="19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91" t="str">
        <f ca="1">IF(OR(A115="",$I$5="",$I$6=""),"",ROUND(SUMIFS(aditivos!$L$2:$L$200,aditivos!$A$2:$A$200,A115,aditivos!$B$2:$B$200,"&gt;"&amp;$I$6,aditivos!$B$2:$B$200,"&lt;="&amp;$I$5),2))</f>
        <v/>
      </c>
      <c r="N115" s="191" t="str">
        <f t="shared" si="14"/>
        <v/>
      </c>
      <c r="O115" s="19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9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91" t="str">
        <f t="shared" si="15"/>
        <v/>
      </c>
      <c r="R115" s="19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84" t="str">
        <f t="shared" ca="1" si="12"/>
        <v/>
      </c>
      <c r="C116" s="285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85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86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91" t="str">
        <f>IF(A116="","",itens_Remanesc!C116)</f>
        <v/>
      </c>
      <c r="L116" s="19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91" t="str">
        <f ca="1">IF(OR(A116="",$I$5="",$I$6=""),"",ROUND(SUMIFS(aditivos!$L$2:$L$200,aditivos!$A$2:$A$200,A116,aditivos!$B$2:$B$200,"&gt;"&amp;$I$6,aditivos!$B$2:$B$200,"&lt;="&amp;$I$5),2))</f>
        <v/>
      </c>
      <c r="N116" s="191" t="str">
        <f t="shared" si="14"/>
        <v/>
      </c>
      <c r="O116" s="19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9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91" t="str">
        <f t="shared" si="15"/>
        <v/>
      </c>
      <c r="R116" s="19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84" t="str">
        <f t="shared" ca="1" si="12"/>
        <v/>
      </c>
      <c r="C117" s="285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85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86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91" t="str">
        <f>IF(A117="","",itens_Remanesc!C117)</f>
        <v/>
      </c>
      <c r="L117" s="19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91" t="str">
        <f ca="1">IF(OR(A117="",$I$5="",$I$6=""),"",ROUND(SUMIFS(aditivos!$L$2:$L$200,aditivos!$A$2:$A$200,A117,aditivos!$B$2:$B$200,"&gt;"&amp;$I$6,aditivos!$B$2:$B$200,"&lt;="&amp;$I$5),2))</f>
        <v/>
      </c>
      <c r="N117" s="191" t="str">
        <f t="shared" si="14"/>
        <v/>
      </c>
      <c r="O117" s="19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9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91" t="str">
        <f t="shared" si="15"/>
        <v/>
      </c>
      <c r="R117" s="19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84" t="str">
        <f t="shared" ca="1" si="12"/>
        <v/>
      </c>
      <c r="C118" s="285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85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86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91" t="str">
        <f>IF(A118="","",itens_Remanesc!C118)</f>
        <v/>
      </c>
      <c r="L118" s="19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91" t="str">
        <f ca="1">IF(OR(A118="",$I$5="",$I$6=""),"",ROUND(SUMIFS(aditivos!$L$2:$L$200,aditivos!$A$2:$A$200,A118,aditivos!$B$2:$B$200,"&gt;"&amp;$I$6,aditivos!$B$2:$B$200,"&lt;="&amp;$I$5),2))</f>
        <v/>
      </c>
      <c r="N118" s="191" t="str">
        <f t="shared" si="14"/>
        <v/>
      </c>
      <c r="O118" s="19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9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91" t="str">
        <f t="shared" si="15"/>
        <v/>
      </c>
      <c r="R118" s="19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84" t="str">
        <f t="shared" ca="1" si="12"/>
        <v/>
      </c>
      <c r="C119" s="285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85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86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91" t="str">
        <f>IF(A119="","",itens_Remanesc!C119)</f>
        <v/>
      </c>
      <c r="L119" s="19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91" t="str">
        <f ca="1">IF(OR(A119="",$I$5="",$I$6=""),"",ROUND(SUMIFS(aditivos!$L$2:$L$200,aditivos!$A$2:$A$200,A119,aditivos!$B$2:$B$200,"&gt;"&amp;$I$6,aditivos!$B$2:$B$200,"&lt;="&amp;$I$5),2))</f>
        <v/>
      </c>
      <c r="N119" s="191" t="str">
        <f t="shared" si="14"/>
        <v/>
      </c>
      <c r="O119" s="19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9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91" t="str">
        <f t="shared" si="15"/>
        <v/>
      </c>
      <c r="R119" s="19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84" t="str">
        <f t="shared" ca="1" si="12"/>
        <v/>
      </c>
      <c r="C120" s="285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85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86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91" t="str">
        <f>IF(A120="","",itens_Remanesc!C120)</f>
        <v/>
      </c>
      <c r="L120" s="19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91" t="str">
        <f ca="1">IF(OR(A120="",$I$5="",$I$6=""),"",ROUND(SUMIFS(aditivos!$L$2:$L$200,aditivos!$A$2:$A$200,A120,aditivos!$B$2:$B$200,"&gt;"&amp;$I$6,aditivos!$B$2:$B$200,"&lt;="&amp;$I$5),2))</f>
        <v/>
      </c>
      <c r="N120" s="191" t="str">
        <f t="shared" si="14"/>
        <v/>
      </c>
      <c r="O120" s="19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9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91" t="str">
        <f t="shared" si="15"/>
        <v/>
      </c>
      <c r="R120" s="19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84" t="str">
        <f t="shared" ca="1" si="12"/>
        <v/>
      </c>
      <c r="C121" s="285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85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86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91" t="str">
        <f>IF(A121="","",itens_Remanesc!C121)</f>
        <v/>
      </c>
      <c r="L121" s="19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91" t="str">
        <f ca="1">IF(OR(A121="",$I$5="",$I$6=""),"",ROUND(SUMIFS(aditivos!$L$2:$L$200,aditivos!$A$2:$A$200,A121,aditivos!$B$2:$B$200,"&gt;"&amp;$I$6,aditivos!$B$2:$B$200,"&lt;="&amp;$I$5),2))</f>
        <v/>
      </c>
      <c r="N121" s="191" t="str">
        <f t="shared" si="14"/>
        <v/>
      </c>
      <c r="O121" s="19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9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91" t="str">
        <f t="shared" si="15"/>
        <v/>
      </c>
      <c r="R121" s="19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84" t="str">
        <f t="shared" ca="1" si="12"/>
        <v/>
      </c>
      <c r="C122" s="285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85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86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91" t="str">
        <f>IF(A122="","",itens_Remanesc!C122)</f>
        <v/>
      </c>
      <c r="L122" s="19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91" t="str">
        <f ca="1">IF(OR(A122="",$I$5="",$I$6=""),"",ROUND(SUMIFS(aditivos!$L$2:$L$200,aditivos!$A$2:$A$200,A122,aditivos!$B$2:$B$200,"&gt;"&amp;$I$6,aditivos!$B$2:$B$200,"&lt;="&amp;$I$5),2))</f>
        <v/>
      </c>
      <c r="N122" s="191" t="str">
        <f t="shared" si="14"/>
        <v/>
      </c>
      <c r="O122" s="19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9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91" t="str">
        <f t="shared" si="15"/>
        <v/>
      </c>
      <c r="R122" s="19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84" t="str">
        <f t="shared" ca="1" si="12"/>
        <v/>
      </c>
      <c r="C123" s="285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85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86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91" t="str">
        <f>IF(A123="","",itens_Remanesc!C123)</f>
        <v/>
      </c>
      <c r="L123" s="19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91" t="str">
        <f ca="1">IF(OR(A123="",$I$5="",$I$6=""),"",ROUND(SUMIFS(aditivos!$L$2:$L$200,aditivos!$A$2:$A$200,A123,aditivos!$B$2:$B$200,"&gt;"&amp;$I$6,aditivos!$B$2:$B$200,"&lt;="&amp;$I$5),2))</f>
        <v/>
      </c>
      <c r="N123" s="191" t="str">
        <f t="shared" si="14"/>
        <v/>
      </c>
      <c r="O123" s="19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9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91" t="str">
        <f t="shared" si="15"/>
        <v/>
      </c>
      <c r="R123" s="19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84" t="str">
        <f t="shared" ca="1" si="12"/>
        <v/>
      </c>
      <c r="C124" s="285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85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86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91" t="str">
        <f>IF(A124="","",itens_Remanesc!C124)</f>
        <v/>
      </c>
      <c r="L124" s="19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91" t="str">
        <f ca="1">IF(OR(A124="",$I$5="",$I$6=""),"",ROUND(SUMIFS(aditivos!$L$2:$L$200,aditivos!$A$2:$A$200,A124,aditivos!$B$2:$B$200,"&gt;"&amp;$I$6,aditivos!$B$2:$B$200,"&lt;="&amp;$I$5),2))</f>
        <v/>
      </c>
      <c r="N124" s="191" t="str">
        <f t="shared" si="14"/>
        <v/>
      </c>
      <c r="O124" s="19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9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91" t="str">
        <f t="shared" si="15"/>
        <v/>
      </c>
      <c r="R124" s="19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84" t="str">
        <f t="shared" ca="1" si="12"/>
        <v/>
      </c>
      <c r="C125" s="285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85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86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91" t="str">
        <f>IF(A125="","",itens_Remanesc!C125)</f>
        <v/>
      </c>
      <c r="L125" s="19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91" t="str">
        <f ca="1">IF(OR(A125="",$I$5="",$I$6=""),"",ROUND(SUMIFS(aditivos!$L$2:$L$200,aditivos!$A$2:$A$200,A125,aditivos!$B$2:$B$200,"&gt;"&amp;$I$6,aditivos!$B$2:$B$200,"&lt;="&amp;$I$5),2))</f>
        <v/>
      </c>
      <c r="N125" s="191" t="str">
        <f t="shared" si="14"/>
        <v/>
      </c>
      <c r="O125" s="19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9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91" t="str">
        <f t="shared" si="15"/>
        <v/>
      </c>
      <c r="R125" s="19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84" t="str">
        <f t="shared" ca="1" si="12"/>
        <v/>
      </c>
      <c r="C126" s="285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85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86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91" t="str">
        <f>IF(A126="","",itens_Remanesc!C126)</f>
        <v/>
      </c>
      <c r="L126" s="19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91" t="str">
        <f ca="1">IF(OR(A126="",$I$5="",$I$6=""),"",ROUND(SUMIFS(aditivos!$L$2:$L$200,aditivos!$A$2:$A$200,A126,aditivos!$B$2:$B$200,"&gt;"&amp;$I$6,aditivos!$B$2:$B$200,"&lt;="&amp;$I$5),2))</f>
        <v/>
      </c>
      <c r="N126" s="191" t="str">
        <f t="shared" si="14"/>
        <v/>
      </c>
      <c r="O126" s="19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9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91" t="str">
        <f t="shared" si="15"/>
        <v/>
      </c>
      <c r="R126" s="19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84" t="str">
        <f t="shared" ca="1" si="12"/>
        <v/>
      </c>
      <c r="C127" s="285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85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86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91" t="str">
        <f>IF(A127="","",itens_Remanesc!C127)</f>
        <v/>
      </c>
      <c r="L127" s="19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91" t="str">
        <f ca="1">IF(OR(A127="",$I$5="",$I$6=""),"",ROUND(SUMIFS(aditivos!$L$2:$L$200,aditivos!$A$2:$A$200,A127,aditivos!$B$2:$B$200,"&gt;"&amp;$I$6,aditivos!$B$2:$B$200,"&lt;="&amp;$I$5),2))</f>
        <v/>
      </c>
      <c r="N127" s="191" t="str">
        <f t="shared" si="14"/>
        <v/>
      </c>
      <c r="O127" s="19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9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91" t="str">
        <f t="shared" si="15"/>
        <v/>
      </c>
      <c r="R127" s="19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84" t="str">
        <f t="shared" ca="1" si="12"/>
        <v/>
      </c>
      <c r="C128" s="285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85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86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91" t="str">
        <f>IF(A128="","",itens_Remanesc!C128)</f>
        <v/>
      </c>
      <c r="L128" s="19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91" t="str">
        <f ca="1">IF(OR(A128="",$I$5="",$I$6=""),"",ROUND(SUMIFS(aditivos!$L$2:$L$200,aditivos!$A$2:$A$200,A128,aditivos!$B$2:$B$200,"&gt;"&amp;$I$6,aditivos!$B$2:$B$200,"&lt;="&amp;$I$5),2))</f>
        <v/>
      </c>
      <c r="N128" s="191" t="str">
        <f t="shared" si="14"/>
        <v/>
      </c>
      <c r="O128" s="19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9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91" t="str">
        <f t="shared" si="15"/>
        <v/>
      </c>
      <c r="R128" s="19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84" t="str">
        <f t="shared" ca="1" si="12"/>
        <v/>
      </c>
      <c r="C129" s="285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85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86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91" t="str">
        <f>IF(A129="","",itens_Remanesc!C129)</f>
        <v/>
      </c>
      <c r="L129" s="19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91" t="str">
        <f ca="1">IF(OR(A129="",$I$5="",$I$6=""),"",ROUND(SUMIFS(aditivos!$L$2:$L$200,aditivos!$A$2:$A$200,A129,aditivos!$B$2:$B$200,"&gt;"&amp;$I$6,aditivos!$B$2:$B$200,"&lt;="&amp;$I$5),2))</f>
        <v/>
      </c>
      <c r="N129" s="191" t="str">
        <f t="shared" si="14"/>
        <v/>
      </c>
      <c r="O129" s="19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9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91" t="str">
        <f t="shared" si="15"/>
        <v/>
      </c>
      <c r="R129" s="19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84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85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85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86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91" t="str">
        <f>IF(A130="","",itens_Remanesc!C130)</f>
        <v/>
      </c>
      <c r="L130" s="19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91" t="str">
        <f ca="1">IF(OR(A130="",$I$5="",$I$6=""),"",ROUND(SUMIFS(aditivos!$L$2:$L$200,aditivos!$A$2:$A$200,A130,aditivos!$B$2:$B$200,"&gt;"&amp;$I$6,aditivos!$B$2:$B$200,"&lt;="&amp;$I$5),2))</f>
        <v/>
      </c>
      <c r="N130" s="191" t="str">
        <f t="shared" ref="N130:N161" si="18">IF(OR(A130="",L130="",D130=""),"",ROUND(MAX(L130+IF(ISNUMBER(M130),M130,0)-D130,0),2))</f>
        <v/>
      </c>
      <c r="O130" s="19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9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91" t="str">
        <f t="shared" ref="Q130:Q161" si="19">IF(OR(A130="",D130="",K130=""),"",ROUND(D130*K130,2))</f>
        <v/>
      </c>
      <c r="R130" s="19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84" t="str">
        <f t="shared" ca="1" si="16"/>
        <v/>
      </c>
      <c r="C131" s="285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85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86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91" t="str">
        <f>IF(A131="","",itens_Remanesc!C131)</f>
        <v/>
      </c>
      <c r="L131" s="19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91" t="str">
        <f ca="1">IF(OR(A131="",$I$5="",$I$6=""),"",ROUND(SUMIFS(aditivos!$L$2:$L$200,aditivos!$A$2:$A$200,A131,aditivos!$B$2:$B$200,"&gt;"&amp;$I$6,aditivos!$B$2:$B$200,"&lt;="&amp;$I$5),2))</f>
        <v/>
      </c>
      <c r="N131" s="191" t="str">
        <f t="shared" si="18"/>
        <v/>
      </c>
      <c r="O131" s="19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9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91" t="str">
        <f t="shared" si="19"/>
        <v/>
      </c>
      <c r="R131" s="19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84" t="str">
        <f t="shared" ca="1" si="16"/>
        <v/>
      </c>
      <c r="C132" s="285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85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86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91" t="str">
        <f>IF(A132="","",itens_Remanesc!C132)</f>
        <v/>
      </c>
      <c r="L132" s="19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91" t="str">
        <f ca="1">IF(OR(A132="",$I$5="",$I$6=""),"",ROUND(SUMIFS(aditivos!$L$2:$L$200,aditivos!$A$2:$A$200,A132,aditivos!$B$2:$B$200,"&gt;"&amp;$I$6,aditivos!$B$2:$B$200,"&lt;="&amp;$I$5),2))</f>
        <v/>
      </c>
      <c r="N132" s="191" t="str">
        <f t="shared" si="18"/>
        <v/>
      </c>
      <c r="O132" s="19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9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91" t="str">
        <f t="shared" si="19"/>
        <v/>
      </c>
      <c r="R132" s="19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84" t="str">
        <f t="shared" ca="1" si="16"/>
        <v/>
      </c>
      <c r="C133" s="285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85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86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91" t="str">
        <f>IF(A133="","",itens_Remanesc!C133)</f>
        <v/>
      </c>
      <c r="L133" s="19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91" t="str">
        <f ca="1">IF(OR(A133="",$I$5="",$I$6=""),"",ROUND(SUMIFS(aditivos!$L$2:$L$200,aditivos!$A$2:$A$200,A133,aditivos!$B$2:$B$200,"&gt;"&amp;$I$6,aditivos!$B$2:$B$200,"&lt;="&amp;$I$5),2))</f>
        <v/>
      </c>
      <c r="N133" s="191" t="str">
        <f t="shared" si="18"/>
        <v/>
      </c>
      <c r="O133" s="19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9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91" t="str">
        <f t="shared" si="19"/>
        <v/>
      </c>
      <c r="R133" s="19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84" t="str">
        <f t="shared" ca="1" si="16"/>
        <v/>
      </c>
      <c r="C134" s="285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85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86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91" t="str">
        <f>IF(A134="","",itens_Remanesc!C134)</f>
        <v/>
      </c>
      <c r="L134" s="19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91" t="str">
        <f ca="1">IF(OR(A134="",$I$5="",$I$6=""),"",ROUND(SUMIFS(aditivos!$L$2:$L$200,aditivos!$A$2:$A$200,A134,aditivos!$B$2:$B$200,"&gt;"&amp;$I$6,aditivos!$B$2:$B$200,"&lt;="&amp;$I$5),2))</f>
        <v/>
      </c>
      <c r="N134" s="191" t="str">
        <f t="shared" si="18"/>
        <v/>
      </c>
      <c r="O134" s="19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9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91" t="str">
        <f t="shared" si="19"/>
        <v/>
      </c>
      <c r="R134" s="19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84" t="str">
        <f t="shared" ca="1" si="16"/>
        <v/>
      </c>
      <c r="C135" s="285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85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86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91" t="str">
        <f>IF(A135="","",itens_Remanesc!C135)</f>
        <v/>
      </c>
      <c r="L135" s="19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91" t="str">
        <f ca="1">IF(OR(A135="",$I$5="",$I$6=""),"",ROUND(SUMIFS(aditivos!$L$2:$L$200,aditivos!$A$2:$A$200,A135,aditivos!$B$2:$B$200,"&gt;"&amp;$I$6,aditivos!$B$2:$B$200,"&lt;="&amp;$I$5),2))</f>
        <v/>
      </c>
      <c r="N135" s="191" t="str">
        <f t="shared" si="18"/>
        <v/>
      </c>
      <c r="O135" s="19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9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91" t="str">
        <f t="shared" si="19"/>
        <v/>
      </c>
      <c r="R135" s="19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84" t="str">
        <f t="shared" ca="1" si="16"/>
        <v/>
      </c>
      <c r="C136" s="285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85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86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91" t="str">
        <f>IF(A136="","",itens_Remanesc!C136)</f>
        <v/>
      </c>
      <c r="L136" s="19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91" t="str">
        <f ca="1">IF(OR(A136="",$I$5="",$I$6=""),"",ROUND(SUMIFS(aditivos!$L$2:$L$200,aditivos!$A$2:$A$200,A136,aditivos!$B$2:$B$200,"&gt;"&amp;$I$6,aditivos!$B$2:$B$200,"&lt;="&amp;$I$5),2))</f>
        <v/>
      </c>
      <c r="N136" s="191" t="str">
        <f t="shared" si="18"/>
        <v/>
      </c>
      <c r="O136" s="19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9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91" t="str">
        <f t="shared" si="19"/>
        <v/>
      </c>
      <c r="R136" s="19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84" t="str">
        <f t="shared" ca="1" si="16"/>
        <v/>
      </c>
      <c r="C137" s="285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85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86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91" t="str">
        <f>IF(A137="","",itens_Remanesc!C137)</f>
        <v/>
      </c>
      <c r="L137" s="19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91" t="str">
        <f ca="1">IF(OR(A137="",$I$5="",$I$6=""),"",ROUND(SUMIFS(aditivos!$L$2:$L$200,aditivos!$A$2:$A$200,A137,aditivos!$B$2:$B$200,"&gt;"&amp;$I$6,aditivos!$B$2:$B$200,"&lt;="&amp;$I$5),2))</f>
        <v/>
      </c>
      <c r="N137" s="191" t="str">
        <f t="shared" si="18"/>
        <v/>
      </c>
      <c r="O137" s="19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9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91" t="str">
        <f t="shared" si="19"/>
        <v/>
      </c>
      <c r="R137" s="19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84" t="str">
        <f t="shared" ca="1" si="16"/>
        <v/>
      </c>
      <c r="C138" s="285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85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86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91" t="str">
        <f>IF(A138="","",itens_Remanesc!C138)</f>
        <v/>
      </c>
      <c r="L138" s="19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91" t="str">
        <f ca="1">IF(OR(A138="",$I$5="",$I$6=""),"",ROUND(SUMIFS(aditivos!$L$2:$L$200,aditivos!$A$2:$A$200,A138,aditivos!$B$2:$B$200,"&gt;"&amp;$I$6,aditivos!$B$2:$B$200,"&lt;="&amp;$I$5),2))</f>
        <v/>
      </c>
      <c r="N138" s="191" t="str">
        <f t="shared" si="18"/>
        <v/>
      </c>
      <c r="O138" s="19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9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91" t="str">
        <f t="shared" si="19"/>
        <v/>
      </c>
      <c r="R138" s="19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84" t="str">
        <f t="shared" ca="1" si="16"/>
        <v/>
      </c>
      <c r="C139" s="285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85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86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91" t="str">
        <f>IF(A139="","",itens_Remanesc!C139)</f>
        <v/>
      </c>
      <c r="L139" s="19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91" t="str">
        <f ca="1">IF(OR(A139="",$I$5="",$I$6=""),"",ROUND(SUMIFS(aditivos!$L$2:$L$200,aditivos!$A$2:$A$200,A139,aditivos!$B$2:$B$200,"&gt;"&amp;$I$6,aditivos!$B$2:$B$200,"&lt;="&amp;$I$5),2))</f>
        <v/>
      </c>
      <c r="N139" s="191" t="str">
        <f t="shared" si="18"/>
        <v/>
      </c>
      <c r="O139" s="19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9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91" t="str">
        <f t="shared" si="19"/>
        <v/>
      </c>
      <c r="R139" s="19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84" t="str">
        <f t="shared" ca="1" si="16"/>
        <v/>
      </c>
      <c r="C140" s="285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85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86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91" t="str">
        <f>IF(A140="","",itens_Remanesc!C140)</f>
        <v/>
      </c>
      <c r="L140" s="19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91" t="str">
        <f ca="1">IF(OR(A140="",$I$5="",$I$6=""),"",ROUND(SUMIFS(aditivos!$L$2:$L$200,aditivos!$A$2:$A$200,A140,aditivos!$B$2:$B$200,"&gt;"&amp;$I$6,aditivos!$B$2:$B$200,"&lt;="&amp;$I$5),2))</f>
        <v/>
      </c>
      <c r="N140" s="191" t="str">
        <f t="shared" si="18"/>
        <v/>
      </c>
      <c r="O140" s="19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9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91" t="str">
        <f t="shared" si="19"/>
        <v/>
      </c>
      <c r="R140" s="19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84" t="str">
        <f t="shared" ca="1" si="16"/>
        <v/>
      </c>
      <c r="C141" s="285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85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86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91" t="str">
        <f>IF(A141="","",itens_Remanesc!C141)</f>
        <v/>
      </c>
      <c r="L141" s="19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91" t="str">
        <f ca="1">IF(OR(A141="",$I$5="",$I$6=""),"",ROUND(SUMIFS(aditivos!$L$2:$L$200,aditivos!$A$2:$A$200,A141,aditivos!$B$2:$B$200,"&gt;"&amp;$I$6,aditivos!$B$2:$B$200,"&lt;="&amp;$I$5),2))</f>
        <v/>
      </c>
      <c r="N141" s="191" t="str">
        <f t="shared" si="18"/>
        <v/>
      </c>
      <c r="O141" s="19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9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91" t="str">
        <f t="shared" si="19"/>
        <v/>
      </c>
      <c r="R141" s="19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84" t="str">
        <f t="shared" ca="1" si="16"/>
        <v/>
      </c>
      <c r="C142" s="285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85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86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91" t="str">
        <f>IF(A142="","",itens_Remanesc!C142)</f>
        <v/>
      </c>
      <c r="L142" s="19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91" t="str">
        <f ca="1">IF(OR(A142="",$I$5="",$I$6=""),"",ROUND(SUMIFS(aditivos!$L$2:$L$200,aditivos!$A$2:$A$200,A142,aditivos!$B$2:$B$200,"&gt;"&amp;$I$6,aditivos!$B$2:$B$200,"&lt;="&amp;$I$5),2))</f>
        <v/>
      </c>
      <c r="N142" s="191" t="str">
        <f t="shared" si="18"/>
        <v/>
      </c>
      <c r="O142" s="19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9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91" t="str">
        <f t="shared" si="19"/>
        <v/>
      </c>
      <c r="R142" s="19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84" t="str">
        <f t="shared" ca="1" si="16"/>
        <v/>
      </c>
      <c r="C143" s="285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85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86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91" t="str">
        <f>IF(A143="","",itens_Remanesc!C143)</f>
        <v/>
      </c>
      <c r="L143" s="19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91" t="str">
        <f ca="1">IF(OR(A143="",$I$5="",$I$6=""),"",ROUND(SUMIFS(aditivos!$L$2:$L$200,aditivos!$A$2:$A$200,A143,aditivos!$B$2:$B$200,"&gt;"&amp;$I$6,aditivos!$B$2:$B$200,"&lt;="&amp;$I$5),2))</f>
        <v/>
      </c>
      <c r="N143" s="191" t="str">
        <f t="shared" si="18"/>
        <v/>
      </c>
      <c r="O143" s="19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9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91" t="str">
        <f t="shared" si="19"/>
        <v/>
      </c>
      <c r="R143" s="19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84" t="str">
        <f t="shared" ca="1" si="16"/>
        <v/>
      </c>
      <c r="C144" s="285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85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86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91" t="str">
        <f>IF(A144="","",itens_Remanesc!C144)</f>
        <v/>
      </c>
      <c r="L144" s="19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91" t="str">
        <f ca="1">IF(OR(A144="",$I$5="",$I$6=""),"",ROUND(SUMIFS(aditivos!$L$2:$L$200,aditivos!$A$2:$A$200,A144,aditivos!$B$2:$B$200,"&gt;"&amp;$I$6,aditivos!$B$2:$B$200,"&lt;="&amp;$I$5),2))</f>
        <v/>
      </c>
      <c r="N144" s="191" t="str">
        <f t="shared" si="18"/>
        <v/>
      </c>
      <c r="O144" s="19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9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91" t="str">
        <f t="shared" si="19"/>
        <v/>
      </c>
      <c r="R144" s="19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84" t="str">
        <f t="shared" ca="1" si="16"/>
        <v/>
      </c>
      <c r="C145" s="285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85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86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91" t="str">
        <f>IF(A145="","",itens_Remanesc!C145)</f>
        <v/>
      </c>
      <c r="L145" s="19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91" t="str">
        <f ca="1">IF(OR(A145="",$I$5="",$I$6=""),"",ROUND(SUMIFS(aditivos!$L$2:$L$200,aditivos!$A$2:$A$200,A145,aditivos!$B$2:$B$200,"&gt;"&amp;$I$6,aditivos!$B$2:$B$200,"&lt;="&amp;$I$5),2))</f>
        <v/>
      </c>
      <c r="N145" s="191" t="str">
        <f t="shared" si="18"/>
        <v/>
      </c>
      <c r="O145" s="19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9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91" t="str">
        <f t="shared" si="19"/>
        <v/>
      </c>
      <c r="R145" s="19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84" t="str">
        <f t="shared" ca="1" si="16"/>
        <v/>
      </c>
      <c r="C146" s="285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85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86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91" t="str">
        <f>IF(A146="","",itens_Remanesc!C146)</f>
        <v/>
      </c>
      <c r="L146" s="19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91" t="str">
        <f ca="1">IF(OR(A146="",$I$5="",$I$6=""),"",ROUND(SUMIFS(aditivos!$L$2:$L$200,aditivos!$A$2:$A$200,A146,aditivos!$B$2:$B$200,"&gt;"&amp;$I$6,aditivos!$B$2:$B$200,"&lt;="&amp;$I$5),2))</f>
        <v/>
      </c>
      <c r="N146" s="191" t="str">
        <f t="shared" si="18"/>
        <v/>
      </c>
      <c r="O146" s="19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9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91" t="str">
        <f t="shared" si="19"/>
        <v/>
      </c>
      <c r="R146" s="19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84" t="str">
        <f t="shared" ca="1" si="16"/>
        <v/>
      </c>
      <c r="C147" s="285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85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86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91" t="str">
        <f>IF(A147="","",itens_Remanesc!C147)</f>
        <v/>
      </c>
      <c r="L147" s="19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91" t="str">
        <f ca="1">IF(OR(A147="",$I$5="",$I$6=""),"",ROUND(SUMIFS(aditivos!$L$2:$L$200,aditivos!$A$2:$A$200,A147,aditivos!$B$2:$B$200,"&gt;"&amp;$I$6,aditivos!$B$2:$B$200,"&lt;="&amp;$I$5),2))</f>
        <v/>
      </c>
      <c r="N147" s="191" t="str">
        <f t="shared" si="18"/>
        <v/>
      </c>
      <c r="O147" s="19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9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91" t="str">
        <f t="shared" si="19"/>
        <v/>
      </c>
      <c r="R147" s="19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84" t="str">
        <f t="shared" ca="1" si="16"/>
        <v/>
      </c>
      <c r="C148" s="285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85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86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91" t="str">
        <f>IF(A148="","",itens_Remanesc!C148)</f>
        <v/>
      </c>
      <c r="L148" s="19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91" t="str">
        <f ca="1">IF(OR(A148="",$I$5="",$I$6=""),"",ROUND(SUMIFS(aditivos!$L$2:$L$200,aditivos!$A$2:$A$200,A148,aditivos!$B$2:$B$200,"&gt;"&amp;$I$6,aditivos!$B$2:$B$200,"&lt;="&amp;$I$5),2))</f>
        <v/>
      </c>
      <c r="N148" s="191" t="str">
        <f t="shared" si="18"/>
        <v/>
      </c>
      <c r="O148" s="19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9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91" t="str">
        <f t="shared" si="19"/>
        <v/>
      </c>
      <c r="R148" s="19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84" t="str">
        <f t="shared" ca="1" si="16"/>
        <v/>
      </c>
      <c r="C149" s="285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85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86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91" t="str">
        <f>IF(A149="","",itens_Remanesc!C149)</f>
        <v/>
      </c>
      <c r="L149" s="19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91" t="str">
        <f ca="1">IF(OR(A149="",$I$5="",$I$6=""),"",ROUND(SUMIFS(aditivos!$L$2:$L$200,aditivos!$A$2:$A$200,A149,aditivos!$B$2:$B$200,"&gt;"&amp;$I$6,aditivos!$B$2:$B$200,"&lt;="&amp;$I$5),2))</f>
        <v/>
      </c>
      <c r="N149" s="191" t="str">
        <f t="shared" si="18"/>
        <v/>
      </c>
      <c r="O149" s="19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9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91" t="str">
        <f t="shared" si="19"/>
        <v/>
      </c>
      <c r="R149" s="19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84" t="str">
        <f t="shared" ca="1" si="16"/>
        <v/>
      </c>
      <c r="C150" s="285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85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86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91" t="str">
        <f>IF(A150="","",itens_Remanesc!C150)</f>
        <v/>
      </c>
      <c r="L150" s="19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91" t="str">
        <f ca="1">IF(OR(A150="",$I$5="",$I$6=""),"",ROUND(SUMIFS(aditivos!$L$2:$L$200,aditivos!$A$2:$A$200,A150,aditivos!$B$2:$B$200,"&gt;"&amp;$I$6,aditivos!$B$2:$B$200,"&lt;="&amp;$I$5),2))</f>
        <v/>
      </c>
      <c r="N150" s="191" t="str">
        <f t="shared" si="18"/>
        <v/>
      </c>
      <c r="O150" s="19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9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91" t="str">
        <f t="shared" si="19"/>
        <v/>
      </c>
      <c r="R150" s="19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84" t="str">
        <f t="shared" ca="1" si="16"/>
        <v/>
      </c>
      <c r="C151" s="285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85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86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91" t="str">
        <f>IF(A151="","",itens_Remanesc!C151)</f>
        <v/>
      </c>
      <c r="L151" s="19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91" t="str">
        <f ca="1">IF(OR(A151="",$I$5="",$I$6=""),"",ROUND(SUMIFS(aditivos!$L$2:$L$200,aditivos!$A$2:$A$200,A151,aditivos!$B$2:$B$200,"&gt;"&amp;$I$6,aditivos!$B$2:$B$200,"&lt;="&amp;$I$5),2))</f>
        <v/>
      </c>
      <c r="N151" s="191" t="str">
        <f t="shared" si="18"/>
        <v/>
      </c>
      <c r="O151" s="19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9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91" t="str">
        <f t="shared" si="19"/>
        <v/>
      </c>
      <c r="R151" s="19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84" t="str">
        <f t="shared" ca="1" si="16"/>
        <v/>
      </c>
      <c r="C152" s="285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85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86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91" t="str">
        <f>IF(A152="","",itens_Remanesc!C152)</f>
        <v/>
      </c>
      <c r="L152" s="19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91" t="str">
        <f ca="1">IF(OR(A152="",$I$5="",$I$6=""),"",ROUND(SUMIFS(aditivos!$L$2:$L$200,aditivos!$A$2:$A$200,A152,aditivos!$B$2:$B$200,"&gt;"&amp;$I$6,aditivos!$B$2:$B$200,"&lt;="&amp;$I$5),2))</f>
        <v/>
      </c>
      <c r="N152" s="191" t="str">
        <f t="shared" si="18"/>
        <v/>
      </c>
      <c r="O152" s="19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9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91" t="str">
        <f t="shared" si="19"/>
        <v/>
      </c>
      <c r="R152" s="19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84" t="str">
        <f t="shared" ca="1" si="16"/>
        <v/>
      </c>
      <c r="C153" s="285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85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86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91" t="str">
        <f>IF(A153="","",itens_Remanesc!C153)</f>
        <v/>
      </c>
      <c r="L153" s="19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91" t="str">
        <f ca="1">IF(OR(A153="",$I$5="",$I$6=""),"",ROUND(SUMIFS(aditivos!$L$2:$L$200,aditivos!$A$2:$A$200,A153,aditivos!$B$2:$B$200,"&gt;"&amp;$I$6,aditivos!$B$2:$B$200,"&lt;="&amp;$I$5),2))</f>
        <v/>
      </c>
      <c r="N153" s="191" t="str">
        <f t="shared" si="18"/>
        <v/>
      </c>
      <c r="O153" s="19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9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91" t="str">
        <f t="shared" si="19"/>
        <v/>
      </c>
      <c r="R153" s="19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84" t="str">
        <f t="shared" ca="1" si="16"/>
        <v/>
      </c>
      <c r="C154" s="285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85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86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91" t="str">
        <f>IF(A154="","",itens_Remanesc!C154)</f>
        <v/>
      </c>
      <c r="L154" s="19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91" t="str">
        <f ca="1">IF(OR(A154="",$I$5="",$I$6=""),"",ROUND(SUMIFS(aditivos!$L$2:$L$200,aditivos!$A$2:$A$200,A154,aditivos!$B$2:$B$200,"&gt;"&amp;$I$6,aditivos!$B$2:$B$200,"&lt;="&amp;$I$5),2))</f>
        <v/>
      </c>
      <c r="N154" s="191" t="str">
        <f t="shared" si="18"/>
        <v/>
      </c>
      <c r="O154" s="19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9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91" t="str">
        <f t="shared" si="19"/>
        <v/>
      </c>
      <c r="R154" s="19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84" t="str">
        <f t="shared" ca="1" si="16"/>
        <v/>
      </c>
      <c r="C155" s="285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85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86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91" t="str">
        <f>IF(A155="","",itens_Remanesc!C155)</f>
        <v/>
      </c>
      <c r="L155" s="19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91" t="str">
        <f ca="1">IF(OR(A155="",$I$5="",$I$6=""),"",ROUND(SUMIFS(aditivos!$L$2:$L$200,aditivos!$A$2:$A$200,A155,aditivos!$B$2:$B$200,"&gt;"&amp;$I$6,aditivos!$B$2:$B$200,"&lt;="&amp;$I$5),2))</f>
        <v/>
      </c>
      <c r="N155" s="191" t="str">
        <f t="shared" si="18"/>
        <v/>
      </c>
      <c r="O155" s="19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9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91" t="str">
        <f t="shared" si="19"/>
        <v/>
      </c>
      <c r="R155" s="19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84" t="str">
        <f t="shared" ca="1" si="16"/>
        <v/>
      </c>
      <c r="C156" s="285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85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86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91" t="str">
        <f>IF(A156="","",itens_Remanesc!C156)</f>
        <v/>
      </c>
      <c r="L156" s="19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91" t="str">
        <f ca="1">IF(OR(A156="",$I$5="",$I$6=""),"",ROUND(SUMIFS(aditivos!$L$2:$L$200,aditivos!$A$2:$A$200,A156,aditivos!$B$2:$B$200,"&gt;"&amp;$I$6,aditivos!$B$2:$B$200,"&lt;="&amp;$I$5),2))</f>
        <v/>
      </c>
      <c r="N156" s="191" t="str">
        <f t="shared" si="18"/>
        <v/>
      </c>
      <c r="O156" s="19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9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91" t="str">
        <f t="shared" si="19"/>
        <v/>
      </c>
      <c r="R156" s="19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84" t="str">
        <f t="shared" ca="1" si="16"/>
        <v/>
      </c>
      <c r="C157" s="285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85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86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91" t="str">
        <f>IF(A157="","",itens_Remanesc!C157)</f>
        <v/>
      </c>
      <c r="L157" s="19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91" t="str">
        <f ca="1">IF(OR(A157="",$I$5="",$I$6=""),"",ROUND(SUMIFS(aditivos!$L$2:$L$200,aditivos!$A$2:$A$200,A157,aditivos!$B$2:$B$200,"&gt;"&amp;$I$6,aditivos!$B$2:$B$200,"&lt;="&amp;$I$5),2))</f>
        <v/>
      </c>
      <c r="N157" s="191" t="str">
        <f t="shared" si="18"/>
        <v/>
      </c>
      <c r="O157" s="19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9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91" t="str">
        <f t="shared" si="19"/>
        <v/>
      </c>
      <c r="R157" s="19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84" t="str">
        <f t="shared" ca="1" si="16"/>
        <v/>
      </c>
      <c r="C158" s="285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85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86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91" t="str">
        <f>IF(A158="","",itens_Remanesc!C158)</f>
        <v/>
      </c>
      <c r="L158" s="19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91" t="str">
        <f ca="1">IF(OR(A158="",$I$5="",$I$6=""),"",ROUND(SUMIFS(aditivos!$L$2:$L$200,aditivos!$A$2:$A$200,A158,aditivos!$B$2:$B$200,"&gt;"&amp;$I$6,aditivos!$B$2:$B$200,"&lt;="&amp;$I$5),2))</f>
        <v/>
      </c>
      <c r="N158" s="191" t="str">
        <f t="shared" si="18"/>
        <v/>
      </c>
      <c r="O158" s="19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9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91" t="str">
        <f t="shared" si="19"/>
        <v/>
      </c>
      <c r="R158" s="19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84" t="str">
        <f t="shared" ca="1" si="16"/>
        <v/>
      </c>
      <c r="C159" s="285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85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86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91" t="str">
        <f>IF(A159="","",itens_Remanesc!C159)</f>
        <v/>
      </c>
      <c r="L159" s="19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91" t="str">
        <f ca="1">IF(OR(A159="",$I$5="",$I$6=""),"",ROUND(SUMIFS(aditivos!$L$2:$L$200,aditivos!$A$2:$A$200,A159,aditivos!$B$2:$B$200,"&gt;"&amp;$I$6,aditivos!$B$2:$B$200,"&lt;="&amp;$I$5),2))</f>
        <v/>
      </c>
      <c r="N159" s="191" t="str">
        <f t="shared" si="18"/>
        <v/>
      </c>
      <c r="O159" s="19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9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91" t="str">
        <f t="shared" si="19"/>
        <v/>
      </c>
      <c r="R159" s="19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84" t="str">
        <f t="shared" ca="1" si="16"/>
        <v/>
      </c>
      <c r="C160" s="285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85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86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91" t="str">
        <f>IF(A160="","",itens_Remanesc!C160)</f>
        <v/>
      </c>
      <c r="L160" s="19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91" t="str">
        <f ca="1">IF(OR(A160="",$I$5="",$I$6=""),"",ROUND(SUMIFS(aditivos!$L$2:$L$200,aditivos!$A$2:$A$200,A160,aditivos!$B$2:$B$200,"&gt;"&amp;$I$6,aditivos!$B$2:$B$200,"&lt;="&amp;$I$5),2))</f>
        <v/>
      </c>
      <c r="N160" s="191" t="str">
        <f t="shared" si="18"/>
        <v/>
      </c>
      <c r="O160" s="19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9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91" t="str">
        <f t="shared" si="19"/>
        <v/>
      </c>
      <c r="R160" s="19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84" t="str">
        <f t="shared" ca="1" si="16"/>
        <v/>
      </c>
      <c r="C161" s="285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85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86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91" t="str">
        <f>IF(A161="","",itens_Remanesc!C161)</f>
        <v/>
      </c>
      <c r="L161" s="19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91" t="str">
        <f ca="1">IF(OR(A161="",$I$5="",$I$6=""),"",ROUND(SUMIFS(aditivos!$L$2:$L$200,aditivos!$A$2:$A$200,A161,aditivos!$B$2:$B$200,"&gt;"&amp;$I$6,aditivos!$B$2:$B$200,"&lt;="&amp;$I$5),2))</f>
        <v/>
      </c>
      <c r="N161" s="191" t="str">
        <f t="shared" si="18"/>
        <v/>
      </c>
      <c r="O161" s="19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9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91" t="str">
        <f t="shared" si="19"/>
        <v/>
      </c>
      <c r="R161" s="19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84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85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85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86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91" t="str">
        <f>IF(A162="","",itens_Remanesc!C162)</f>
        <v/>
      </c>
      <c r="L162" s="19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91" t="str">
        <f ca="1">IF(OR(A162="",$I$5="",$I$6=""),"",ROUND(SUMIFS(aditivos!$L$2:$L$200,aditivos!$A$2:$A$200,A162,aditivos!$B$2:$B$200,"&gt;"&amp;$I$6,aditivos!$B$2:$B$200,"&lt;="&amp;$I$5),2))</f>
        <v/>
      </c>
      <c r="N162" s="191" t="str">
        <f t="shared" ref="N162:N193" si="22">IF(OR(A162="",L162="",D162=""),"",ROUND(MAX(L162+IF(ISNUMBER(M162),M162,0)-D162,0),2))</f>
        <v/>
      </c>
      <c r="O162" s="19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9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91" t="str">
        <f t="shared" ref="Q162:Q193" si="23">IF(OR(A162="",D162="",K162=""),"",ROUND(D162*K162,2))</f>
        <v/>
      </c>
      <c r="R162" s="19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84" t="str">
        <f t="shared" ca="1" si="20"/>
        <v/>
      </c>
      <c r="C163" s="285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85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86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91" t="str">
        <f>IF(A163="","",itens_Remanesc!C163)</f>
        <v/>
      </c>
      <c r="L163" s="19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91" t="str">
        <f ca="1">IF(OR(A163="",$I$5="",$I$6=""),"",ROUND(SUMIFS(aditivos!$L$2:$L$200,aditivos!$A$2:$A$200,A163,aditivos!$B$2:$B$200,"&gt;"&amp;$I$6,aditivos!$B$2:$B$200,"&lt;="&amp;$I$5),2))</f>
        <v/>
      </c>
      <c r="N163" s="191" t="str">
        <f t="shared" si="22"/>
        <v/>
      </c>
      <c r="O163" s="19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9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91" t="str">
        <f t="shared" si="23"/>
        <v/>
      </c>
      <c r="R163" s="19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84" t="str">
        <f t="shared" ca="1" si="20"/>
        <v/>
      </c>
      <c r="C164" s="285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85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86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91" t="str">
        <f>IF(A164="","",itens_Remanesc!C164)</f>
        <v/>
      </c>
      <c r="L164" s="19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91" t="str">
        <f ca="1">IF(OR(A164="",$I$5="",$I$6=""),"",ROUND(SUMIFS(aditivos!$L$2:$L$200,aditivos!$A$2:$A$200,A164,aditivos!$B$2:$B$200,"&gt;"&amp;$I$6,aditivos!$B$2:$B$200,"&lt;="&amp;$I$5),2))</f>
        <v/>
      </c>
      <c r="N164" s="191" t="str">
        <f t="shared" si="22"/>
        <v/>
      </c>
      <c r="O164" s="19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9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91" t="str">
        <f t="shared" si="23"/>
        <v/>
      </c>
      <c r="R164" s="19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84" t="str">
        <f t="shared" ca="1" si="20"/>
        <v/>
      </c>
      <c r="C165" s="285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85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86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91" t="str">
        <f>IF(A165="","",itens_Remanesc!C165)</f>
        <v/>
      </c>
      <c r="L165" s="19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91" t="str">
        <f ca="1">IF(OR(A165="",$I$5="",$I$6=""),"",ROUND(SUMIFS(aditivos!$L$2:$L$200,aditivos!$A$2:$A$200,A165,aditivos!$B$2:$B$200,"&gt;"&amp;$I$6,aditivos!$B$2:$B$200,"&lt;="&amp;$I$5),2))</f>
        <v/>
      </c>
      <c r="N165" s="191" t="str">
        <f t="shared" si="22"/>
        <v/>
      </c>
      <c r="O165" s="19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9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91" t="str">
        <f t="shared" si="23"/>
        <v/>
      </c>
      <c r="R165" s="19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84" t="str">
        <f t="shared" ca="1" si="20"/>
        <v/>
      </c>
      <c r="C166" s="285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85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86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91" t="str">
        <f>IF(A166="","",itens_Remanesc!C166)</f>
        <v/>
      </c>
      <c r="L166" s="19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91" t="str">
        <f ca="1">IF(OR(A166="",$I$5="",$I$6=""),"",ROUND(SUMIFS(aditivos!$L$2:$L$200,aditivos!$A$2:$A$200,A166,aditivos!$B$2:$B$200,"&gt;"&amp;$I$6,aditivos!$B$2:$B$200,"&lt;="&amp;$I$5),2))</f>
        <v/>
      </c>
      <c r="N166" s="191" t="str">
        <f t="shared" si="22"/>
        <v/>
      </c>
      <c r="O166" s="19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9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91" t="str">
        <f t="shared" si="23"/>
        <v/>
      </c>
      <c r="R166" s="19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84" t="str">
        <f t="shared" ca="1" si="20"/>
        <v/>
      </c>
      <c r="C167" s="285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85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86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91" t="str">
        <f>IF(A167="","",itens_Remanesc!C167)</f>
        <v/>
      </c>
      <c r="L167" s="19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91" t="str">
        <f ca="1">IF(OR(A167="",$I$5="",$I$6=""),"",ROUND(SUMIFS(aditivos!$L$2:$L$200,aditivos!$A$2:$A$200,A167,aditivos!$B$2:$B$200,"&gt;"&amp;$I$6,aditivos!$B$2:$B$200,"&lt;="&amp;$I$5),2))</f>
        <v/>
      </c>
      <c r="N167" s="191" t="str">
        <f t="shared" si="22"/>
        <v/>
      </c>
      <c r="O167" s="19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9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91" t="str">
        <f t="shared" si="23"/>
        <v/>
      </c>
      <c r="R167" s="19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84" t="str">
        <f t="shared" ca="1" si="20"/>
        <v/>
      </c>
      <c r="C168" s="285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85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86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91" t="str">
        <f>IF(A168="","",itens_Remanesc!C168)</f>
        <v/>
      </c>
      <c r="L168" s="19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91" t="str">
        <f ca="1">IF(OR(A168="",$I$5="",$I$6=""),"",ROUND(SUMIFS(aditivos!$L$2:$L$200,aditivos!$A$2:$A$200,A168,aditivos!$B$2:$B$200,"&gt;"&amp;$I$6,aditivos!$B$2:$B$200,"&lt;="&amp;$I$5),2))</f>
        <v/>
      </c>
      <c r="N168" s="191" t="str">
        <f t="shared" si="22"/>
        <v/>
      </c>
      <c r="O168" s="19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9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91" t="str">
        <f t="shared" si="23"/>
        <v/>
      </c>
      <c r="R168" s="19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84" t="str">
        <f t="shared" ca="1" si="20"/>
        <v/>
      </c>
      <c r="C169" s="285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85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86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91" t="str">
        <f>IF(A169="","",itens_Remanesc!C169)</f>
        <v/>
      </c>
      <c r="L169" s="19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91" t="str">
        <f ca="1">IF(OR(A169="",$I$5="",$I$6=""),"",ROUND(SUMIFS(aditivos!$L$2:$L$200,aditivos!$A$2:$A$200,A169,aditivos!$B$2:$B$200,"&gt;"&amp;$I$6,aditivos!$B$2:$B$200,"&lt;="&amp;$I$5),2))</f>
        <v/>
      </c>
      <c r="N169" s="191" t="str">
        <f t="shared" si="22"/>
        <v/>
      </c>
      <c r="O169" s="19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9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91" t="str">
        <f t="shared" si="23"/>
        <v/>
      </c>
      <c r="R169" s="19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84" t="str">
        <f t="shared" ca="1" si="20"/>
        <v/>
      </c>
      <c r="C170" s="285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85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86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91" t="str">
        <f>IF(A170="","",itens_Remanesc!C170)</f>
        <v/>
      </c>
      <c r="L170" s="19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91" t="str">
        <f ca="1">IF(OR(A170="",$I$5="",$I$6=""),"",ROUND(SUMIFS(aditivos!$L$2:$L$200,aditivos!$A$2:$A$200,A170,aditivos!$B$2:$B$200,"&gt;"&amp;$I$6,aditivos!$B$2:$B$200,"&lt;="&amp;$I$5),2))</f>
        <v/>
      </c>
      <c r="N170" s="191" t="str">
        <f t="shared" si="22"/>
        <v/>
      </c>
      <c r="O170" s="19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9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91" t="str">
        <f t="shared" si="23"/>
        <v/>
      </c>
      <c r="R170" s="19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84" t="str">
        <f t="shared" ca="1" si="20"/>
        <v/>
      </c>
      <c r="C171" s="285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85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86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91" t="str">
        <f>IF(A171="","",itens_Remanesc!C171)</f>
        <v/>
      </c>
      <c r="L171" s="19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91" t="str">
        <f ca="1">IF(OR(A171="",$I$5="",$I$6=""),"",ROUND(SUMIFS(aditivos!$L$2:$L$200,aditivos!$A$2:$A$200,A171,aditivos!$B$2:$B$200,"&gt;"&amp;$I$6,aditivos!$B$2:$B$200,"&lt;="&amp;$I$5),2))</f>
        <v/>
      </c>
      <c r="N171" s="191" t="str">
        <f t="shared" si="22"/>
        <v/>
      </c>
      <c r="O171" s="19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9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91" t="str">
        <f t="shared" si="23"/>
        <v/>
      </c>
      <c r="R171" s="19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84" t="str">
        <f t="shared" ca="1" si="20"/>
        <v/>
      </c>
      <c r="C172" s="285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85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86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91" t="str">
        <f>IF(A172="","",itens_Remanesc!C172)</f>
        <v/>
      </c>
      <c r="L172" s="19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91" t="str">
        <f ca="1">IF(OR(A172="",$I$5="",$I$6=""),"",ROUND(SUMIFS(aditivos!$L$2:$L$200,aditivos!$A$2:$A$200,A172,aditivos!$B$2:$B$200,"&gt;"&amp;$I$6,aditivos!$B$2:$B$200,"&lt;="&amp;$I$5),2))</f>
        <v/>
      </c>
      <c r="N172" s="191" t="str">
        <f t="shared" si="22"/>
        <v/>
      </c>
      <c r="O172" s="19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9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91" t="str">
        <f t="shared" si="23"/>
        <v/>
      </c>
      <c r="R172" s="19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84" t="str">
        <f t="shared" ca="1" si="20"/>
        <v/>
      </c>
      <c r="C173" s="285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85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86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91" t="str">
        <f>IF(A173="","",itens_Remanesc!C173)</f>
        <v/>
      </c>
      <c r="L173" s="19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91" t="str">
        <f ca="1">IF(OR(A173="",$I$5="",$I$6=""),"",ROUND(SUMIFS(aditivos!$L$2:$L$200,aditivos!$A$2:$A$200,A173,aditivos!$B$2:$B$200,"&gt;"&amp;$I$6,aditivos!$B$2:$B$200,"&lt;="&amp;$I$5),2))</f>
        <v/>
      </c>
      <c r="N173" s="191" t="str">
        <f t="shared" si="22"/>
        <v/>
      </c>
      <c r="O173" s="19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9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91" t="str">
        <f t="shared" si="23"/>
        <v/>
      </c>
      <c r="R173" s="19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84" t="str">
        <f t="shared" ca="1" si="20"/>
        <v/>
      </c>
      <c r="C174" s="285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85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86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91" t="str">
        <f>IF(A174="","",itens_Remanesc!C174)</f>
        <v/>
      </c>
      <c r="L174" s="19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91" t="str">
        <f ca="1">IF(OR(A174="",$I$5="",$I$6=""),"",ROUND(SUMIFS(aditivos!$L$2:$L$200,aditivos!$A$2:$A$200,A174,aditivos!$B$2:$B$200,"&gt;"&amp;$I$6,aditivos!$B$2:$B$200,"&lt;="&amp;$I$5),2))</f>
        <v/>
      </c>
      <c r="N174" s="191" t="str">
        <f t="shared" si="22"/>
        <v/>
      </c>
      <c r="O174" s="19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9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91" t="str">
        <f t="shared" si="23"/>
        <v/>
      </c>
      <c r="R174" s="19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84" t="str">
        <f t="shared" ca="1" si="20"/>
        <v/>
      </c>
      <c r="C175" s="285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85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86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91" t="str">
        <f>IF(A175="","",itens_Remanesc!C175)</f>
        <v/>
      </c>
      <c r="L175" s="19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91" t="str">
        <f ca="1">IF(OR(A175="",$I$5="",$I$6=""),"",ROUND(SUMIFS(aditivos!$L$2:$L$200,aditivos!$A$2:$A$200,A175,aditivos!$B$2:$B$200,"&gt;"&amp;$I$6,aditivos!$B$2:$B$200,"&lt;="&amp;$I$5),2))</f>
        <v/>
      </c>
      <c r="N175" s="191" t="str">
        <f t="shared" si="22"/>
        <v/>
      </c>
      <c r="O175" s="19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9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91" t="str">
        <f t="shared" si="23"/>
        <v/>
      </c>
      <c r="R175" s="19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84" t="str">
        <f t="shared" ca="1" si="20"/>
        <v/>
      </c>
      <c r="C176" s="285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85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86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91" t="str">
        <f>IF(A176="","",itens_Remanesc!C176)</f>
        <v/>
      </c>
      <c r="L176" s="19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91" t="str">
        <f ca="1">IF(OR(A176="",$I$5="",$I$6=""),"",ROUND(SUMIFS(aditivos!$L$2:$L$200,aditivos!$A$2:$A$200,A176,aditivos!$B$2:$B$200,"&gt;"&amp;$I$6,aditivos!$B$2:$B$200,"&lt;="&amp;$I$5),2))</f>
        <v/>
      </c>
      <c r="N176" s="191" t="str">
        <f t="shared" si="22"/>
        <v/>
      </c>
      <c r="O176" s="19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9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91" t="str">
        <f t="shared" si="23"/>
        <v/>
      </c>
      <c r="R176" s="19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84" t="str">
        <f t="shared" ca="1" si="20"/>
        <v/>
      </c>
      <c r="C177" s="285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85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86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91" t="str">
        <f>IF(A177="","",itens_Remanesc!C177)</f>
        <v/>
      </c>
      <c r="L177" s="19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91" t="str">
        <f ca="1">IF(OR(A177="",$I$5="",$I$6=""),"",ROUND(SUMIFS(aditivos!$L$2:$L$200,aditivos!$A$2:$A$200,A177,aditivos!$B$2:$B$200,"&gt;"&amp;$I$6,aditivos!$B$2:$B$200,"&lt;="&amp;$I$5),2))</f>
        <v/>
      </c>
      <c r="N177" s="191" t="str">
        <f t="shared" si="22"/>
        <v/>
      </c>
      <c r="O177" s="19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9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91" t="str">
        <f t="shared" si="23"/>
        <v/>
      </c>
      <c r="R177" s="19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84" t="str">
        <f t="shared" ca="1" si="20"/>
        <v/>
      </c>
      <c r="C178" s="285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85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86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91" t="str">
        <f>IF(A178="","",itens_Remanesc!C178)</f>
        <v/>
      </c>
      <c r="L178" s="19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91" t="str">
        <f ca="1">IF(OR(A178="",$I$5="",$I$6=""),"",ROUND(SUMIFS(aditivos!$L$2:$L$200,aditivos!$A$2:$A$200,A178,aditivos!$B$2:$B$200,"&gt;"&amp;$I$6,aditivos!$B$2:$B$200,"&lt;="&amp;$I$5),2))</f>
        <v/>
      </c>
      <c r="N178" s="191" t="str">
        <f t="shared" si="22"/>
        <v/>
      </c>
      <c r="O178" s="19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9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91" t="str">
        <f t="shared" si="23"/>
        <v/>
      </c>
      <c r="R178" s="19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84" t="str">
        <f t="shared" ca="1" si="20"/>
        <v/>
      </c>
      <c r="C179" s="285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85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86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91" t="str">
        <f>IF(A179="","",itens_Remanesc!C179)</f>
        <v/>
      </c>
      <c r="L179" s="19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91" t="str">
        <f ca="1">IF(OR(A179="",$I$5="",$I$6=""),"",ROUND(SUMIFS(aditivos!$L$2:$L$200,aditivos!$A$2:$A$200,A179,aditivos!$B$2:$B$200,"&gt;"&amp;$I$6,aditivos!$B$2:$B$200,"&lt;="&amp;$I$5),2))</f>
        <v/>
      </c>
      <c r="N179" s="191" t="str">
        <f t="shared" si="22"/>
        <v/>
      </c>
      <c r="O179" s="19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9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91" t="str">
        <f t="shared" si="23"/>
        <v/>
      </c>
      <c r="R179" s="19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84" t="str">
        <f t="shared" ca="1" si="20"/>
        <v/>
      </c>
      <c r="C180" s="285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85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86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91" t="str">
        <f>IF(A180="","",itens_Remanesc!C180)</f>
        <v/>
      </c>
      <c r="L180" s="19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91" t="str">
        <f ca="1">IF(OR(A180="",$I$5="",$I$6=""),"",ROUND(SUMIFS(aditivos!$L$2:$L$200,aditivos!$A$2:$A$200,A180,aditivos!$B$2:$B$200,"&gt;"&amp;$I$6,aditivos!$B$2:$B$200,"&lt;="&amp;$I$5),2))</f>
        <v/>
      </c>
      <c r="N180" s="191" t="str">
        <f t="shared" si="22"/>
        <v/>
      </c>
      <c r="O180" s="19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9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91" t="str">
        <f t="shared" si="23"/>
        <v/>
      </c>
      <c r="R180" s="19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84" t="str">
        <f t="shared" ca="1" si="20"/>
        <v/>
      </c>
      <c r="C181" s="285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85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86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91" t="str">
        <f>IF(A181="","",itens_Remanesc!C181)</f>
        <v/>
      </c>
      <c r="L181" s="19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91" t="str">
        <f ca="1">IF(OR(A181="",$I$5="",$I$6=""),"",ROUND(SUMIFS(aditivos!$L$2:$L$200,aditivos!$A$2:$A$200,A181,aditivos!$B$2:$B$200,"&gt;"&amp;$I$6,aditivos!$B$2:$B$200,"&lt;="&amp;$I$5),2))</f>
        <v/>
      </c>
      <c r="N181" s="191" t="str">
        <f t="shared" si="22"/>
        <v/>
      </c>
      <c r="O181" s="19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9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91" t="str">
        <f t="shared" si="23"/>
        <v/>
      </c>
      <c r="R181" s="19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84" t="str">
        <f t="shared" ca="1" si="20"/>
        <v/>
      </c>
      <c r="C182" s="285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85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86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91" t="str">
        <f>IF(A182="","",itens_Remanesc!C182)</f>
        <v/>
      </c>
      <c r="L182" s="19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91" t="str">
        <f ca="1">IF(OR(A182="",$I$5="",$I$6=""),"",ROUND(SUMIFS(aditivos!$L$2:$L$200,aditivos!$A$2:$A$200,A182,aditivos!$B$2:$B$200,"&gt;"&amp;$I$6,aditivos!$B$2:$B$200,"&lt;="&amp;$I$5),2))</f>
        <v/>
      </c>
      <c r="N182" s="191" t="str">
        <f t="shared" si="22"/>
        <v/>
      </c>
      <c r="O182" s="19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9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91" t="str">
        <f t="shared" si="23"/>
        <v/>
      </c>
      <c r="R182" s="19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84" t="str">
        <f t="shared" ca="1" si="20"/>
        <v/>
      </c>
      <c r="C183" s="285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85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86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91" t="str">
        <f>IF(A183="","",itens_Remanesc!C183)</f>
        <v/>
      </c>
      <c r="L183" s="19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91" t="str">
        <f ca="1">IF(OR(A183="",$I$5="",$I$6=""),"",ROUND(SUMIFS(aditivos!$L$2:$L$200,aditivos!$A$2:$A$200,A183,aditivos!$B$2:$B$200,"&gt;"&amp;$I$6,aditivos!$B$2:$B$200,"&lt;="&amp;$I$5),2))</f>
        <v/>
      </c>
      <c r="N183" s="191" t="str">
        <f t="shared" si="22"/>
        <v/>
      </c>
      <c r="O183" s="19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9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91" t="str">
        <f t="shared" si="23"/>
        <v/>
      </c>
      <c r="R183" s="19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84" t="str">
        <f t="shared" ca="1" si="20"/>
        <v/>
      </c>
      <c r="C184" s="285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85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86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91" t="str">
        <f>IF(A184="","",itens_Remanesc!C184)</f>
        <v/>
      </c>
      <c r="L184" s="19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91" t="str">
        <f ca="1">IF(OR(A184="",$I$5="",$I$6=""),"",ROUND(SUMIFS(aditivos!$L$2:$L$200,aditivos!$A$2:$A$200,A184,aditivos!$B$2:$B$200,"&gt;"&amp;$I$6,aditivos!$B$2:$B$200,"&lt;="&amp;$I$5),2))</f>
        <v/>
      </c>
      <c r="N184" s="191" t="str">
        <f t="shared" si="22"/>
        <v/>
      </c>
      <c r="O184" s="19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9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91" t="str">
        <f t="shared" si="23"/>
        <v/>
      </c>
      <c r="R184" s="19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84" t="str">
        <f t="shared" ca="1" si="20"/>
        <v/>
      </c>
      <c r="C185" s="285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85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86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91" t="str">
        <f>IF(A185="","",itens_Remanesc!C185)</f>
        <v/>
      </c>
      <c r="L185" s="19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91" t="str">
        <f ca="1">IF(OR(A185="",$I$5="",$I$6=""),"",ROUND(SUMIFS(aditivos!$L$2:$L$200,aditivos!$A$2:$A$200,A185,aditivos!$B$2:$B$200,"&gt;"&amp;$I$6,aditivos!$B$2:$B$200,"&lt;="&amp;$I$5),2))</f>
        <v/>
      </c>
      <c r="N185" s="191" t="str">
        <f t="shared" si="22"/>
        <v/>
      </c>
      <c r="O185" s="19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9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91" t="str">
        <f t="shared" si="23"/>
        <v/>
      </c>
      <c r="R185" s="19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84" t="str">
        <f t="shared" ca="1" si="20"/>
        <v/>
      </c>
      <c r="C186" s="285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85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86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91" t="str">
        <f>IF(A186="","",itens_Remanesc!C186)</f>
        <v/>
      </c>
      <c r="L186" s="19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91" t="str">
        <f ca="1">IF(OR(A186="",$I$5="",$I$6=""),"",ROUND(SUMIFS(aditivos!$L$2:$L$200,aditivos!$A$2:$A$200,A186,aditivos!$B$2:$B$200,"&gt;"&amp;$I$6,aditivos!$B$2:$B$200,"&lt;="&amp;$I$5),2))</f>
        <v/>
      </c>
      <c r="N186" s="191" t="str">
        <f t="shared" si="22"/>
        <v/>
      </c>
      <c r="O186" s="19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9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91" t="str">
        <f t="shared" si="23"/>
        <v/>
      </c>
      <c r="R186" s="19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84" t="str">
        <f t="shared" ca="1" si="20"/>
        <v/>
      </c>
      <c r="C187" s="285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85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86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91" t="str">
        <f>IF(A187="","",itens_Remanesc!C187)</f>
        <v/>
      </c>
      <c r="L187" s="19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91" t="str">
        <f ca="1">IF(OR(A187="",$I$5="",$I$6=""),"",ROUND(SUMIFS(aditivos!$L$2:$L$200,aditivos!$A$2:$A$200,A187,aditivos!$B$2:$B$200,"&gt;"&amp;$I$6,aditivos!$B$2:$B$200,"&lt;="&amp;$I$5),2))</f>
        <v/>
      </c>
      <c r="N187" s="191" t="str">
        <f t="shared" si="22"/>
        <v/>
      </c>
      <c r="O187" s="19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9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91" t="str">
        <f t="shared" si="23"/>
        <v/>
      </c>
      <c r="R187" s="19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84" t="str">
        <f t="shared" ca="1" si="20"/>
        <v/>
      </c>
      <c r="C188" s="285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85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86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91" t="str">
        <f>IF(A188="","",itens_Remanesc!C188)</f>
        <v/>
      </c>
      <c r="L188" s="19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91" t="str">
        <f ca="1">IF(OR(A188="",$I$5="",$I$6=""),"",ROUND(SUMIFS(aditivos!$L$2:$L$200,aditivos!$A$2:$A$200,A188,aditivos!$B$2:$B$200,"&gt;"&amp;$I$6,aditivos!$B$2:$B$200,"&lt;="&amp;$I$5),2))</f>
        <v/>
      </c>
      <c r="N188" s="191" t="str">
        <f t="shared" si="22"/>
        <v/>
      </c>
      <c r="O188" s="19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9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91" t="str">
        <f t="shared" si="23"/>
        <v/>
      </c>
      <c r="R188" s="19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84" t="str">
        <f t="shared" ca="1" si="20"/>
        <v/>
      </c>
      <c r="C189" s="285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85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86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91" t="str">
        <f>IF(A189="","",itens_Remanesc!C189)</f>
        <v/>
      </c>
      <c r="L189" s="19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91" t="str">
        <f ca="1">IF(OR(A189="",$I$5="",$I$6=""),"",ROUND(SUMIFS(aditivos!$L$2:$L$200,aditivos!$A$2:$A$200,A189,aditivos!$B$2:$B$200,"&gt;"&amp;$I$6,aditivos!$B$2:$B$200,"&lt;="&amp;$I$5),2))</f>
        <v/>
      </c>
      <c r="N189" s="191" t="str">
        <f t="shared" si="22"/>
        <v/>
      </c>
      <c r="O189" s="19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9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91" t="str">
        <f t="shared" si="23"/>
        <v/>
      </c>
      <c r="R189" s="19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84" t="str">
        <f t="shared" ca="1" si="20"/>
        <v/>
      </c>
      <c r="C190" s="285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85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86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91" t="str">
        <f>IF(A190="","",itens_Remanesc!C190)</f>
        <v/>
      </c>
      <c r="L190" s="19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91" t="str">
        <f ca="1">IF(OR(A190="",$I$5="",$I$6=""),"",ROUND(SUMIFS(aditivos!$L$2:$L$200,aditivos!$A$2:$A$200,A190,aditivos!$B$2:$B$200,"&gt;"&amp;$I$6,aditivos!$B$2:$B$200,"&lt;="&amp;$I$5),2))</f>
        <v/>
      </c>
      <c r="N190" s="191" t="str">
        <f t="shared" si="22"/>
        <v/>
      </c>
      <c r="O190" s="19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9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91" t="str">
        <f t="shared" si="23"/>
        <v/>
      </c>
      <c r="R190" s="19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84" t="str">
        <f t="shared" ca="1" si="20"/>
        <v/>
      </c>
      <c r="C191" s="285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85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86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91" t="str">
        <f>IF(A191="","",itens_Remanesc!C191)</f>
        <v/>
      </c>
      <c r="L191" s="19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91" t="str">
        <f ca="1">IF(OR(A191="",$I$5="",$I$6=""),"",ROUND(SUMIFS(aditivos!$L$2:$L$200,aditivos!$A$2:$A$200,A191,aditivos!$B$2:$B$200,"&gt;"&amp;$I$6,aditivos!$B$2:$B$200,"&lt;="&amp;$I$5),2))</f>
        <v/>
      </c>
      <c r="N191" s="191" t="str">
        <f t="shared" si="22"/>
        <v/>
      </c>
      <c r="O191" s="19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9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91" t="str">
        <f t="shared" si="23"/>
        <v/>
      </c>
      <c r="R191" s="19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84" t="str">
        <f t="shared" ca="1" si="20"/>
        <v/>
      </c>
      <c r="C192" s="285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85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86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91" t="str">
        <f>IF(A192="","",itens_Remanesc!C192)</f>
        <v/>
      </c>
      <c r="L192" s="19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91" t="str">
        <f ca="1">IF(OR(A192="",$I$5="",$I$6=""),"",ROUND(SUMIFS(aditivos!$L$2:$L$200,aditivos!$A$2:$A$200,A192,aditivos!$B$2:$B$200,"&gt;"&amp;$I$6,aditivos!$B$2:$B$200,"&lt;="&amp;$I$5),2))</f>
        <v/>
      </c>
      <c r="N192" s="191" t="str">
        <f t="shared" si="22"/>
        <v/>
      </c>
      <c r="O192" s="19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9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91" t="str">
        <f t="shared" si="23"/>
        <v/>
      </c>
      <c r="R192" s="19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84" t="str">
        <f t="shared" ca="1" si="20"/>
        <v/>
      </c>
      <c r="C193" s="285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85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86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91" t="str">
        <f>IF(A193="","",itens_Remanesc!C193)</f>
        <v/>
      </c>
      <c r="L193" s="19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91" t="str">
        <f ca="1">IF(OR(A193="",$I$5="",$I$6=""),"",ROUND(SUMIFS(aditivos!$L$2:$L$200,aditivos!$A$2:$A$200,A193,aditivos!$B$2:$B$200,"&gt;"&amp;$I$6,aditivos!$B$2:$B$200,"&lt;="&amp;$I$5),2))</f>
        <v/>
      </c>
      <c r="N193" s="191" t="str">
        <f t="shared" si="22"/>
        <v/>
      </c>
      <c r="O193" s="19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9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91" t="str">
        <f t="shared" si="23"/>
        <v/>
      </c>
      <c r="R193" s="19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84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85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85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86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91" t="str">
        <f>IF(A194="","",itens_Remanesc!C194)</f>
        <v/>
      </c>
      <c r="L194" s="19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91" t="str">
        <f ca="1">IF(OR(A194="",$I$5="",$I$6=""),"",ROUND(SUMIFS(aditivos!$L$2:$L$200,aditivos!$A$2:$A$200,A194,aditivos!$B$2:$B$200,"&gt;"&amp;$I$6,aditivos!$B$2:$B$200,"&lt;="&amp;$I$5),2))</f>
        <v/>
      </c>
      <c r="N194" s="191" t="str">
        <f t="shared" ref="N194:N225" si="26">IF(OR(A194="",L194="",D194=""),"",ROUND(MAX(L194+IF(ISNUMBER(M194),M194,0)-D194,0),2))</f>
        <v/>
      </c>
      <c r="O194" s="19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9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91" t="str">
        <f t="shared" ref="Q194:Q200" si="27">IF(OR(A194="",D194="",K194=""),"",ROUND(D194*K194,2))</f>
        <v/>
      </c>
      <c r="R194" s="19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84" t="str">
        <f t="shared" ca="1" si="24"/>
        <v/>
      </c>
      <c r="C195" s="285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85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86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91" t="str">
        <f>IF(A195="","",itens_Remanesc!C195)</f>
        <v/>
      </c>
      <c r="L195" s="19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91" t="str">
        <f ca="1">IF(OR(A195="",$I$5="",$I$6=""),"",ROUND(SUMIFS(aditivos!$L$2:$L$200,aditivos!$A$2:$A$200,A195,aditivos!$B$2:$B$200,"&gt;"&amp;$I$6,aditivos!$B$2:$B$200,"&lt;="&amp;$I$5),2))</f>
        <v/>
      </c>
      <c r="N195" s="191" t="str">
        <f t="shared" si="26"/>
        <v/>
      </c>
      <c r="O195" s="19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9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91" t="str">
        <f t="shared" si="27"/>
        <v/>
      </c>
      <c r="R195" s="19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84" t="str">
        <f t="shared" ca="1" si="24"/>
        <v/>
      </c>
      <c r="C196" s="285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85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86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91" t="str">
        <f>IF(A196="","",itens_Remanesc!C196)</f>
        <v/>
      </c>
      <c r="L196" s="19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91" t="str">
        <f ca="1">IF(OR(A196="",$I$5="",$I$6=""),"",ROUND(SUMIFS(aditivos!$L$2:$L$200,aditivos!$A$2:$A$200,A196,aditivos!$B$2:$B$200,"&gt;"&amp;$I$6,aditivos!$B$2:$B$200,"&lt;="&amp;$I$5),2))</f>
        <v/>
      </c>
      <c r="N196" s="191" t="str">
        <f t="shared" si="26"/>
        <v/>
      </c>
      <c r="O196" s="19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9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91" t="str">
        <f t="shared" si="27"/>
        <v/>
      </c>
      <c r="R196" s="19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84" t="str">
        <f t="shared" ca="1" si="24"/>
        <v/>
      </c>
      <c r="C197" s="285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85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86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91" t="str">
        <f>IF(A197="","",itens_Remanesc!C197)</f>
        <v/>
      </c>
      <c r="L197" s="19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91" t="str">
        <f ca="1">IF(OR(A197="",$I$5="",$I$6=""),"",ROUND(SUMIFS(aditivos!$L$2:$L$200,aditivos!$A$2:$A$200,A197,aditivos!$B$2:$B$200,"&gt;"&amp;$I$6,aditivos!$B$2:$B$200,"&lt;="&amp;$I$5),2))</f>
        <v/>
      </c>
      <c r="N197" s="191" t="str">
        <f t="shared" si="26"/>
        <v/>
      </c>
      <c r="O197" s="19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9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91" t="str">
        <f t="shared" si="27"/>
        <v/>
      </c>
      <c r="R197" s="19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84" t="str">
        <f t="shared" ca="1" si="24"/>
        <v/>
      </c>
      <c r="C198" s="285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85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86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91" t="str">
        <f>IF(A198="","",itens_Remanesc!C198)</f>
        <v/>
      </c>
      <c r="L198" s="19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91" t="str">
        <f ca="1">IF(OR(A198="",$I$5="",$I$6=""),"",ROUND(SUMIFS(aditivos!$L$2:$L$200,aditivos!$A$2:$A$200,A198,aditivos!$B$2:$B$200,"&gt;"&amp;$I$6,aditivos!$B$2:$B$200,"&lt;="&amp;$I$5),2))</f>
        <v/>
      </c>
      <c r="N198" s="191" t="str">
        <f t="shared" si="26"/>
        <v/>
      </c>
      <c r="O198" s="19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9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91" t="str">
        <f t="shared" si="27"/>
        <v/>
      </c>
      <c r="R198" s="19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84" t="str">
        <f t="shared" ca="1" si="24"/>
        <v/>
      </c>
      <c r="C199" s="285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85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86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91" t="str">
        <f>IF(A199="","",itens_Remanesc!C199)</f>
        <v/>
      </c>
      <c r="L199" s="19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91" t="str">
        <f ca="1">IF(OR(A199="",$I$5="",$I$6=""),"",ROUND(SUMIFS(aditivos!$L$2:$L$200,aditivos!$A$2:$A$200,A199,aditivos!$B$2:$B$200,"&gt;"&amp;$I$6,aditivos!$B$2:$B$200,"&lt;="&amp;$I$5),2))</f>
        <v/>
      </c>
      <c r="N199" s="191" t="str">
        <f t="shared" si="26"/>
        <v/>
      </c>
      <c r="O199" s="19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9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91" t="str">
        <f t="shared" si="27"/>
        <v/>
      </c>
      <c r="R199" s="19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84" t="str">
        <f t="shared" ca="1" si="24"/>
        <v/>
      </c>
      <c r="C200" s="285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85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86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91" t="str">
        <f>IF(A200="","",itens_Remanesc!C200)</f>
        <v/>
      </c>
      <c r="L200" s="19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91" t="str">
        <f ca="1">IF(OR(A200="",$I$5="",$I$6=""),"",ROUND(SUMIFS(aditivos!$L$2:$L$200,aditivos!$A$2:$A$200,A200,aditivos!$B$2:$B$200,"&gt;"&amp;$I$6,aditivos!$B$2:$B$200,"&lt;="&amp;$I$5),2))</f>
        <v/>
      </c>
      <c r="N200" s="191" t="str">
        <f t="shared" si="26"/>
        <v/>
      </c>
      <c r="O200" s="19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9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91" t="str">
        <f t="shared" si="27"/>
        <v/>
      </c>
      <c r="R200" s="19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22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70" t="s">
        <v>173</v>
      </c>
      <c r="D1" s="172" t="s">
        <v>174</v>
      </c>
      <c r="E1" s="168" t="s">
        <v>175</v>
      </c>
      <c r="F1" s="168" t="s">
        <v>176</v>
      </c>
      <c r="G1" s="176" t="s">
        <v>77</v>
      </c>
      <c r="H1" s="178" t="s">
        <v>177</v>
      </c>
      <c r="I1" s="174" t="s">
        <v>178</v>
      </c>
      <c r="J1" s="174" t="s">
        <v>179</v>
      </c>
      <c r="K1" s="180" t="s">
        <v>78</v>
      </c>
      <c r="L1" s="172" t="s">
        <v>180</v>
      </c>
      <c r="M1" s="168" t="s">
        <v>181</v>
      </c>
      <c r="N1" s="168" t="s">
        <v>182</v>
      </c>
      <c r="O1" s="176" t="s">
        <v>79</v>
      </c>
      <c r="P1" s="178" t="s">
        <v>183</v>
      </c>
      <c r="Q1" s="174" t="s">
        <v>184</v>
      </c>
      <c r="R1" s="174" t="s">
        <v>185</v>
      </c>
      <c r="S1" s="180" t="s">
        <v>80</v>
      </c>
      <c r="T1" s="172" t="s">
        <v>186</v>
      </c>
      <c r="U1" s="168" t="s">
        <v>187</v>
      </c>
      <c r="V1" s="168" t="s">
        <v>188</v>
      </c>
      <c r="W1" s="168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12" t="str">
        <f>IF(A2="","",itens_Remanesc!C2)</f>
        <v/>
      </c>
      <c r="C2" s="171" t="str">
        <f>IF(A2="","",IF(itens_Remanesc!B2="",0,itens_Remanesc!B2))</f>
        <v/>
      </c>
      <c r="D2" s="173" t="str">
        <f>IF(A2="","",ROUND(SUMIFS(aditivos!$L$2:$L$200,aditivos!$A$2:$A$200,A2,aditivos!$C$2:$C$200,"C0"),2))</f>
        <v/>
      </c>
      <c r="E2" s="169" t="str">
        <f t="shared" ref="E2:E33" si="0">IF(A2="","",ROUND(C2+D2,2))</f>
        <v/>
      </c>
      <c r="F2" s="169" t="str">
        <f>IF(A2="","",IF(itens_Remanesc!B2&lt;&gt;"",itens_Remanesc!B2,IF($Z2,0,"")))</f>
        <v/>
      </c>
      <c r="G2" s="177" t="str">
        <f t="shared" ref="G2:G33" si="1">IF(A2="","",IF($Y2="","",IF($Y2&gt;0,"",ROUND(E2,2))))</f>
        <v/>
      </c>
      <c r="H2" s="179" t="str">
        <f>IF(A2="","",ROUND(SUMIFS(aditivos!$L$2:$L$200,aditivos!$A$2:$A$200,A2,aditivos!$C$2:$C$200,"C1"),2))</f>
        <v/>
      </c>
      <c r="I2" s="175" t="str">
        <f t="shared" ref="I2:I33" si="2">IF(A2="","",ROUND(E2+H2,2))</f>
        <v/>
      </c>
      <c r="J2" s="175" t="str">
        <f>IF(A2="","",IF(itens_Remanesc!E2="","",itens_Remanesc!E2))</f>
        <v/>
      </c>
      <c r="K2" s="181" t="str">
        <f t="shared" ref="K2:K33" si="3">IF(A2="","",IF($Y2="","",IF($Y2&gt;1,"",IF(ISNUMBER(J2),ROUND(J2+H2,2),IF($Y2=1,ROUND(H2,2),"")))))</f>
        <v/>
      </c>
      <c r="L2" s="173" t="str">
        <f>IF(A2="","",ROUND(SUMIFS(aditivos!$L$2:$L$200,aditivos!$A$2:$A$200,A2,aditivos!$C$2:$C$200,"C2"),2))</f>
        <v/>
      </c>
      <c r="M2" s="169" t="str">
        <f t="shared" ref="M2:M33" si="4">IF(A2="","",ROUND(I2+L2,2))</f>
        <v/>
      </c>
      <c r="N2" s="169" t="str">
        <f>IF(A2="","",IF(itens_Remanesc!G2="","",itens_Remanesc!G2))</f>
        <v/>
      </c>
      <c r="O2" s="177" t="str">
        <f t="shared" ref="O2:O33" si="5">IF(A2="","",IF($Y2="","",IF($Y2&gt;2,"",IF(ISNUMBER(N2),ROUND(N2+L2,2),IF($Y2=2,ROUND(L2,2),"")))))</f>
        <v/>
      </c>
      <c r="P2" s="179" t="str">
        <f>IF(A2="","",ROUND(SUMIFS(aditivos!$L$2:$L$200,aditivos!$A$2:$A$200,A2,aditivos!$C$2:$C$200,"C3"),2))</f>
        <v/>
      </c>
      <c r="Q2" s="175" t="str">
        <f t="shared" ref="Q2:Q33" si="6">IF(A2="","",ROUND(M2+P2,2))</f>
        <v/>
      </c>
      <c r="R2" s="175" t="str">
        <f>IF(A2="","",IF(itens_Remanesc!I2="","",itens_Remanesc!I2))</f>
        <v/>
      </c>
      <c r="S2" s="181" t="str">
        <f t="shared" ref="S2:S33" si="7">IF(A2="","",IF($Y2="","",IF($Y2&gt;3,"",IF(ISNUMBER(R2),ROUND(R2+P2,2),IF($Y2=3,ROUND(P2,2),"")))))</f>
        <v/>
      </c>
      <c r="T2" s="173" t="str">
        <f>IF(A2="","",ROUND(SUMIFS(aditivos!$L$2:$L$200,aditivos!$A$2:$A$200,A2,aditivos!$C$2:$C$200,"C4"),2))</f>
        <v/>
      </c>
      <c r="U2" s="169" t="str">
        <f t="shared" ref="U2:U33" si="8">IF(A2="","",ROUND(Q2+T2,2))</f>
        <v/>
      </c>
      <c r="V2" s="169" t="str">
        <f>IF(A2="","",IF(itens_Remanesc!K2="","",itens_Remanesc!K2))</f>
        <v/>
      </c>
      <c r="W2" s="169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7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IF($A2="","",IF(parametros!$C$2="",0,ROUND(SUMIFS(aditivos!$L$2:$L$200,aditivos!$A$2:$A$200,$A2,aditivos!$C$2:$C$200,"C0",aditivos!$B$2:$B$200,"&gt;="&amp;(INT(parametros!$C$2)+1)),2)))</f>
        <v/>
      </c>
      <c r="AC2" t="str">
        <f>IF($A2="","",IF(parametros!$C$3="",0,ROUND(SUMIFS(aditivos!$L$2:$L$200,aditivos!$A$2:$A$200,$A2,aditivos!$C$2:$C$200,"C1",aditivos!$B$2:$B$200,"&gt;="&amp;(INT(parametros!$C$3)+1)),2)))</f>
        <v/>
      </c>
      <c r="AD2" t="str">
        <f>IF($A2="","",IF(parametros!$C$4="",0,ROUND(SUMIFS(aditivos!$L$2:$L$200,aditivos!$A$2:$A$200,$A2,aditivos!$C$2:$C$200,"C2",aditivos!$B$2:$B$200,"&gt;="&amp;(INT(parametros!$C$4)+1)),2)))</f>
        <v/>
      </c>
      <c r="AE2" t="str">
        <f>IF($A2="","",IF(parametros!$C$5="",0,ROUND(SUMIFS(aditivos!$L$2:$L$200,aditivos!$A$2:$A$200,$A2,aditivos!$C$2:$C$200,"C3",aditivos!$B$2:$B$200,"&gt;="&amp;(INT(parametros!$C$5)+1)),2)))</f>
        <v/>
      </c>
      <c r="AF2" t="str">
        <f>IF($A2="","",IF(parametros!$C$6="",0,ROUND(SUMIFS(aditivos!$L$2:$L$200,aditivos!$A$2:$A$200,$A2,aditivos!$C$2:$C$200,"C4",aditivos!$B$2:$B$200,"&gt;="&amp;(INT(parametros!$C$6)+1)),2)))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12" t="str">
        <f>IF(A3="","",itens_Remanesc!C3)</f>
        <v/>
      </c>
      <c r="C3" s="171" t="str">
        <f>IF(A3="","",IF(itens_Remanesc!B3="",0,itens_Remanesc!B3))</f>
        <v/>
      </c>
      <c r="D3" s="173" t="str">
        <f>IF(A3="","",ROUND(SUMIFS(aditivos!$L$2:$L$200,aditivos!$A$2:$A$200,A3,aditivos!$C$2:$C$200,"C0"),2))</f>
        <v/>
      </c>
      <c r="E3" s="169" t="str">
        <f t="shared" si="0"/>
        <v/>
      </c>
      <c r="F3" s="169" t="str">
        <f>IF(A3="","",IF(itens_Remanesc!B3&lt;&gt;"",itens_Remanesc!B3,IF($Z3,0,"")))</f>
        <v/>
      </c>
      <c r="G3" s="177" t="str">
        <f t="shared" si="1"/>
        <v/>
      </c>
      <c r="H3" s="179" t="str">
        <f>IF(A3="","",ROUND(SUMIFS(aditivos!$L$2:$L$200,aditivos!$A$2:$A$200,A3,aditivos!$C$2:$C$200,"C1"),2))</f>
        <v/>
      </c>
      <c r="I3" s="175" t="str">
        <f t="shared" si="2"/>
        <v/>
      </c>
      <c r="J3" s="175" t="str">
        <f>IF(A3="","",IF(itens_Remanesc!E3="","",itens_Remanesc!E3))</f>
        <v/>
      </c>
      <c r="K3" s="181" t="str">
        <f t="shared" si="3"/>
        <v/>
      </c>
      <c r="L3" s="173" t="str">
        <f>IF(A3="","",ROUND(SUMIFS(aditivos!$L$2:$L$200,aditivos!$A$2:$A$200,A3,aditivos!$C$2:$C$200,"C2"),2))</f>
        <v/>
      </c>
      <c r="M3" s="169" t="str">
        <f t="shared" si="4"/>
        <v/>
      </c>
      <c r="N3" s="169" t="str">
        <f>IF(A3="","",IF(itens_Remanesc!G3="","",itens_Remanesc!G3))</f>
        <v/>
      </c>
      <c r="O3" s="177" t="str">
        <f t="shared" si="5"/>
        <v/>
      </c>
      <c r="P3" s="179" t="str">
        <f>IF(A3="","",ROUND(SUMIFS(aditivos!$L$2:$L$200,aditivos!$A$2:$A$200,A3,aditivos!$C$2:$C$200,"C3"),2))</f>
        <v/>
      </c>
      <c r="Q3" s="175" t="str">
        <f t="shared" si="6"/>
        <v/>
      </c>
      <c r="R3" s="175" t="str">
        <f>IF(A3="","",IF(itens_Remanesc!I3="","",itens_Remanesc!I3))</f>
        <v/>
      </c>
      <c r="S3" s="181" t="str">
        <f t="shared" si="7"/>
        <v/>
      </c>
      <c r="T3" s="173" t="str">
        <f>IF(A3="","",ROUND(SUMIFS(aditivos!$L$2:$L$200,aditivos!$A$2:$A$200,A3,aditivos!$C$2:$C$200,"C4"),2))</f>
        <v/>
      </c>
      <c r="U3" s="169" t="str">
        <f t="shared" si="8"/>
        <v/>
      </c>
      <c r="V3" s="169" t="str">
        <f>IF(A3="","",IF(itens_Remanesc!K3="","",itens_Remanesc!K3))</f>
        <v/>
      </c>
      <c r="W3" s="169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7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IF($A3="","",IF(parametros!$C$2="",0,ROUND(SUMIFS(aditivos!$L$2:$L$200,aditivos!$A$2:$A$200,$A3,aditivos!$C$2:$C$200,"C0",aditivos!$B$2:$B$200,"&gt;="&amp;(INT(parametros!$C$2)+1)),2)))</f>
        <v/>
      </c>
      <c r="AC3" t="str">
        <f>IF($A3="","",IF(parametros!$C$3="",0,ROUND(SUMIFS(aditivos!$L$2:$L$200,aditivos!$A$2:$A$200,$A3,aditivos!$C$2:$C$200,"C1",aditivos!$B$2:$B$200,"&gt;="&amp;(INT(parametros!$C$3)+1)),2)))</f>
        <v/>
      </c>
      <c r="AD3" t="str">
        <f>IF($A3="","",IF(parametros!$C$4="",0,ROUND(SUMIFS(aditivos!$L$2:$L$200,aditivos!$A$2:$A$200,$A3,aditivos!$C$2:$C$200,"C2",aditivos!$B$2:$B$200,"&gt;="&amp;(INT(parametros!$C$4)+1)),2)))</f>
        <v/>
      </c>
      <c r="AE3" t="str">
        <f>IF($A3="","",IF(parametros!$C$5="",0,ROUND(SUMIFS(aditivos!$L$2:$L$200,aditivos!$A$2:$A$200,$A3,aditivos!$C$2:$C$200,"C3",aditivos!$B$2:$B$200,"&gt;="&amp;(INT(parametros!$C$5)+1)),2)))</f>
        <v/>
      </c>
      <c r="AF3" t="str">
        <f>IF($A3="","",IF(parametros!$C$6="",0,ROUND(SUMIFS(aditivos!$L$2:$L$200,aditivos!$A$2:$A$200,$A3,aditivos!$C$2:$C$200,"C4",aditivos!$B$2:$B$200,"&gt;="&amp;(INT(parametros!$C$6)+1)),2)))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12" t="str">
        <f>IF(A4="","",itens_Remanesc!C4)</f>
        <v/>
      </c>
      <c r="C4" s="171" t="str">
        <f>IF(A4="","",IF(itens_Remanesc!B4="",0,itens_Remanesc!B4))</f>
        <v/>
      </c>
      <c r="D4" s="173" t="str">
        <f>IF(A4="","",ROUND(SUMIFS(aditivos!$L$2:$L$200,aditivos!$A$2:$A$200,A4,aditivos!$C$2:$C$200,"C0"),2))</f>
        <v/>
      </c>
      <c r="E4" s="169" t="str">
        <f t="shared" si="0"/>
        <v/>
      </c>
      <c r="F4" s="169" t="str">
        <f>IF(A4="","",IF(itens_Remanesc!B4&lt;&gt;"",itens_Remanesc!B4,IF($Z4,0,"")))</f>
        <v/>
      </c>
      <c r="G4" s="177" t="str">
        <f t="shared" si="1"/>
        <v/>
      </c>
      <c r="H4" s="179" t="str">
        <f>IF(A4="","",ROUND(SUMIFS(aditivos!$L$2:$L$200,aditivos!$A$2:$A$200,A4,aditivos!$C$2:$C$200,"C1"),2))</f>
        <v/>
      </c>
      <c r="I4" s="175" t="str">
        <f t="shared" si="2"/>
        <v/>
      </c>
      <c r="J4" s="175" t="str">
        <f>IF(A4="","",IF(itens_Remanesc!E4="","",itens_Remanesc!E4))</f>
        <v/>
      </c>
      <c r="K4" s="181" t="str">
        <f t="shared" si="3"/>
        <v/>
      </c>
      <c r="L4" s="173" t="str">
        <f>IF(A4="","",ROUND(SUMIFS(aditivos!$L$2:$L$200,aditivos!$A$2:$A$200,A4,aditivos!$C$2:$C$200,"C2"),2))</f>
        <v/>
      </c>
      <c r="M4" s="169" t="str">
        <f t="shared" si="4"/>
        <v/>
      </c>
      <c r="N4" s="169" t="str">
        <f>IF(A4="","",IF(itens_Remanesc!G4="","",itens_Remanesc!G4))</f>
        <v/>
      </c>
      <c r="O4" s="177" t="str">
        <f t="shared" si="5"/>
        <v/>
      </c>
      <c r="P4" s="179" t="str">
        <f>IF(A4="","",ROUND(SUMIFS(aditivos!$L$2:$L$200,aditivos!$A$2:$A$200,A4,aditivos!$C$2:$C$200,"C3"),2))</f>
        <v/>
      </c>
      <c r="Q4" s="175" t="str">
        <f t="shared" si="6"/>
        <v/>
      </c>
      <c r="R4" s="175" t="str">
        <f>IF(A4="","",IF(itens_Remanesc!I4="","",itens_Remanesc!I4))</f>
        <v/>
      </c>
      <c r="S4" s="181" t="str">
        <f t="shared" si="7"/>
        <v/>
      </c>
      <c r="T4" s="173" t="str">
        <f>IF(A4="","",ROUND(SUMIFS(aditivos!$L$2:$L$200,aditivos!$A$2:$A$200,A4,aditivos!$C$2:$C$200,"C4"),2))</f>
        <v/>
      </c>
      <c r="U4" s="169" t="str">
        <f t="shared" si="8"/>
        <v/>
      </c>
      <c r="V4" s="169" t="str">
        <f>IF(A4="","",IF(itens_Remanesc!K4="","",itens_Remanesc!K4))</f>
        <v/>
      </c>
      <c r="W4" s="169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7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IF($A4="","",IF(parametros!$C$2="",0,ROUND(SUMIFS(aditivos!$L$2:$L$200,aditivos!$A$2:$A$200,$A4,aditivos!$C$2:$C$200,"C0",aditivos!$B$2:$B$200,"&gt;="&amp;(INT(parametros!$C$2)+1)),2)))</f>
        <v/>
      </c>
      <c r="AC4" t="str">
        <f>IF($A4="","",IF(parametros!$C$3="",0,ROUND(SUMIFS(aditivos!$L$2:$L$200,aditivos!$A$2:$A$200,$A4,aditivos!$C$2:$C$200,"C1",aditivos!$B$2:$B$200,"&gt;="&amp;(INT(parametros!$C$3)+1)),2)))</f>
        <v/>
      </c>
      <c r="AD4" t="str">
        <f>IF($A4="","",IF(parametros!$C$4="",0,ROUND(SUMIFS(aditivos!$L$2:$L$200,aditivos!$A$2:$A$200,$A4,aditivos!$C$2:$C$200,"C2",aditivos!$B$2:$B$200,"&gt;="&amp;(INT(parametros!$C$4)+1)),2)))</f>
        <v/>
      </c>
      <c r="AE4" t="str">
        <f>IF($A4="","",IF(parametros!$C$5="",0,ROUND(SUMIFS(aditivos!$L$2:$L$200,aditivos!$A$2:$A$200,$A4,aditivos!$C$2:$C$200,"C3",aditivos!$B$2:$B$200,"&gt;="&amp;(INT(parametros!$C$5)+1)),2)))</f>
        <v/>
      </c>
      <c r="AF4" t="str">
        <f>IF($A4="","",IF(parametros!$C$6="",0,ROUND(SUMIFS(aditivos!$L$2:$L$200,aditivos!$A$2:$A$200,$A4,aditivos!$C$2:$C$200,"C4",aditivos!$B$2:$B$200,"&gt;="&amp;(INT(parametros!$C$6)+1)),2)))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12" t="str">
        <f>IF(A5="","",itens_Remanesc!C5)</f>
        <v/>
      </c>
      <c r="C5" s="171" t="str">
        <f>IF(A5="","",IF(itens_Remanesc!B5="",0,itens_Remanesc!B5))</f>
        <v/>
      </c>
      <c r="D5" s="173" t="str">
        <f>IF(A5="","",ROUND(SUMIFS(aditivos!$L$2:$L$200,aditivos!$A$2:$A$200,A5,aditivos!$C$2:$C$200,"C0"),2))</f>
        <v/>
      </c>
      <c r="E5" s="169" t="str">
        <f t="shared" si="0"/>
        <v/>
      </c>
      <c r="F5" s="169" t="str">
        <f>IF(A5="","",IF(itens_Remanesc!B5&lt;&gt;"",itens_Remanesc!B5,IF($Z5,0,"")))</f>
        <v/>
      </c>
      <c r="G5" s="177" t="str">
        <f t="shared" si="1"/>
        <v/>
      </c>
      <c r="H5" s="179" t="str">
        <f>IF(A5="","",ROUND(SUMIFS(aditivos!$L$2:$L$200,aditivos!$A$2:$A$200,A5,aditivos!$C$2:$C$200,"C1"),2))</f>
        <v/>
      </c>
      <c r="I5" s="175" t="str">
        <f t="shared" si="2"/>
        <v/>
      </c>
      <c r="J5" s="175" t="str">
        <f>IF(A5="","",IF(itens_Remanesc!E5="","",itens_Remanesc!E5))</f>
        <v/>
      </c>
      <c r="K5" s="181" t="str">
        <f t="shared" si="3"/>
        <v/>
      </c>
      <c r="L5" s="173" t="str">
        <f>IF(A5="","",ROUND(SUMIFS(aditivos!$L$2:$L$200,aditivos!$A$2:$A$200,A5,aditivos!$C$2:$C$200,"C2"),2))</f>
        <v/>
      </c>
      <c r="M5" s="169" t="str">
        <f t="shared" si="4"/>
        <v/>
      </c>
      <c r="N5" s="169" t="str">
        <f>IF(A5="","",IF(itens_Remanesc!G5="","",itens_Remanesc!G5))</f>
        <v/>
      </c>
      <c r="O5" s="177" t="str">
        <f t="shared" si="5"/>
        <v/>
      </c>
      <c r="P5" s="179" t="str">
        <f>IF(A5="","",ROUND(SUMIFS(aditivos!$L$2:$L$200,aditivos!$A$2:$A$200,A5,aditivos!$C$2:$C$200,"C3"),2))</f>
        <v/>
      </c>
      <c r="Q5" s="175" t="str">
        <f t="shared" si="6"/>
        <v/>
      </c>
      <c r="R5" s="175" t="str">
        <f>IF(A5="","",IF(itens_Remanesc!I5="","",itens_Remanesc!I5))</f>
        <v/>
      </c>
      <c r="S5" s="181" t="str">
        <f t="shared" si="7"/>
        <v/>
      </c>
      <c r="T5" s="173" t="str">
        <f>IF(A5="","",ROUND(SUMIFS(aditivos!$L$2:$L$200,aditivos!$A$2:$A$200,A5,aditivos!$C$2:$C$200,"C4"),2))</f>
        <v/>
      </c>
      <c r="U5" s="169" t="str">
        <f t="shared" si="8"/>
        <v/>
      </c>
      <c r="V5" s="169" t="str">
        <f>IF(A5="","",IF(itens_Remanesc!K5="","",itens_Remanesc!K5))</f>
        <v/>
      </c>
      <c r="W5" s="169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7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IF($A5="","",IF(parametros!$C$2="",0,ROUND(SUMIFS(aditivos!$L$2:$L$200,aditivos!$A$2:$A$200,$A5,aditivos!$C$2:$C$200,"C0",aditivos!$B$2:$B$200,"&gt;="&amp;(INT(parametros!$C$2)+1)),2)))</f>
        <v/>
      </c>
      <c r="AC5" t="str">
        <f>IF($A5="","",IF(parametros!$C$3="",0,ROUND(SUMIFS(aditivos!$L$2:$L$200,aditivos!$A$2:$A$200,$A5,aditivos!$C$2:$C$200,"C1",aditivos!$B$2:$B$200,"&gt;="&amp;(INT(parametros!$C$3)+1)),2)))</f>
        <v/>
      </c>
      <c r="AD5" t="str">
        <f>IF($A5="","",IF(parametros!$C$4="",0,ROUND(SUMIFS(aditivos!$L$2:$L$200,aditivos!$A$2:$A$200,$A5,aditivos!$C$2:$C$200,"C2",aditivos!$B$2:$B$200,"&gt;="&amp;(INT(parametros!$C$4)+1)),2)))</f>
        <v/>
      </c>
      <c r="AE5" t="str">
        <f>IF($A5="","",IF(parametros!$C$5="",0,ROUND(SUMIFS(aditivos!$L$2:$L$200,aditivos!$A$2:$A$200,$A5,aditivos!$C$2:$C$200,"C3",aditivos!$B$2:$B$200,"&gt;="&amp;(INT(parametros!$C$5)+1)),2)))</f>
        <v/>
      </c>
      <c r="AF5" t="str">
        <f>IF($A5="","",IF(parametros!$C$6="",0,ROUND(SUMIFS(aditivos!$L$2:$L$200,aditivos!$A$2:$A$200,$A5,aditivos!$C$2:$C$200,"C4",aditivos!$B$2:$B$200,"&gt;="&amp;(INT(parametros!$C$6)+1)),2)))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12" t="str">
        <f>IF(A6="","",itens_Remanesc!C6)</f>
        <v/>
      </c>
      <c r="C6" s="171" t="str">
        <f>IF(A6="","",IF(itens_Remanesc!B6="",0,itens_Remanesc!B6))</f>
        <v/>
      </c>
      <c r="D6" s="173" t="str">
        <f>IF(A6="","",ROUND(SUMIFS(aditivos!$L$2:$L$200,aditivos!$A$2:$A$200,A6,aditivos!$C$2:$C$200,"C0"),2))</f>
        <v/>
      </c>
      <c r="E6" s="169" t="str">
        <f t="shared" si="0"/>
        <v/>
      </c>
      <c r="F6" s="169" t="str">
        <f>IF(A6="","",IF(itens_Remanesc!B6&lt;&gt;"",itens_Remanesc!B6,IF($Z6,0,"")))</f>
        <v/>
      </c>
      <c r="G6" s="177" t="str">
        <f t="shared" si="1"/>
        <v/>
      </c>
      <c r="H6" s="179" t="str">
        <f>IF(A6="","",ROUND(SUMIFS(aditivos!$L$2:$L$200,aditivos!$A$2:$A$200,A6,aditivos!$C$2:$C$200,"C1"),2))</f>
        <v/>
      </c>
      <c r="I6" s="175" t="str">
        <f t="shared" si="2"/>
        <v/>
      </c>
      <c r="J6" s="175" t="str">
        <f>IF(A6="","",IF(itens_Remanesc!E6="","",itens_Remanesc!E6))</f>
        <v/>
      </c>
      <c r="K6" s="181" t="str">
        <f t="shared" si="3"/>
        <v/>
      </c>
      <c r="L6" s="173" t="str">
        <f>IF(A6="","",ROUND(SUMIFS(aditivos!$L$2:$L$200,aditivos!$A$2:$A$200,A6,aditivos!$C$2:$C$200,"C2"),2))</f>
        <v/>
      </c>
      <c r="M6" s="169" t="str">
        <f t="shared" si="4"/>
        <v/>
      </c>
      <c r="N6" s="169" t="str">
        <f>IF(A6="","",IF(itens_Remanesc!G6="","",itens_Remanesc!G6))</f>
        <v/>
      </c>
      <c r="O6" s="177" t="str">
        <f t="shared" si="5"/>
        <v/>
      </c>
      <c r="P6" s="179" t="str">
        <f>IF(A6="","",ROUND(SUMIFS(aditivos!$L$2:$L$200,aditivos!$A$2:$A$200,A6,aditivos!$C$2:$C$200,"C3"),2))</f>
        <v/>
      </c>
      <c r="Q6" s="175" t="str">
        <f t="shared" si="6"/>
        <v/>
      </c>
      <c r="R6" s="175" t="str">
        <f>IF(A6="","",IF(itens_Remanesc!I6="","",itens_Remanesc!I6))</f>
        <v/>
      </c>
      <c r="S6" s="181" t="str">
        <f t="shared" si="7"/>
        <v/>
      </c>
      <c r="T6" s="173" t="str">
        <f>IF(A6="","",ROUND(SUMIFS(aditivos!$L$2:$L$200,aditivos!$A$2:$A$200,A6,aditivos!$C$2:$C$200,"C4"),2))</f>
        <v/>
      </c>
      <c r="U6" s="169" t="str">
        <f t="shared" si="8"/>
        <v/>
      </c>
      <c r="V6" s="169" t="str">
        <f>IF(A6="","",IF(itens_Remanesc!K6="","",itens_Remanesc!K6))</f>
        <v/>
      </c>
      <c r="W6" s="169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7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IF($A6="","",IF(parametros!$C$2="",0,ROUND(SUMIFS(aditivos!$L$2:$L$200,aditivos!$A$2:$A$200,$A6,aditivos!$C$2:$C$200,"C0",aditivos!$B$2:$B$200,"&gt;="&amp;(INT(parametros!$C$2)+1)),2)))</f>
        <v/>
      </c>
      <c r="AC6" t="str">
        <f>IF($A6="","",IF(parametros!$C$3="",0,ROUND(SUMIFS(aditivos!$L$2:$L$200,aditivos!$A$2:$A$200,$A6,aditivos!$C$2:$C$200,"C1",aditivos!$B$2:$B$200,"&gt;="&amp;(INT(parametros!$C$3)+1)),2)))</f>
        <v/>
      </c>
      <c r="AD6" t="str">
        <f>IF($A6="","",IF(parametros!$C$4="",0,ROUND(SUMIFS(aditivos!$L$2:$L$200,aditivos!$A$2:$A$200,$A6,aditivos!$C$2:$C$200,"C2",aditivos!$B$2:$B$200,"&gt;="&amp;(INT(parametros!$C$4)+1)),2)))</f>
        <v/>
      </c>
      <c r="AE6" t="str">
        <f>IF($A6="","",IF(parametros!$C$5="",0,ROUND(SUMIFS(aditivos!$L$2:$L$200,aditivos!$A$2:$A$200,$A6,aditivos!$C$2:$C$200,"C3",aditivos!$B$2:$B$200,"&gt;="&amp;(INT(parametros!$C$5)+1)),2)))</f>
        <v/>
      </c>
      <c r="AF6" t="str">
        <f>IF($A6="","",IF(parametros!$C$6="",0,ROUND(SUMIFS(aditivos!$L$2:$L$200,aditivos!$A$2:$A$200,$A6,aditivos!$C$2:$C$200,"C4",aditivos!$B$2:$B$200,"&gt;="&amp;(INT(parametros!$C$6)+1)),2)))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12" t="str">
        <f>IF(A7="","",itens_Remanesc!C7)</f>
        <v/>
      </c>
      <c r="C7" s="171" t="str">
        <f>IF(A7="","",IF(itens_Remanesc!B7="",0,itens_Remanesc!B7))</f>
        <v/>
      </c>
      <c r="D7" s="173" t="str">
        <f>IF(A7="","",ROUND(SUMIFS(aditivos!$L$2:$L$200,aditivos!$A$2:$A$200,A7,aditivos!$C$2:$C$200,"C0"),2))</f>
        <v/>
      </c>
      <c r="E7" s="169" t="str">
        <f t="shared" si="0"/>
        <v/>
      </c>
      <c r="F7" s="169" t="str">
        <f>IF(A7="","",IF(itens_Remanesc!B7&lt;&gt;"",itens_Remanesc!B7,IF($Z7,0,"")))</f>
        <v/>
      </c>
      <c r="G7" s="177" t="str">
        <f t="shared" si="1"/>
        <v/>
      </c>
      <c r="H7" s="179" t="str">
        <f>IF(A7="","",ROUND(SUMIFS(aditivos!$L$2:$L$200,aditivos!$A$2:$A$200,A7,aditivos!$C$2:$C$200,"C1"),2))</f>
        <v/>
      </c>
      <c r="I7" s="175" t="str">
        <f t="shared" si="2"/>
        <v/>
      </c>
      <c r="J7" s="175" t="str">
        <f>IF(A7="","",IF(itens_Remanesc!E7="","",itens_Remanesc!E7))</f>
        <v/>
      </c>
      <c r="K7" s="181" t="str">
        <f t="shared" si="3"/>
        <v/>
      </c>
      <c r="L7" s="173" t="str">
        <f>IF(A7="","",ROUND(SUMIFS(aditivos!$L$2:$L$200,aditivos!$A$2:$A$200,A7,aditivos!$C$2:$C$200,"C2"),2))</f>
        <v/>
      </c>
      <c r="M7" s="169" t="str">
        <f t="shared" si="4"/>
        <v/>
      </c>
      <c r="N7" s="169" t="str">
        <f>IF(A7="","",IF(itens_Remanesc!G7="","",itens_Remanesc!G7))</f>
        <v/>
      </c>
      <c r="O7" s="177" t="str">
        <f t="shared" si="5"/>
        <v/>
      </c>
      <c r="P7" s="179" t="str">
        <f>IF(A7="","",ROUND(SUMIFS(aditivos!$L$2:$L$200,aditivos!$A$2:$A$200,A7,aditivos!$C$2:$C$200,"C3"),2))</f>
        <v/>
      </c>
      <c r="Q7" s="175" t="str">
        <f t="shared" si="6"/>
        <v/>
      </c>
      <c r="R7" s="175" t="str">
        <f>IF(A7="","",IF(itens_Remanesc!I7="","",itens_Remanesc!I7))</f>
        <v/>
      </c>
      <c r="S7" s="181" t="str">
        <f t="shared" si="7"/>
        <v/>
      </c>
      <c r="T7" s="173" t="str">
        <f>IF(A7="","",ROUND(SUMIFS(aditivos!$L$2:$L$200,aditivos!$A$2:$A$200,A7,aditivos!$C$2:$C$200,"C4"),2))</f>
        <v/>
      </c>
      <c r="U7" s="169" t="str">
        <f t="shared" si="8"/>
        <v/>
      </c>
      <c r="V7" s="169" t="str">
        <f>IF(A7="","",IF(itens_Remanesc!K7="","",itens_Remanesc!K7))</f>
        <v/>
      </c>
      <c r="W7" s="169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7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IF($A7="","",IF(parametros!$C$2="",0,ROUND(SUMIFS(aditivos!$L$2:$L$200,aditivos!$A$2:$A$200,$A7,aditivos!$C$2:$C$200,"C0",aditivos!$B$2:$B$200,"&gt;="&amp;(INT(parametros!$C$2)+1)),2)))</f>
        <v/>
      </c>
      <c r="AC7" t="str">
        <f>IF($A7="","",IF(parametros!$C$3="",0,ROUND(SUMIFS(aditivos!$L$2:$L$200,aditivos!$A$2:$A$200,$A7,aditivos!$C$2:$C$200,"C1",aditivos!$B$2:$B$200,"&gt;="&amp;(INT(parametros!$C$3)+1)),2)))</f>
        <v/>
      </c>
      <c r="AD7" t="str">
        <f>IF($A7="","",IF(parametros!$C$4="",0,ROUND(SUMIFS(aditivos!$L$2:$L$200,aditivos!$A$2:$A$200,$A7,aditivos!$C$2:$C$200,"C2",aditivos!$B$2:$B$200,"&gt;="&amp;(INT(parametros!$C$4)+1)),2)))</f>
        <v/>
      </c>
      <c r="AE7" t="str">
        <f>IF($A7="","",IF(parametros!$C$5="",0,ROUND(SUMIFS(aditivos!$L$2:$L$200,aditivos!$A$2:$A$200,$A7,aditivos!$C$2:$C$200,"C3",aditivos!$B$2:$B$200,"&gt;="&amp;(INT(parametros!$C$5)+1)),2)))</f>
        <v/>
      </c>
      <c r="AF7" t="str">
        <f>IF($A7="","",IF(parametros!$C$6="",0,ROUND(SUMIFS(aditivos!$L$2:$L$200,aditivos!$A$2:$A$200,$A7,aditivos!$C$2:$C$200,"C4",aditivos!$B$2:$B$200,"&gt;="&amp;(INT(parametros!$C$6)+1)),2)))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12" t="str">
        <f>IF(A8="","",itens_Remanesc!C8)</f>
        <v/>
      </c>
      <c r="C8" s="171" t="str">
        <f>IF(A8="","",IF(itens_Remanesc!B8="",0,itens_Remanesc!B8))</f>
        <v/>
      </c>
      <c r="D8" s="173" t="str">
        <f>IF(A8="","",ROUND(SUMIFS(aditivos!$L$2:$L$200,aditivos!$A$2:$A$200,A8,aditivos!$C$2:$C$200,"C0"),2))</f>
        <v/>
      </c>
      <c r="E8" s="169" t="str">
        <f t="shared" si="0"/>
        <v/>
      </c>
      <c r="F8" s="169" t="str">
        <f>IF(A8="","",IF(itens_Remanesc!B8&lt;&gt;"",itens_Remanesc!B8,IF($Z8,0,"")))</f>
        <v/>
      </c>
      <c r="G8" s="177" t="str">
        <f t="shared" si="1"/>
        <v/>
      </c>
      <c r="H8" s="179" t="str">
        <f>IF(A8="","",ROUND(SUMIFS(aditivos!$L$2:$L$200,aditivos!$A$2:$A$200,A8,aditivos!$C$2:$C$200,"C1"),2))</f>
        <v/>
      </c>
      <c r="I8" s="175" t="str">
        <f t="shared" si="2"/>
        <v/>
      </c>
      <c r="J8" s="175" t="str">
        <f>IF(A8="","",IF(itens_Remanesc!E8="","",itens_Remanesc!E8))</f>
        <v/>
      </c>
      <c r="K8" s="181" t="str">
        <f t="shared" si="3"/>
        <v/>
      </c>
      <c r="L8" s="173" t="str">
        <f>IF(A8="","",ROUND(SUMIFS(aditivos!$L$2:$L$200,aditivos!$A$2:$A$200,A8,aditivos!$C$2:$C$200,"C2"),2))</f>
        <v/>
      </c>
      <c r="M8" s="169" t="str">
        <f t="shared" si="4"/>
        <v/>
      </c>
      <c r="N8" s="169" t="str">
        <f>IF(A8="","",IF(itens_Remanesc!G8="","",itens_Remanesc!G8))</f>
        <v/>
      </c>
      <c r="O8" s="177" t="str">
        <f t="shared" si="5"/>
        <v/>
      </c>
      <c r="P8" s="179" t="str">
        <f>IF(A8="","",ROUND(SUMIFS(aditivos!$L$2:$L$200,aditivos!$A$2:$A$200,A8,aditivos!$C$2:$C$200,"C3"),2))</f>
        <v/>
      </c>
      <c r="Q8" s="175" t="str">
        <f t="shared" si="6"/>
        <v/>
      </c>
      <c r="R8" s="175" t="str">
        <f>IF(A8="","",IF(itens_Remanesc!I8="","",itens_Remanesc!I8))</f>
        <v/>
      </c>
      <c r="S8" s="181" t="str">
        <f t="shared" si="7"/>
        <v/>
      </c>
      <c r="T8" s="173" t="str">
        <f>IF(A8="","",ROUND(SUMIFS(aditivos!$L$2:$L$200,aditivos!$A$2:$A$200,A8,aditivos!$C$2:$C$200,"C4"),2))</f>
        <v/>
      </c>
      <c r="U8" s="169" t="str">
        <f t="shared" si="8"/>
        <v/>
      </c>
      <c r="V8" s="169" t="str">
        <f>IF(A8="","",IF(itens_Remanesc!K8="","",itens_Remanesc!K8))</f>
        <v/>
      </c>
      <c r="W8" s="169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7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IF($A8="","",IF(parametros!$C$2="",0,ROUND(SUMIFS(aditivos!$L$2:$L$200,aditivos!$A$2:$A$200,$A8,aditivos!$C$2:$C$200,"C0",aditivos!$B$2:$B$200,"&gt;="&amp;(INT(parametros!$C$2)+1)),2)))</f>
        <v/>
      </c>
      <c r="AC8" t="str">
        <f>IF($A8="","",IF(parametros!$C$3="",0,ROUND(SUMIFS(aditivos!$L$2:$L$200,aditivos!$A$2:$A$200,$A8,aditivos!$C$2:$C$200,"C1",aditivos!$B$2:$B$200,"&gt;="&amp;(INT(parametros!$C$3)+1)),2)))</f>
        <v/>
      </c>
      <c r="AD8" t="str">
        <f>IF($A8="","",IF(parametros!$C$4="",0,ROUND(SUMIFS(aditivos!$L$2:$L$200,aditivos!$A$2:$A$200,$A8,aditivos!$C$2:$C$200,"C2",aditivos!$B$2:$B$200,"&gt;="&amp;(INT(parametros!$C$4)+1)),2)))</f>
        <v/>
      </c>
      <c r="AE8" t="str">
        <f>IF($A8="","",IF(parametros!$C$5="",0,ROUND(SUMIFS(aditivos!$L$2:$L$200,aditivos!$A$2:$A$200,$A8,aditivos!$C$2:$C$200,"C3",aditivos!$B$2:$B$200,"&gt;="&amp;(INT(parametros!$C$5)+1)),2)))</f>
        <v/>
      </c>
      <c r="AF8" t="str">
        <f>IF($A8="","",IF(parametros!$C$6="",0,ROUND(SUMIFS(aditivos!$L$2:$L$200,aditivos!$A$2:$A$200,$A8,aditivos!$C$2:$C$200,"C4",aditivos!$B$2:$B$200,"&gt;="&amp;(INT(parametros!$C$6)+1)),2)))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12" t="str">
        <f>IF(A9="","",itens_Remanesc!C9)</f>
        <v/>
      </c>
      <c r="C9" s="171" t="str">
        <f>IF(A9="","",IF(itens_Remanesc!B9="",0,itens_Remanesc!B9))</f>
        <v/>
      </c>
      <c r="D9" s="173" t="str">
        <f>IF(A9="","",ROUND(SUMIFS(aditivos!$L$2:$L$200,aditivos!$A$2:$A$200,A9,aditivos!$C$2:$C$200,"C0"),2))</f>
        <v/>
      </c>
      <c r="E9" s="169" t="str">
        <f t="shared" si="0"/>
        <v/>
      </c>
      <c r="F9" s="169" t="str">
        <f>IF(A9="","",IF(itens_Remanesc!B9&lt;&gt;"",itens_Remanesc!B9,IF($Z9,0,"")))</f>
        <v/>
      </c>
      <c r="G9" s="177" t="str">
        <f t="shared" si="1"/>
        <v/>
      </c>
      <c r="H9" s="179" t="str">
        <f>IF(A9="","",ROUND(SUMIFS(aditivos!$L$2:$L$200,aditivos!$A$2:$A$200,A9,aditivos!$C$2:$C$200,"C1"),2))</f>
        <v/>
      </c>
      <c r="I9" s="175" t="str">
        <f t="shared" si="2"/>
        <v/>
      </c>
      <c r="J9" s="175" t="str">
        <f>IF(A9="","",IF(itens_Remanesc!E9="","",itens_Remanesc!E9))</f>
        <v/>
      </c>
      <c r="K9" s="181" t="str">
        <f t="shared" si="3"/>
        <v/>
      </c>
      <c r="L9" s="173" t="str">
        <f>IF(A9="","",ROUND(SUMIFS(aditivos!$L$2:$L$200,aditivos!$A$2:$A$200,A9,aditivos!$C$2:$C$200,"C2"),2))</f>
        <v/>
      </c>
      <c r="M9" s="169" t="str">
        <f t="shared" si="4"/>
        <v/>
      </c>
      <c r="N9" s="169" t="str">
        <f>IF(A9="","",IF(itens_Remanesc!G9="","",itens_Remanesc!G9))</f>
        <v/>
      </c>
      <c r="O9" s="177" t="str">
        <f t="shared" si="5"/>
        <v/>
      </c>
      <c r="P9" s="179" t="str">
        <f>IF(A9="","",ROUND(SUMIFS(aditivos!$L$2:$L$200,aditivos!$A$2:$A$200,A9,aditivos!$C$2:$C$200,"C3"),2))</f>
        <v/>
      </c>
      <c r="Q9" s="175" t="str">
        <f t="shared" si="6"/>
        <v/>
      </c>
      <c r="R9" s="175" t="str">
        <f>IF(A9="","",IF(itens_Remanesc!I9="","",itens_Remanesc!I9))</f>
        <v/>
      </c>
      <c r="S9" s="181" t="str">
        <f t="shared" si="7"/>
        <v/>
      </c>
      <c r="T9" s="173" t="str">
        <f>IF(A9="","",ROUND(SUMIFS(aditivos!$L$2:$L$200,aditivos!$A$2:$A$200,A9,aditivos!$C$2:$C$200,"C4"),2))</f>
        <v/>
      </c>
      <c r="U9" s="169" t="str">
        <f t="shared" si="8"/>
        <v/>
      </c>
      <c r="V9" s="169" t="str">
        <f>IF(A9="","",IF(itens_Remanesc!K9="","",itens_Remanesc!K9))</f>
        <v/>
      </c>
      <c r="W9" s="169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7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IF($A9="","",IF(parametros!$C$2="",0,ROUND(SUMIFS(aditivos!$L$2:$L$200,aditivos!$A$2:$A$200,$A9,aditivos!$C$2:$C$200,"C0",aditivos!$B$2:$B$200,"&gt;="&amp;(INT(parametros!$C$2)+1)),2)))</f>
        <v/>
      </c>
      <c r="AC9" t="str">
        <f>IF($A9="","",IF(parametros!$C$3="",0,ROUND(SUMIFS(aditivos!$L$2:$L$200,aditivos!$A$2:$A$200,$A9,aditivos!$C$2:$C$200,"C1",aditivos!$B$2:$B$200,"&gt;="&amp;(INT(parametros!$C$3)+1)),2)))</f>
        <v/>
      </c>
      <c r="AD9" t="str">
        <f>IF($A9="","",IF(parametros!$C$4="",0,ROUND(SUMIFS(aditivos!$L$2:$L$200,aditivos!$A$2:$A$200,$A9,aditivos!$C$2:$C$200,"C2",aditivos!$B$2:$B$200,"&gt;="&amp;(INT(parametros!$C$4)+1)),2)))</f>
        <v/>
      </c>
      <c r="AE9" t="str">
        <f>IF($A9="","",IF(parametros!$C$5="",0,ROUND(SUMIFS(aditivos!$L$2:$L$200,aditivos!$A$2:$A$200,$A9,aditivos!$C$2:$C$200,"C3",aditivos!$B$2:$B$200,"&gt;="&amp;(INT(parametros!$C$5)+1)),2)))</f>
        <v/>
      </c>
      <c r="AF9" t="str">
        <f>IF($A9="","",IF(parametros!$C$6="",0,ROUND(SUMIFS(aditivos!$L$2:$L$200,aditivos!$A$2:$A$200,$A9,aditivos!$C$2:$C$200,"C4",aditivos!$B$2:$B$200,"&gt;="&amp;(INT(parametros!$C$6)+1)),2)))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12" t="str">
        <f>IF(A10="","",itens_Remanesc!C10)</f>
        <v/>
      </c>
      <c r="C10" s="171" t="str">
        <f>IF(A10="","",IF(itens_Remanesc!B10="",0,itens_Remanesc!B10))</f>
        <v/>
      </c>
      <c r="D10" s="173" t="str">
        <f>IF(A10="","",ROUND(SUMIFS(aditivos!$L$2:$L$200,aditivos!$A$2:$A$200,A10,aditivos!$C$2:$C$200,"C0"),2))</f>
        <v/>
      </c>
      <c r="E10" s="169" t="str">
        <f t="shared" si="0"/>
        <v/>
      </c>
      <c r="F10" s="169" t="str">
        <f>IF(A10="","",IF(itens_Remanesc!B10&lt;&gt;"",itens_Remanesc!B10,IF($Z10,0,"")))</f>
        <v/>
      </c>
      <c r="G10" s="177" t="str">
        <f t="shared" si="1"/>
        <v/>
      </c>
      <c r="H10" s="179" t="str">
        <f>IF(A10="","",ROUND(SUMIFS(aditivos!$L$2:$L$200,aditivos!$A$2:$A$200,A10,aditivos!$C$2:$C$200,"C1"),2))</f>
        <v/>
      </c>
      <c r="I10" s="175" t="str">
        <f t="shared" si="2"/>
        <v/>
      </c>
      <c r="J10" s="175" t="str">
        <f>IF(A10="","",IF(itens_Remanesc!E10="","",itens_Remanesc!E10))</f>
        <v/>
      </c>
      <c r="K10" s="181" t="str">
        <f t="shared" si="3"/>
        <v/>
      </c>
      <c r="L10" s="173" t="str">
        <f>IF(A10="","",ROUND(SUMIFS(aditivos!$L$2:$L$200,aditivos!$A$2:$A$200,A10,aditivos!$C$2:$C$200,"C2"),2))</f>
        <v/>
      </c>
      <c r="M10" s="169" t="str">
        <f t="shared" si="4"/>
        <v/>
      </c>
      <c r="N10" s="169" t="str">
        <f>IF(A10="","",IF(itens_Remanesc!G10="","",itens_Remanesc!G10))</f>
        <v/>
      </c>
      <c r="O10" s="177" t="str">
        <f t="shared" si="5"/>
        <v/>
      </c>
      <c r="P10" s="179" t="str">
        <f>IF(A10="","",ROUND(SUMIFS(aditivos!$L$2:$L$200,aditivos!$A$2:$A$200,A10,aditivos!$C$2:$C$200,"C3"),2))</f>
        <v/>
      </c>
      <c r="Q10" s="175" t="str">
        <f t="shared" si="6"/>
        <v/>
      </c>
      <c r="R10" s="175" t="str">
        <f>IF(A10="","",IF(itens_Remanesc!I10="","",itens_Remanesc!I10))</f>
        <v/>
      </c>
      <c r="S10" s="181" t="str">
        <f t="shared" si="7"/>
        <v/>
      </c>
      <c r="T10" s="173" t="str">
        <f>IF(A10="","",ROUND(SUMIFS(aditivos!$L$2:$L$200,aditivos!$A$2:$A$200,A10,aditivos!$C$2:$C$200,"C4"),2))</f>
        <v/>
      </c>
      <c r="U10" s="169" t="str">
        <f t="shared" si="8"/>
        <v/>
      </c>
      <c r="V10" s="169" t="str">
        <f>IF(A10="","",IF(itens_Remanesc!K10="","",itens_Remanesc!K10))</f>
        <v/>
      </c>
      <c r="W10" s="169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7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IF($A10="","",IF(parametros!$C$2="",0,ROUND(SUMIFS(aditivos!$L$2:$L$200,aditivos!$A$2:$A$200,$A10,aditivos!$C$2:$C$200,"C0",aditivos!$B$2:$B$200,"&gt;="&amp;(INT(parametros!$C$2)+1)),2)))</f>
        <v/>
      </c>
      <c r="AC10" t="str">
        <f>IF($A10="","",IF(parametros!$C$3="",0,ROUND(SUMIFS(aditivos!$L$2:$L$200,aditivos!$A$2:$A$200,$A10,aditivos!$C$2:$C$200,"C1",aditivos!$B$2:$B$200,"&gt;="&amp;(INT(parametros!$C$3)+1)),2)))</f>
        <v/>
      </c>
      <c r="AD10" t="str">
        <f>IF($A10="","",IF(parametros!$C$4="",0,ROUND(SUMIFS(aditivos!$L$2:$L$200,aditivos!$A$2:$A$200,$A10,aditivos!$C$2:$C$200,"C2",aditivos!$B$2:$B$200,"&gt;="&amp;(INT(parametros!$C$4)+1)),2)))</f>
        <v/>
      </c>
      <c r="AE10" t="str">
        <f>IF($A10="","",IF(parametros!$C$5="",0,ROUND(SUMIFS(aditivos!$L$2:$L$200,aditivos!$A$2:$A$200,$A10,aditivos!$C$2:$C$200,"C3",aditivos!$B$2:$B$200,"&gt;="&amp;(INT(parametros!$C$5)+1)),2)))</f>
        <v/>
      </c>
      <c r="AF10" t="str">
        <f>IF($A10="","",IF(parametros!$C$6="",0,ROUND(SUMIFS(aditivos!$L$2:$L$200,aditivos!$A$2:$A$200,$A10,aditivos!$C$2:$C$200,"C4",aditivos!$B$2:$B$200,"&gt;="&amp;(INT(parametros!$C$6)+1)),2)))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12" t="str">
        <f>IF(A11="","",itens_Remanesc!C11)</f>
        <v/>
      </c>
      <c r="C11" s="171" t="str">
        <f>IF(A11="","",IF(itens_Remanesc!B11="",0,itens_Remanesc!B11))</f>
        <v/>
      </c>
      <c r="D11" s="173" t="str">
        <f>IF(A11="","",ROUND(SUMIFS(aditivos!$L$2:$L$200,aditivos!$A$2:$A$200,A11,aditivos!$C$2:$C$200,"C0"),2))</f>
        <v/>
      </c>
      <c r="E11" s="169" t="str">
        <f t="shared" si="0"/>
        <v/>
      </c>
      <c r="F11" s="169" t="str">
        <f>IF(A11="","",IF(itens_Remanesc!B11&lt;&gt;"",itens_Remanesc!B11,IF($Z11,0,"")))</f>
        <v/>
      </c>
      <c r="G11" s="177" t="str">
        <f t="shared" si="1"/>
        <v/>
      </c>
      <c r="H11" s="179" t="str">
        <f>IF(A11="","",ROUND(SUMIFS(aditivos!$L$2:$L$200,aditivos!$A$2:$A$200,A11,aditivos!$C$2:$C$200,"C1"),2))</f>
        <v/>
      </c>
      <c r="I11" s="175" t="str">
        <f t="shared" si="2"/>
        <v/>
      </c>
      <c r="J11" s="175" t="str">
        <f>IF(A11="","",IF(itens_Remanesc!E11="","",itens_Remanesc!E11))</f>
        <v/>
      </c>
      <c r="K11" s="181" t="str">
        <f t="shared" si="3"/>
        <v/>
      </c>
      <c r="L11" s="173" t="str">
        <f>IF(A11="","",ROUND(SUMIFS(aditivos!$L$2:$L$200,aditivos!$A$2:$A$200,A11,aditivos!$C$2:$C$200,"C2"),2))</f>
        <v/>
      </c>
      <c r="M11" s="169" t="str">
        <f t="shared" si="4"/>
        <v/>
      </c>
      <c r="N11" s="169" t="str">
        <f>IF(A11="","",IF(itens_Remanesc!G11="","",itens_Remanesc!G11))</f>
        <v/>
      </c>
      <c r="O11" s="177" t="str">
        <f t="shared" si="5"/>
        <v/>
      </c>
      <c r="P11" s="179" t="str">
        <f>IF(A11="","",ROUND(SUMIFS(aditivos!$L$2:$L$200,aditivos!$A$2:$A$200,A11,aditivos!$C$2:$C$200,"C3"),2))</f>
        <v/>
      </c>
      <c r="Q11" s="175" t="str">
        <f t="shared" si="6"/>
        <v/>
      </c>
      <c r="R11" s="175" t="str">
        <f>IF(A11="","",IF(itens_Remanesc!I11="","",itens_Remanesc!I11))</f>
        <v/>
      </c>
      <c r="S11" s="181" t="str">
        <f t="shared" si="7"/>
        <v/>
      </c>
      <c r="T11" s="173" t="str">
        <f>IF(A11="","",ROUND(SUMIFS(aditivos!$L$2:$L$200,aditivos!$A$2:$A$200,A11,aditivos!$C$2:$C$200,"C4"),2))</f>
        <v/>
      </c>
      <c r="U11" s="169" t="str">
        <f t="shared" si="8"/>
        <v/>
      </c>
      <c r="V11" s="169" t="str">
        <f>IF(A11="","",IF(itens_Remanesc!K11="","",itens_Remanesc!K11))</f>
        <v/>
      </c>
      <c r="W11" s="169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7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IF($A11="","",IF(parametros!$C$2="",0,ROUND(SUMIFS(aditivos!$L$2:$L$200,aditivos!$A$2:$A$200,$A11,aditivos!$C$2:$C$200,"C0",aditivos!$B$2:$B$200,"&gt;="&amp;(INT(parametros!$C$2)+1)),2)))</f>
        <v/>
      </c>
      <c r="AC11" t="str">
        <f>IF($A11="","",IF(parametros!$C$3="",0,ROUND(SUMIFS(aditivos!$L$2:$L$200,aditivos!$A$2:$A$200,$A11,aditivos!$C$2:$C$200,"C1",aditivos!$B$2:$B$200,"&gt;="&amp;(INT(parametros!$C$3)+1)),2)))</f>
        <v/>
      </c>
      <c r="AD11" t="str">
        <f>IF($A11="","",IF(parametros!$C$4="",0,ROUND(SUMIFS(aditivos!$L$2:$L$200,aditivos!$A$2:$A$200,$A11,aditivos!$C$2:$C$200,"C2",aditivos!$B$2:$B$200,"&gt;="&amp;(INT(parametros!$C$4)+1)),2)))</f>
        <v/>
      </c>
      <c r="AE11" t="str">
        <f>IF($A11="","",IF(parametros!$C$5="",0,ROUND(SUMIFS(aditivos!$L$2:$L$200,aditivos!$A$2:$A$200,$A11,aditivos!$C$2:$C$200,"C3",aditivos!$B$2:$B$200,"&gt;="&amp;(INT(parametros!$C$5)+1)),2)))</f>
        <v/>
      </c>
      <c r="AF11" t="str">
        <f>IF($A11="","",IF(parametros!$C$6="",0,ROUND(SUMIFS(aditivos!$L$2:$L$200,aditivos!$A$2:$A$200,$A11,aditivos!$C$2:$C$200,"C4",aditivos!$B$2:$B$200,"&gt;="&amp;(INT(parametros!$C$6)+1)),2)))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12" t="str">
        <f>IF(A12="","",itens_Remanesc!C12)</f>
        <v/>
      </c>
      <c r="C12" s="171" t="str">
        <f>IF(A12="","",IF(itens_Remanesc!B12="",0,itens_Remanesc!B12))</f>
        <v/>
      </c>
      <c r="D12" s="173" t="str">
        <f>IF(A12="","",ROUND(SUMIFS(aditivos!$L$2:$L$200,aditivos!$A$2:$A$200,A12,aditivos!$C$2:$C$200,"C0"),2))</f>
        <v/>
      </c>
      <c r="E12" s="169" t="str">
        <f t="shared" si="0"/>
        <v/>
      </c>
      <c r="F12" s="169" t="str">
        <f>IF(A12="","",IF(itens_Remanesc!B12&lt;&gt;"",itens_Remanesc!B12,IF($Z12,0,"")))</f>
        <v/>
      </c>
      <c r="G12" s="177" t="str">
        <f t="shared" si="1"/>
        <v/>
      </c>
      <c r="H12" s="179" t="str">
        <f>IF(A12="","",ROUND(SUMIFS(aditivos!$L$2:$L$200,aditivos!$A$2:$A$200,A12,aditivos!$C$2:$C$200,"C1"),2))</f>
        <v/>
      </c>
      <c r="I12" s="175" t="str">
        <f t="shared" si="2"/>
        <v/>
      </c>
      <c r="J12" s="175" t="str">
        <f>IF(A12="","",IF(itens_Remanesc!E12="","",itens_Remanesc!E12))</f>
        <v/>
      </c>
      <c r="K12" s="181" t="str">
        <f t="shared" si="3"/>
        <v/>
      </c>
      <c r="L12" s="173" t="str">
        <f>IF(A12="","",ROUND(SUMIFS(aditivos!$L$2:$L$200,aditivos!$A$2:$A$200,A12,aditivos!$C$2:$C$200,"C2"),2))</f>
        <v/>
      </c>
      <c r="M12" s="169" t="str">
        <f t="shared" si="4"/>
        <v/>
      </c>
      <c r="N12" s="169" t="str">
        <f>IF(A12="","",IF(itens_Remanesc!G12="","",itens_Remanesc!G12))</f>
        <v/>
      </c>
      <c r="O12" s="177" t="str">
        <f t="shared" si="5"/>
        <v/>
      </c>
      <c r="P12" s="179" t="str">
        <f>IF(A12="","",ROUND(SUMIFS(aditivos!$L$2:$L$200,aditivos!$A$2:$A$200,A12,aditivos!$C$2:$C$200,"C3"),2))</f>
        <v/>
      </c>
      <c r="Q12" s="175" t="str">
        <f t="shared" si="6"/>
        <v/>
      </c>
      <c r="R12" s="175" t="str">
        <f>IF(A12="","",IF(itens_Remanesc!I12="","",itens_Remanesc!I12))</f>
        <v/>
      </c>
      <c r="S12" s="181" t="str">
        <f t="shared" si="7"/>
        <v/>
      </c>
      <c r="T12" s="173" t="str">
        <f>IF(A12="","",ROUND(SUMIFS(aditivos!$L$2:$L$200,aditivos!$A$2:$A$200,A12,aditivos!$C$2:$C$200,"C4"),2))</f>
        <v/>
      </c>
      <c r="U12" s="169" t="str">
        <f t="shared" si="8"/>
        <v/>
      </c>
      <c r="V12" s="169" t="str">
        <f>IF(A12="","",IF(itens_Remanesc!K12="","",itens_Remanesc!K12))</f>
        <v/>
      </c>
      <c r="W12" s="169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7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IF($A12="","",IF(parametros!$C$2="",0,ROUND(SUMIFS(aditivos!$L$2:$L$200,aditivos!$A$2:$A$200,$A12,aditivos!$C$2:$C$200,"C0",aditivos!$B$2:$B$200,"&gt;="&amp;(INT(parametros!$C$2)+1)),2)))</f>
        <v/>
      </c>
      <c r="AC12" t="str">
        <f>IF($A12="","",IF(parametros!$C$3="",0,ROUND(SUMIFS(aditivos!$L$2:$L$200,aditivos!$A$2:$A$200,$A12,aditivos!$C$2:$C$200,"C1",aditivos!$B$2:$B$200,"&gt;="&amp;(INT(parametros!$C$3)+1)),2)))</f>
        <v/>
      </c>
      <c r="AD12" t="str">
        <f>IF($A12="","",IF(parametros!$C$4="",0,ROUND(SUMIFS(aditivos!$L$2:$L$200,aditivos!$A$2:$A$200,$A12,aditivos!$C$2:$C$200,"C2",aditivos!$B$2:$B$200,"&gt;="&amp;(INT(parametros!$C$4)+1)),2)))</f>
        <v/>
      </c>
      <c r="AE12" t="str">
        <f>IF($A12="","",IF(parametros!$C$5="",0,ROUND(SUMIFS(aditivos!$L$2:$L$200,aditivos!$A$2:$A$200,$A12,aditivos!$C$2:$C$200,"C3",aditivos!$B$2:$B$200,"&gt;="&amp;(INT(parametros!$C$5)+1)),2)))</f>
        <v/>
      </c>
      <c r="AF12" t="str">
        <f>IF($A12="","",IF(parametros!$C$6="",0,ROUND(SUMIFS(aditivos!$L$2:$L$200,aditivos!$A$2:$A$200,$A12,aditivos!$C$2:$C$200,"C4",aditivos!$B$2:$B$200,"&gt;="&amp;(INT(parametros!$C$6)+1)),2)))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12" t="str">
        <f>IF(A13="","",itens_Remanesc!C13)</f>
        <v/>
      </c>
      <c r="C13" s="171" t="str">
        <f>IF(A13="","",IF(itens_Remanesc!B13="",0,itens_Remanesc!B13))</f>
        <v/>
      </c>
      <c r="D13" s="173" t="str">
        <f>IF(A13="","",ROUND(SUMIFS(aditivos!$L$2:$L$200,aditivos!$A$2:$A$200,A13,aditivos!$C$2:$C$200,"C0"),2))</f>
        <v/>
      </c>
      <c r="E13" s="169" t="str">
        <f t="shared" si="0"/>
        <v/>
      </c>
      <c r="F13" s="169" t="str">
        <f>IF(A13="","",IF(itens_Remanesc!B13&lt;&gt;"",itens_Remanesc!B13,IF($Z13,0,"")))</f>
        <v/>
      </c>
      <c r="G13" s="177" t="str">
        <f t="shared" si="1"/>
        <v/>
      </c>
      <c r="H13" s="179" t="str">
        <f>IF(A13="","",ROUND(SUMIFS(aditivos!$L$2:$L$200,aditivos!$A$2:$A$200,A13,aditivos!$C$2:$C$200,"C1"),2))</f>
        <v/>
      </c>
      <c r="I13" s="175" t="str">
        <f t="shared" si="2"/>
        <v/>
      </c>
      <c r="J13" s="175" t="str">
        <f>IF(A13="","",IF(itens_Remanesc!E13="","",itens_Remanesc!E13))</f>
        <v/>
      </c>
      <c r="K13" s="181" t="str">
        <f t="shared" si="3"/>
        <v/>
      </c>
      <c r="L13" s="173" t="str">
        <f>IF(A13="","",ROUND(SUMIFS(aditivos!$L$2:$L$200,aditivos!$A$2:$A$200,A13,aditivos!$C$2:$C$200,"C2"),2))</f>
        <v/>
      </c>
      <c r="M13" s="169" t="str">
        <f t="shared" si="4"/>
        <v/>
      </c>
      <c r="N13" s="169" t="str">
        <f>IF(A13="","",IF(itens_Remanesc!G13="","",itens_Remanesc!G13))</f>
        <v/>
      </c>
      <c r="O13" s="177" t="str">
        <f t="shared" si="5"/>
        <v/>
      </c>
      <c r="P13" s="179" t="str">
        <f>IF(A13="","",ROUND(SUMIFS(aditivos!$L$2:$L$200,aditivos!$A$2:$A$200,A13,aditivos!$C$2:$C$200,"C3"),2))</f>
        <v/>
      </c>
      <c r="Q13" s="175" t="str">
        <f t="shared" si="6"/>
        <v/>
      </c>
      <c r="R13" s="175" t="str">
        <f>IF(A13="","",IF(itens_Remanesc!I13="","",itens_Remanesc!I13))</f>
        <v/>
      </c>
      <c r="S13" s="181" t="str">
        <f t="shared" si="7"/>
        <v/>
      </c>
      <c r="T13" s="173" t="str">
        <f>IF(A13="","",ROUND(SUMIFS(aditivos!$L$2:$L$200,aditivos!$A$2:$A$200,A13,aditivos!$C$2:$C$200,"C4"),2))</f>
        <v/>
      </c>
      <c r="U13" s="169" t="str">
        <f t="shared" si="8"/>
        <v/>
      </c>
      <c r="V13" s="169" t="str">
        <f>IF(A13="","",IF(itens_Remanesc!K13="","",itens_Remanesc!K13))</f>
        <v/>
      </c>
      <c r="W13" s="169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7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IF($A13="","",IF(parametros!$C$2="",0,ROUND(SUMIFS(aditivos!$L$2:$L$200,aditivos!$A$2:$A$200,$A13,aditivos!$C$2:$C$200,"C0",aditivos!$B$2:$B$200,"&gt;="&amp;(INT(parametros!$C$2)+1)),2)))</f>
        <v/>
      </c>
      <c r="AC13" t="str">
        <f>IF($A13="","",IF(parametros!$C$3="",0,ROUND(SUMIFS(aditivos!$L$2:$L$200,aditivos!$A$2:$A$200,$A13,aditivos!$C$2:$C$200,"C1",aditivos!$B$2:$B$200,"&gt;="&amp;(INT(parametros!$C$3)+1)),2)))</f>
        <v/>
      </c>
      <c r="AD13" t="str">
        <f>IF($A13="","",IF(parametros!$C$4="",0,ROUND(SUMIFS(aditivos!$L$2:$L$200,aditivos!$A$2:$A$200,$A13,aditivos!$C$2:$C$200,"C2",aditivos!$B$2:$B$200,"&gt;="&amp;(INT(parametros!$C$4)+1)),2)))</f>
        <v/>
      </c>
      <c r="AE13" t="str">
        <f>IF($A13="","",IF(parametros!$C$5="",0,ROUND(SUMIFS(aditivos!$L$2:$L$200,aditivos!$A$2:$A$200,$A13,aditivos!$C$2:$C$200,"C3",aditivos!$B$2:$B$200,"&gt;="&amp;(INT(parametros!$C$5)+1)),2)))</f>
        <v/>
      </c>
      <c r="AF13" t="str">
        <f>IF($A13="","",IF(parametros!$C$6="",0,ROUND(SUMIFS(aditivos!$L$2:$L$200,aditivos!$A$2:$A$200,$A13,aditivos!$C$2:$C$200,"C4",aditivos!$B$2:$B$200,"&gt;="&amp;(INT(parametros!$C$6)+1)),2)))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12" t="str">
        <f>IF(A14="","",itens_Remanesc!C14)</f>
        <v/>
      </c>
      <c r="C14" s="171" t="str">
        <f>IF(A14="","",IF(itens_Remanesc!B14="",0,itens_Remanesc!B14))</f>
        <v/>
      </c>
      <c r="D14" s="173" t="str">
        <f>IF(A14="","",ROUND(SUMIFS(aditivos!$L$2:$L$200,aditivos!$A$2:$A$200,A14,aditivos!$C$2:$C$200,"C0"),2))</f>
        <v/>
      </c>
      <c r="E14" s="169" t="str">
        <f t="shared" si="0"/>
        <v/>
      </c>
      <c r="F14" s="169" t="str">
        <f>IF(A14="","",IF(itens_Remanesc!B14&lt;&gt;"",itens_Remanesc!B14,IF($Z14,0,"")))</f>
        <v/>
      </c>
      <c r="G14" s="177" t="str">
        <f t="shared" si="1"/>
        <v/>
      </c>
      <c r="H14" s="179" t="str">
        <f>IF(A14="","",ROUND(SUMIFS(aditivos!$L$2:$L$200,aditivos!$A$2:$A$200,A14,aditivos!$C$2:$C$200,"C1"),2))</f>
        <v/>
      </c>
      <c r="I14" s="175" t="str">
        <f t="shared" si="2"/>
        <v/>
      </c>
      <c r="J14" s="175" t="str">
        <f>IF(A14="","",IF(itens_Remanesc!E14="","",itens_Remanesc!E14))</f>
        <v/>
      </c>
      <c r="K14" s="181" t="str">
        <f t="shared" si="3"/>
        <v/>
      </c>
      <c r="L14" s="173" t="str">
        <f>IF(A14="","",ROUND(SUMIFS(aditivos!$L$2:$L$200,aditivos!$A$2:$A$200,A14,aditivos!$C$2:$C$200,"C2"),2))</f>
        <v/>
      </c>
      <c r="M14" s="169" t="str">
        <f t="shared" si="4"/>
        <v/>
      </c>
      <c r="N14" s="169" t="str">
        <f>IF(A14="","",IF(itens_Remanesc!G14="","",itens_Remanesc!G14))</f>
        <v/>
      </c>
      <c r="O14" s="177" t="str">
        <f t="shared" si="5"/>
        <v/>
      </c>
      <c r="P14" s="179" t="str">
        <f>IF(A14="","",ROUND(SUMIFS(aditivos!$L$2:$L$200,aditivos!$A$2:$A$200,A14,aditivos!$C$2:$C$200,"C3"),2))</f>
        <v/>
      </c>
      <c r="Q14" s="175" t="str">
        <f t="shared" si="6"/>
        <v/>
      </c>
      <c r="R14" s="175" t="str">
        <f>IF(A14="","",IF(itens_Remanesc!I14="","",itens_Remanesc!I14))</f>
        <v/>
      </c>
      <c r="S14" s="181" t="str">
        <f t="shared" si="7"/>
        <v/>
      </c>
      <c r="T14" s="173" t="str">
        <f>IF(A14="","",ROUND(SUMIFS(aditivos!$L$2:$L$200,aditivos!$A$2:$A$200,A14,aditivos!$C$2:$C$200,"C4"),2))</f>
        <v/>
      </c>
      <c r="U14" s="169" t="str">
        <f t="shared" si="8"/>
        <v/>
      </c>
      <c r="V14" s="169" t="str">
        <f>IF(A14="","",IF(itens_Remanesc!K14="","",itens_Remanesc!K14))</f>
        <v/>
      </c>
      <c r="W14" s="169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7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IF($A14="","",IF(parametros!$C$2="",0,ROUND(SUMIFS(aditivos!$L$2:$L$200,aditivos!$A$2:$A$200,$A14,aditivos!$C$2:$C$200,"C0",aditivos!$B$2:$B$200,"&gt;="&amp;(INT(parametros!$C$2)+1)),2)))</f>
        <v/>
      </c>
      <c r="AC14" t="str">
        <f>IF($A14="","",IF(parametros!$C$3="",0,ROUND(SUMIFS(aditivos!$L$2:$L$200,aditivos!$A$2:$A$200,$A14,aditivos!$C$2:$C$200,"C1",aditivos!$B$2:$B$200,"&gt;="&amp;(INT(parametros!$C$3)+1)),2)))</f>
        <v/>
      </c>
      <c r="AD14" t="str">
        <f>IF($A14="","",IF(parametros!$C$4="",0,ROUND(SUMIFS(aditivos!$L$2:$L$200,aditivos!$A$2:$A$200,$A14,aditivos!$C$2:$C$200,"C2",aditivos!$B$2:$B$200,"&gt;="&amp;(INT(parametros!$C$4)+1)),2)))</f>
        <v/>
      </c>
      <c r="AE14" t="str">
        <f>IF($A14="","",IF(parametros!$C$5="",0,ROUND(SUMIFS(aditivos!$L$2:$L$200,aditivos!$A$2:$A$200,$A14,aditivos!$C$2:$C$200,"C3",aditivos!$B$2:$B$200,"&gt;="&amp;(INT(parametros!$C$5)+1)),2)))</f>
        <v/>
      </c>
      <c r="AF14" t="str">
        <f>IF($A14="","",IF(parametros!$C$6="",0,ROUND(SUMIFS(aditivos!$L$2:$L$200,aditivos!$A$2:$A$200,$A14,aditivos!$C$2:$C$200,"C4",aditivos!$B$2:$B$200,"&gt;="&amp;(INT(parametros!$C$6)+1)),2)))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12" t="str">
        <f>IF(A15="","",itens_Remanesc!C15)</f>
        <v/>
      </c>
      <c r="C15" s="171" t="str">
        <f>IF(A15="","",IF(itens_Remanesc!B15="",0,itens_Remanesc!B15))</f>
        <v/>
      </c>
      <c r="D15" s="173" t="str">
        <f>IF(A15="","",ROUND(SUMIFS(aditivos!$L$2:$L$200,aditivos!$A$2:$A$200,A15,aditivos!$C$2:$C$200,"C0"),2))</f>
        <v/>
      </c>
      <c r="E15" s="169" t="str">
        <f t="shared" si="0"/>
        <v/>
      </c>
      <c r="F15" s="169" t="str">
        <f>IF(A15="","",IF(itens_Remanesc!B15&lt;&gt;"",itens_Remanesc!B15,IF($Z15,0,"")))</f>
        <v/>
      </c>
      <c r="G15" s="177" t="str">
        <f t="shared" si="1"/>
        <v/>
      </c>
      <c r="H15" s="179" t="str">
        <f>IF(A15="","",ROUND(SUMIFS(aditivos!$L$2:$L$200,aditivos!$A$2:$A$200,A15,aditivos!$C$2:$C$200,"C1"),2))</f>
        <v/>
      </c>
      <c r="I15" s="175" t="str">
        <f t="shared" si="2"/>
        <v/>
      </c>
      <c r="J15" s="175" t="str">
        <f>IF(A15="","",IF(itens_Remanesc!E15="","",itens_Remanesc!E15))</f>
        <v/>
      </c>
      <c r="K15" s="181" t="str">
        <f t="shared" si="3"/>
        <v/>
      </c>
      <c r="L15" s="173" t="str">
        <f>IF(A15="","",ROUND(SUMIFS(aditivos!$L$2:$L$200,aditivos!$A$2:$A$200,A15,aditivos!$C$2:$C$200,"C2"),2))</f>
        <v/>
      </c>
      <c r="M15" s="169" t="str">
        <f t="shared" si="4"/>
        <v/>
      </c>
      <c r="N15" s="169" t="str">
        <f>IF(A15="","",IF(itens_Remanesc!G15="","",itens_Remanesc!G15))</f>
        <v/>
      </c>
      <c r="O15" s="177" t="str">
        <f t="shared" si="5"/>
        <v/>
      </c>
      <c r="P15" s="179" t="str">
        <f>IF(A15="","",ROUND(SUMIFS(aditivos!$L$2:$L$200,aditivos!$A$2:$A$200,A15,aditivos!$C$2:$C$200,"C3"),2))</f>
        <v/>
      </c>
      <c r="Q15" s="175" t="str">
        <f t="shared" si="6"/>
        <v/>
      </c>
      <c r="R15" s="175" t="str">
        <f>IF(A15="","",IF(itens_Remanesc!I15="","",itens_Remanesc!I15))</f>
        <v/>
      </c>
      <c r="S15" s="181" t="str">
        <f t="shared" si="7"/>
        <v/>
      </c>
      <c r="T15" s="173" t="str">
        <f>IF(A15="","",ROUND(SUMIFS(aditivos!$L$2:$L$200,aditivos!$A$2:$A$200,A15,aditivos!$C$2:$C$200,"C4"),2))</f>
        <v/>
      </c>
      <c r="U15" s="169" t="str">
        <f t="shared" si="8"/>
        <v/>
      </c>
      <c r="V15" s="169" t="str">
        <f>IF(A15="","",IF(itens_Remanesc!K15="","",itens_Remanesc!K15))</f>
        <v/>
      </c>
      <c r="W15" s="169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7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IF($A15="","",IF(parametros!$C$2="",0,ROUND(SUMIFS(aditivos!$L$2:$L$200,aditivos!$A$2:$A$200,$A15,aditivos!$C$2:$C$200,"C0",aditivos!$B$2:$B$200,"&gt;="&amp;(INT(parametros!$C$2)+1)),2)))</f>
        <v/>
      </c>
      <c r="AC15" t="str">
        <f>IF($A15="","",IF(parametros!$C$3="",0,ROUND(SUMIFS(aditivos!$L$2:$L$200,aditivos!$A$2:$A$200,$A15,aditivos!$C$2:$C$200,"C1",aditivos!$B$2:$B$200,"&gt;="&amp;(INT(parametros!$C$3)+1)),2)))</f>
        <v/>
      </c>
      <c r="AD15" t="str">
        <f>IF($A15="","",IF(parametros!$C$4="",0,ROUND(SUMIFS(aditivos!$L$2:$L$200,aditivos!$A$2:$A$200,$A15,aditivos!$C$2:$C$200,"C2",aditivos!$B$2:$B$200,"&gt;="&amp;(INT(parametros!$C$4)+1)),2)))</f>
        <v/>
      </c>
      <c r="AE15" t="str">
        <f>IF($A15="","",IF(parametros!$C$5="",0,ROUND(SUMIFS(aditivos!$L$2:$L$200,aditivos!$A$2:$A$200,$A15,aditivos!$C$2:$C$200,"C3",aditivos!$B$2:$B$200,"&gt;="&amp;(INT(parametros!$C$5)+1)),2)))</f>
        <v/>
      </c>
      <c r="AF15" t="str">
        <f>IF($A15="","",IF(parametros!$C$6="",0,ROUND(SUMIFS(aditivos!$L$2:$L$200,aditivos!$A$2:$A$200,$A15,aditivos!$C$2:$C$200,"C4",aditivos!$B$2:$B$200,"&gt;="&amp;(INT(parametros!$C$6)+1)),2)))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12" t="str">
        <f>IF(A16="","",itens_Remanesc!C16)</f>
        <v/>
      </c>
      <c r="C16" s="171" t="str">
        <f>IF(A16="","",IF(itens_Remanesc!B16="",0,itens_Remanesc!B16))</f>
        <v/>
      </c>
      <c r="D16" s="173" t="str">
        <f>IF(A16="","",ROUND(SUMIFS(aditivos!$L$2:$L$200,aditivos!$A$2:$A$200,A16,aditivos!$C$2:$C$200,"C0"),2))</f>
        <v/>
      </c>
      <c r="E16" s="169" t="str">
        <f t="shared" si="0"/>
        <v/>
      </c>
      <c r="F16" s="169" t="str">
        <f>IF(A16="","",IF(itens_Remanesc!B16&lt;&gt;"",itens_Remanesc!B16,IF($Z16,0,"")))</f>
        <v/>
      </c>
      <c r="G16" s="177" t="str">
        <f t="shared" si="1"/>
        <v/>
      </c>
      <c r="H16" s="179" t="str">
        <f>IF(A16="","",ROUND(SUMIFS(aditivos!$L$2:$L$200,aditivos!$A$2:$A$200,A16,aditivos!$C$2:$C$200,"C1"),2))</f>
        <v/>
      </c>
      <c r="I16" s="175" t="str">
        <f t="shared" si="2"/>
        <v/>
      </c>
      <c r="J16" s="175" t="str">
        <f>IF(A16="","",IF(itens_Remanesc!E16="","",itens_Remanesc!E16))</f>
        <v/>
      </c>
      <c r="K16" s="181" t="str">
        <f t="shared" si="3"/>
        <v/>
      </c>
      <c r="L16" s="173" t="str">
        <f>IF(A16="","",ROUND(SUMIFS(aditivos!$L$2:$L$200,aditivos!$A$2:$A$200,A16,aditivos!$C$2:$C$200,"C2"),2))</f>
        <v/>
      </c>
      <c r="M16" s="169" t="str">
        <f t="shared" si="4"/>
        <v/>
      </c>
      <c r="N16" s="169" t="str">
        <f>IF(A16="","",IF(itens_Remanesc!G16="","",itens_Remanesc!G16))</f>
        <v/>
      </c>
      <c r="O16" s="177" t="str">
        <f t="shared" si="5"/>
        <v/>
      </c>
      <c r="P16" s="179" t="str">
        <f>IF(A16="","",ROUND(SUMIFS(aditivos!$L$2:$L$200,aditivos!$A$2:$A$200,A16,aditivos!$C$2:$C$200,"C3"),2))</f>
        <v/>
      </c>
      <c r="Q16" s="175" t="str">
        <f t="shared" si="6"/>
        <v/>
      </c>
      <c r="R16" s="175" t="str">
        <f>IF(A16="","",IF(itens_Remanesc!I16="","",itens_Remanesc!I16))</f>
        <v/>
      </c>
      <c r="S16" s="181" t="str">
        <f t="shared" si="7"/>
        <v/>
      </c>
      <c r="T16" s="173" t="str">
        <f>IF(A16="","",ROUND(SUMIFS(aditivos!$L$2:$L$200,aditivos!$A$2:$A$200,A16,aditivos!$C$2:$C$200,"C4"),2))</f>
        <v/>
      </c>
      <c r="U16" s="169" t="str">
        <f t="shared" si="8"/>
        <v/>
      </c>
      <c r="V16" s="169" t="str">
        <f>IF(A16="","",IF(itens_Remanesc!K16="","",itens_Remanesc!K16))</f>
        <v/>
      </c>
      <c r="W16" s="169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7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IF($A16="","",IF(parametros!$C$2="",0,ROUND(SUMIFS(aditivos!$L$2:$L$200,aditivos!$A$2:$A$200,$A16,aditivos!$C$2:$C$200,"C0",aditivos!$B$2:$B$200,"&gt;="&amp;(INT(parametros!$C$2)+1)),2)))</f>
        <v/>
      </c>
      <c r="AC16" t="str">
        <f>IF($A16="","",IF(parametros!$C$3="",0,ROUND(SUMIFS(aditivos!$L$2:$L$200,aditivos!$A$2:$A$200,$A16,aditivos!$C$2:$C$200,"C1",aditivos!$B$2:$B$200,"&gt;="&amp;(INT(parametros!$C$3)+1)),2)))</f>
        <v/>
      </c>
      <c r="AD16" t="str">
        <f>IF($A16="","",IF(parametros!$C$4="",0,ROUND(SUMIFS(aditivos!$L$2:$L$200,aditivos!$A$2:$A$200,$A16,aditivos!$C$2:$C$200,"C2",aditivos!$B$2:$B$200,"&gt;="&amp;(INT(parametros!$C$4)+1)),2)))</f>
        <v/>
      </c>
      <c r="AE16" t="str">
        <f>IF($A16="","",IF(parametros!$C$5="",0,ROUND(SUMIFS(aditivos!$L$2:$L$200,aditivos!$A$2:$A$200,$A16,aditivos!$C$2:$C$200,"C3",aditivos!$B$2:$B$200,"&gt;="&amp;(INT(parametros!$C$5)+1)),2)))</f>
        <v/>
      </c>
      <c r="AF16" t="str">
        <f>IF($A16="","",IF(parametros!$C$6="",0,ROUND(SUMIFS(aditivos!$L$2:$L$200,aditivos!$A$2:$A$200,$A16,aditivos!$C$2:$C$200,"C4",aditivos!$B$2:$B$200,"&gt;="&amp;(INT(parametros!$C$6)+1)),2)))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12" t="str">
        <f>IF(A17="","",itens_Remanesc!C17)</f>
        <v/>
      </c>
      <c r="C17" s="171" t="str">
        <f>IF(A17="","",IF(itens_Remanesc!B17="",0,itens_Remanesc!B17))</f>
        <v/>
      </c>
      <c r="D17" s="173" t="str">
        <f>IF(A17="","",ROUND(SUMIFS(aditivos!$L$2:$L$200,aditivos!$A$2:$A$200,A17,aditivos!$C$2:$C$200,"C0"),2))</f>
        <v/>
      </c>
      <c r="E17" s="169" t="str">
        <f t="shared" si="0"/>
        <v/>
      </c>
      <c r="F17" s="169" t="str">
        <f>IF(A17="","",IF(itens_Remanesc!B17&lt;&gt;"",itens_Remanesc!B17,IF($Z17,0,"")))</f>
        <v/>
      </c>
      <c r="G17" s="177" t="str">
        <f t="shared" si="1"/>
        <v/>
      </c>
      <c r="H17" s="179" t="str">
        <f>IF(A17="","",ROUND(SUMIFS(aditivos!$L$2:$L$200,aditivos!$A$2:$A$200,A17,aditivos!$C$2:$C$200,"C1"),2))</f>
        <v/>
      </c>
      <c r="I17" s="175" t="str">
        <f t="shared" si="2"/>
        <v/>
      </c>
      <c r="J17" s="175" t="str">
        <f>IF(A17="","",IF(itens_Remanesc!E17="","",itens_Remanesc!E17))</f>
        <v/>
      </c>
      <c r="K17" s="181" t="str">
        <f t="shared" si="3"/>
        <v/>
      </c>
      <c r="L17" s="173" t="str">
        <f>IF(A17="","",ROUND(SUMIFS(aditivos!$L$2:$L$200,aditivos!$A$2:$A$200,A17,aditivos!$C$2:$C$200,"C2"),2))</f>
        <v/>
      </c>
      <c r="M17" s="169" t="str">
        <f t="shared" si="4"/>
        <v/>
      </c>
      <c r="N17" s="169" t="str">
        <f>IF(A17="","",IF(itens_Remanesc!G17="","",itens_Remanesc!G17))</f>
        <v/>
      </c>
      <c r="O17" s="177" t="str">
        <f t="shared" si="5"/>
        <v/>
      </c>
      <c r="P17" s="179" t="str">
        <f>IF(A17="","",ROUND(SUMIFS(aditivos!$L$2:$L$200,aditivos!$A$2:$A$200,A17,aditivos!$C$2:$C$200,"C3"),2))</f>
        <v/>
      </c>
      <c r="Q17" s="175" t="str">
        <f t="shared" si="6"/>
        <v/>
      </c>
      <c r="R17" s="175" t="str">
        <f>IF(A17="","",IF(itens_Remanesc!I17="","",itens_Remanesc!I17))</f>
        <v/>
      </c>
      <c r="S17" s="181" t="str">
        <f t="shared" si="7"/>
        <v/>
      </c>
      <c r="T17" s="173" t="str">
        <f>IF(A17="","",ROUND(SUMIFS(aditivos!$L$2:$L$200,aditivos!$A$2:$A$200,A17,aditivos!$C$2:$C$200,"C4"),2))</f>
        <v/>
      </c>
      <c r="U17" s="169" t="str">
        <f t="shared" si="8"/>
        <v/>
      </c>
      <c r="V17" s="169" t="str">
        <f>IF(A17="","",IF(itens_Remanesc!K17="","",itens_Remanesc!K17))</f>
        <v/>
      </c>
      <c r="W17" s="169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7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IF($A17="","",IF(parametros!$C$2="",0,ROUND(SUMIFS(aditivos!$L$2:$L$200,aditivos!$A$2:$A$200,$A17,aditivos!$C$2:$C$200,"C0",aditivos!$B$2:$B$200,"&gt;="&amp;(INT(parametros!$C$2)+1)),2)))</f>
        <v/>
      </c>
      <c r="AC17" t="str">
        <f>IF($A17="","",IF(parametros!$C$3="",0,ROUND(SUMIFS(aditivos!$L$2:$L$200,aditivos!$A$2:$A$200,$A17,aditivos!$C$2:$C$200,"C1",aditivos!$B$2:$B$200,"&gt;="&amp;(INT(parametros!$C$3)+1)),2)))</f>
        <v/>
      </c>
      <c r="AD17" t="str">
        <f>IF($A17="","",IF(parametros!$C$4="",0,ROUND(SUMIFS(aditivos!$L$2:$L$200,aditivos!$A$2:$A$200,$A17,aditivos!$C$2:$C$200,"C2",aditivos!$B$2:$B$200,"&gt;="&amp;(INT(parametros!$C$4)+1)),2)))</f>
        <v/>
      </c>
      <c r="AE17" t="str">
        <f>IF($A17="","",IF(parametros!$C$5="",0,ROUND(SUMIFS(aditivos!$L$2:$L$200,aditivos!$A$2:$A$200,$A17,aditivos!$C$2:$C$200,"C3",aditivos!$B$2:$B$200,"&gt;="&amp;(INT(parametros!$C$5)+1)),2)))</f>
        <v/>
      </c>
      <c r="AF17" t="str">
        <f>IF($A17="","",IF(parametros!$C$6="",0,ROUND(SUMIFS(aditivos!$L$2:$L$200,aditivos!$A$2:$A$200,$A17,aditivos!$C$2:$C$200,"C4",aditivos!$B$2:$B$200,"&gt;="&amp;(INT(parametros!$C$6)+1)),2)))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12" t="str">
        <f>IF(A18="","",itens_Remanesc!C18)</f>
        <v/>
      </c>
      <c r="C18" s="171" t="str">
        <f>IF(A18="","",IF(itens_Remanesc!B18="",0,itens_Remanesc!B18))</f>
        <v/>
      </c>
      <c r="D18" s="173" t="str">
        <f>IF(A18="","",ROUND(SUMIFS(aditivos!$L$2:$L$200,aditivos!$A$2:$A$200,A18,aditivos!$C$2:$C$200,"C0"),2))</f>
        <v/>
      </c>
      <c r="E18" s="169" t="str">
        <f t="shared" si="0"/>
        <v/>
      </c>
      <c r="F18" s="169" t="str">
        <f>IF(A18="","",IF(itens_Remanesc!B18&lt;&gt;"",itens_Remanesc!B18,IF($Z18,0,"")))</f>
        <v/>
      </c>
      <c r="G18" s="177" t="str">
        <f t="shared" si="1"/>
        <v/>
      </c>
      <c r="H18" s="179" t="str">
        <f>IF(A18="","",ROUND(SUMIFS(aditivos!$L$2:$L$200,aditivos!$A$2:$A$200,A18,aditivos!$C$2:$C$200,"C1"),2))</f>
        <v/>
      </c>
      <c r="I18" s="175" t="str">
        <f t="shared" si="2"/>
        <v/>
      </c>
      <c r="J18" s="175" t="str">
        <f>IF(A18="","",IF(itens_Remanesc!E18="","",itens_Remanesc!E18))</f>
        <v/>
      </c>
      <c r="K18" s="181" t="str">
        <f t="shared" si="3"/>
        <v/>
      </c>
      <c r="L18" s="173" t="str">
        <f>IF(A18="","",ROUND(SUMIFS(aditivos!$L$2:$L$200,aditivos!$A$2:$A$200,A18,aditivos!$C$2:$C$200,"C2"),2))</f>
        <v/>
      </c>
      <c r="M18" s="169" t="str">
        <f t="shared" si="4"/>
        <v/>
      </c>
      <c r="N18" s="169" t="str">
        <f>IF(A18="","",IF(itens_Remanesc!G18="","",itens_Remanesc!G18))</f>
        <v/>
      </c>
      <c r="O18" s="177" t="str">
        <f t="shared" si="5"/>
        <v/>
      </c>
      <c r="P18" s="179" t="str">
        <f>IF(A18="","",ROUND(SUMIFS(aditivos!$L$2:$L$200,aditivos!$A$2:$A$200,A18,aditivos!$C$2:$C$200,"C3"),2))</f>
        <v/>
      </c>
      <c r="Q18" s="175" t="str">
        <f t="shared" si="6"/>
        <v/>
      </c>
      <c r="R18" s="175" t="str">
        <f>IF(A18="","",IF(itens_Remanesc!I18="","",itens_Remanesc!I18))</f>
        <v/>
      </c>
      <c r="S18" s="181" t="str">
        <f t="shared" si="7"/>
        <v/>
      </c>
      <c r="T18" s="173" t="str">
        <f>IF(A18="","",ROUND(SUMIFS(aditivos!$L$2:$L$200,aditivos!$A$2:$A$200,A18,aditivos!$C$2:$C$200,"C4"),2))</f>
        <v/>
      </c>
      <c r="U18" s="169" t="str">
        <f t="shared" si="8"/>
        <v/>
      </c>
      <c r="V18" s="169" t="str">
        <f>IF(A18="","",IF(itens_Remanesc!K18="","",itens_Remanesc!K18))</f>
        <v/>
      </c>
      <c r="W18" s="169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7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IF($A18="","",IF(parametros!$C$2="",0,ROUND(SUMIFS(aditivos!$L$2:$L$200,aditivos!$A$2:$A$200,$A18,aditivos!$C$2:$C$200,"C0",aditivos!$B$2:$B$200,"&gt;="&amp;(INT(parametros!$C$2)+1)),2)))</f>
        <v/>
      </c>
      <c r="AC18" t="str">
        <f>IF($A18="","",IF(parametros!$C$3="",0,ROUND(SUMIFS(aditivos!$L$2:$L$200,aditivos!$A$2:$A$200,$A18,aditivos!$C$2:$C$200,"C1",aditivos!$B$2:$B$200,"&gt;="&amp;(INT(parametros!$C$3)+1)),2)))</f>
        <v/>
      </c>
      <c r="AD18" t="str">
        <f>IF($A18="","",IF(parametros!$C$4="",0,ROUND(SUMIFS(aditivos!$L$2:$L$200,aditivos!$A$2:$A$200,$A18,aditivos!$C$2:$C$200,"C2",aditivos!$B$2:$B$200,"&gt;="&amp;(INT(parametros!$C$4)+1)),2)))</f>
        <v/>
      </c>
      <c r="AE18" t="str">
        <f>IF($A18="","",IF(parametros!$C$5="",0,ROUND(SUMIFS(aditivos!$L$2:$L$200,aditivos!$A$2:$A$200,$A18,aditivos!$C$2:$C$200,"C3",aditivos!$B$2:$B$200,"&gt;="&amp;(INT(parametros!$C$5)+1)),2)))</f>
        <v/>
      </c>
      <c r="AF18" t="str">
        <f>IF($A18="","",IF(parametros!$C$6="",0,ROUND(SUMIFS(aditivos!$L$2:$L$200,aditivos!$A$2:$A$200,$A18,aditivos!$C$2:$C$200,"C4",aditivos!$B$2:$B$200,"&gt;="&amp;(INT(parametros!$C$6)+1)),2)))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12" t="str">
        <f>IF(A19="","",itens_Remanesc!C19)</f>
        <v/>
      </c>
      <c r="C19" s="171" t="str">
        <f>IF(A19="","",IF(itens_Remanesc!B19="",0,itens_Remanesc!B19))</f>
        <v/>
      </c>
      <c r="D19" s="173" t="str">
        <f>IF(A19="","",ROUND(SUMIFS(aditivos!$L$2:$L$200,aditivos!$A$2:$A$200,A19,aditivos!$C$2:$C$200,"C0"),2))</f>
        <v/>
      </c>
      <c r="E19" s="169" t="str">
        <f t="shared" si="0"/>
        <v/>
      </c>
      <c r="F19" s="169" t="str">
        <f>IF(A19="","",IF(itens_Remanesc!B19&lt;&gt;"",itens_Remanesc!B19,IF($Z19,0,"")))</f>
        <v/>
      </c>
      <c r="G19" s="177" t="str">
        <f t="shared" si="1"/>
        <v/>
      </c>
      <c r="H19" s="179" t="str">
        <f>IF(A19="","",ROUND(SUMIFS(aditivos!$L$2:$L$200,aditivos!$A$2:$A$200,A19,aditivos!$C$2:$C$200,"C1"),2))</f>
        <v/>
      </c>
      <c r="I19" s="175" t="str">
        <f t="shared" si="2"/>
        <v/>
      </c>
      <c r="J19" s="175" t="str">
        <f>IF(A19="","",IF(itens_Remanesc!E19="","",itens_Remanesc!E19))</f>
        <v/>
      </c>
      <c r="K19" s="181" t="str">
        <f t="shared" si="3"/>
        <v/>
      </c>
      <c r="L19" s="173" t="str">
        <f>IF(A19="","",ROUND(SUMIFS(aditivos!$L$2:$L$200,aditivos!$A$2:$A$200,A19,aditivos!$C$2:$C$200,"C2"),2))</f>
        <v/>
      </c>
      <c r="M19" s="169" t="str">
        <f t="shared" si="4"/>
        <v/>
      </c>
      <c r="N19" s="169" t="str">
        <f>IF(A19="","",IF(itens_Remanesc!G19="","",itens_Remanesc!G19))</f>
        <v/>
      </c>
      <c r="O19" s="177" t="str">
        <f t="shared" si="5"/>
        <v/>
      </c>
      <c r="P19" s="179" t="str">
        <f>IF(A19="","",ROUND(SUMIFS(aditivos!$L$2:$L$200,aditivos!$A$2:$A$200,A19,aditivos!$C$2:$C$200,"C3"),2))</f>
        <v/>
      </c>
      <c r="Q19" s="175" t="str">
        <f t="shared" si="6"/>
        <v/>
      </c>
      <c r="R19" s="175" t="str">
        <f>IF(A19="","",IF(itens_Remanesc!I19="","",itens_Remanesc!I19))</f>
        <v/>
      </c>
      <c r="S19" s="181" t="str">
        <f t="shared" si="7"/>
        <v/>
      </c>
      <c r="T19" s="173" t="str">
        <f>IF(A19="","",ROUND(SUMIFS(aditivos!$L$2:$L$200,aditivos!$A$2:$A$200,A19,aditivos!$C$2:$C$200,"C4"),2))</f>
        <v/>
      </c>
      <c r="U19" s="169" t="str">
        <f t="shared" si="8"/>
        <v/>
      </c>
      <c r="V19" s="169" t="str">
        <f>IF(A19="","",IF(itens_Remanesc!K19="","",itens_Remanesc!K19))</f>
        <v/>
      </c>
      <c r="W19" s="169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7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IF($A19="","",IF(parametros!$C$2="",0,ROUND(SUMIFS(aditivos!$L$2:$L$200,aditivos!$A$2:$A$200,$A19,aditivos!$C$2:$C$200,"C0",aditivos!$B$2:$B$200,"&gt;="&amp;(INT(parametros!$C$2)+1)),2)))</f>
        <v/>
      </c>
      <c r="AC19" t="str">
        <f>IF($A19="","",IF(parametros!$C$3="",0,ROUND(SUMIFS(aditivos!$L$2:$L$200,aditivos!$A$2:$A$200,$A19,aditivos!$C$2:$C$200,"C1",aditivos!$B$2:$B$200,"&gt;="&amp;(INT(parametros!$C$3)+1)),2)))</f>
        <v/>
      </c>
      <c r="AD19" t="str">
        <f>IF($A19="","",IF(parametros!$C$4="",0,ROUND(SUMIFS(aditivos!$L$2:$L$200,aditivos!$A$2:$A$200,$A19,aditivos!$C$2:$C$200,"C2",aditivos!$B$2:$B$200,"&gt;="&amp;(INT(parametros!$C$4)+1)),2)))</f>
        <v/>
      </c>
      <c r="AE19" t="str">
        <f>IF($A19="","",IF(parametros!$C$5="",0,ROUND(SUMIFS(aditivos!$L$2:$L$200,aditivos!$A$2:$A$200,$A19,aditivos!$C$2:$C$200,"C3",aditivos!$B$2:$B$200,"&gt;="&amp;(INT(parametros!$C$5)+1)),2)))</f>
        <v/>
      </c>
      <c r="AF19" t="str">
        <f>IF($A19="","",IF(parametros!$C$6="",0,ROUND(SUMIFS(aditivos!$L$2:$L$200,aditivos!$A$2:$A$200,$A19,aditivos!$C$2:$C$200,"C4",aditivos!$B$2:$B$200,"&gt;="&amp;(INT(parametros!$C$6)+1)),2)))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12" t="str">
        <f>IF(A20="","",itens_Remanesc!C20)</f>
        <v/>
      </c>
      <c r="C20" s="171" t="str">
        <f>IF(A20="","",IF(itens_Remanesc!B20="",0,itens_Remanesc!B20))</f>
        <v/>
      </c>
      <c r="D20" s="173" t="str">
        <f>IF(A20="","",ROUND(SUMIFS(aditivos!$L$2:$L$200,aditivos!$A$2:$A$200,A20,aditivos!$C$2:$C$200,"C0"),2))</f>
        <v/>
      </c>
      <c r="E20" s="169" t="str">
        <f t="shared" si="0"/>
        <v/>
      </c>
      <c r="F20" s="169" t="str">
        <f>IF(A20="","",IF(itens_Remanesc!B20&lt;&gt;"",itens_Remanesc!B20,IF($Z20,0,"")))</f>
        <v/>
      </c>
      <c r="G20" s="177" t="str">
        <f t="shared" si="1"/>
        <v/>
      </c>
      <c r="H20" s="179" t="str">
        <f>IF(A20="","",ROUND(SUMIFS(aditivos!$L$2:$L$200,aditivos!$A$2:$A$200,A20,aditivos!$C$2:$C$200,"C1"),2))</f>
        <v/>
      </c>
      <c r="I20" s="175" t="str">
        <f t="shared" si="2"/>
        <v/>
      </c>
      <c r="J20" s="175" t="str">
        <f>IF(A20="","",IF(itens_Remanesc!E20="","",itens_Remanesc!E20))</f>
        <v/>
      </c>
      <c r="K20" s="181" t="str">
        <f t="shared" si="3"/>
        <v/>
      </c>
      <c r="L20" s="173" t="str">
        <f>IF(A20="","",ROUND(SUMIFS(aditivos!$L$2:$L$200,aditivos!$A$2:$A$200,A20,aditivos!$C$2:$C$200,"C2"),2))</f>
        <v/>
      </c>
      <c r="M20" s="169" t="str">
        <f t="shared" si="4"/>
        <v/>
      </c>
      <c r="N20" s="169" t="str">
        <f>IF(A20="","",IF(itens_Remanesc!G20="","",itens_Remanesc!G20))</f>
        <v/>
      </c>
      <c r="O20" s="177" t="str">
        <f t="shared" si="5"/>
        <v/>
      </c>
      <c r="P20" s="179" t="str">
        <f>IF(A20="","",ROUND(SUMIFS(aditivos!$L$2:$L$200,aditivos!$A$2:$A$200,A20,aditivos!$C$2:$C$200,"C3"),2))</f>
        <v/>
      </c>
      <c r="Q20" s="175" t="str">
        <f t="shared" si="6"/>
        <v/>
      </c>
      <c r="R20" s="175" t="str">
        <f>IF(A20="","",IF(itens_Remanesc!I20="","",itens_Remanesc!I20))</f>
        <v/>
      </c>
      <c r="S20" s="181" t="str">
        <f t="shared" si="7"/>
        <v/>
      </c>
      <c r="T20" s="173" t="str">
        <f>IF(A20="","",ROUND(SUMIFS(aditivos!$L$2:$L$200,aditivos!$A$2:$A$200,A20,aditivos!$C$2:$C$200,"C4"),2))</f>
        <v/>
      </c>
      <c r="U20" s="169" t="str">
        <f t="shared" si="8"/>
        <v/>
      </c>
      <c r="V20" s="169" t="str">
        <f>IF(A20="","",IF(itens_Remanesc!K20="","",itens_Remanesc!K20))</f>
        <v/>
      </c>
      <c r="W20" s="169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7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IF($A20="","",IF(parametros!$C$2="",0,ROUND(SUMIFS(aditivos!$L$2:$L$200,aditivos!$A$2:$A$200,$A20,aditivos!$C$2:$C$200,"C0",aditivos!$B$2:$B$200,"&gt;="&amp;(INT(parametros!$C$2)+1)),2)))</f>
        <v/>
      </c>
      <c r="AC20" t="str">
        <f>IF($A20="","",IF(parametros!$C$3="",0,ROUND(SUMIFS(aditivos!$L$2:$L$200,aditivos!$A$2:$A$200,$A20,aditivos!$C$2:$C$200,"C1",aditivos!$B$2:$B$200,"&gt;="&amp;(INT(parametros!$C$3)+1)),2)))</f>
        <v/>
      </c>
      <c r="AD20" t="str">
        <f>IF($A20="","",IF(parametros!$C$4="",0,ROUND(SUMIFS(aditivos!$L$2:$L$200,aditivos!$A$2:$A$200,$A20,aditivos!$C$2:$C$200,"C2",aditivos!$B$2:$B$200,"&gt;="&amp;(INT(parametros!$C$4)+1)),2)))</f>
        <v/>
      </c>
      <c r="AE20" t="str">
        <f>IF($A20="","",IF(parametros!$C$5="",0,ROUND(SUMIFS(aditivos!$L$2:$L$200,aditivos!$A$2:$A$200,$A20,aditivos!$C$2:$C$200,"C3",aditivos!$B$2:$B$200,"&gt;="&amp;(INT(parametros!$C$5)+1)),2)))</f>
        <v/>
      </c>
      <c r="AF20" t="str">
        <f>IF($A20="","",IF(parametros!$C$6="",0,ROUND(SUMIFS(aditivos!$L$2:$L$200,aditivos!$A$2:$A$200,$A20,aditivos!$C$2:$C$200,"C4",aditivos!$B$2:$B$200,"&gt;="&amp;(INT(parametros!$C$6)+1)),2)))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12" t="str">
        <f>IF(A21="","",itens_Remanesc!C21)</f>
        <v/>
      </c>
      <c r="C21" s="171" t="str">
        <f>IF(A21="","",IF(itens_Remanesc!B21="",0,itens_Remanesc!B21))</f>
        <v/>
      </c>
      <c r="D21" s="173" t="str">
        <f>IF(A21="","",ROUND(SUMIFS(aditivos!$L$2:$L$200,aditivos!$A$2:$A$200,A21,aditivos!$C$2:$C$200,"C0"),2))</f>
        <v/>
      </c>
      <c r="E21" s="169" t="str">
        <f t="shared" si="0"/>
        <v/>
      </c>
      <c r="F21" s="169" t="str">
        <f>IF(A21="","",IF(itens_Remanesc!B21&lt;&gt;"",itens_Remanesc!B21,IF($Z21,0,"")))</f>
        <v/>
      </c>
      <c r="G21" s="177" t="str">
        <f t="shared" si="1"/>
        <v/>
      </c>
      <c r="H21" s="179" t="str">
        <f>IF(A21="","",ROUND(SUMIFS(aditivos!$L$2:$L$200,aditivos!$A$2:$A$200,A21,aditivos!$C$2:$C$200,"C1"),2))</f>
        <v/>
      </c>
      <c r="I21" s="175" t="str">
        <f t="shared" si="2"/>
        <v/>
      </c>
      <c r="J21" s="175" t="str">
        <f>IF(A21="","",IF(itens_Remanesc!E21="","",itens_Remanesc!E21))</f>
        <v/>
      </c>
      <c r="K21" s="181" t="str">
        <f t="shared" si="3"/>
        <v/>
      </c>
      <c r="L21" s="173" t="str">
        <f>IF(A21="","",ROUND(SUMIFS(aditivos!$L$2:$L$200,aditivos!$A$2:$A$200,A21,aditivos!$C$2:$C$200,"C2"),2))</f>
        <v/>
      </c>
      <c r="M21" s="169" t="str">
        <f t="shared" si="4"/>
        <v/>
      </c>
      <c r="N21" s="169" t="str">
        <f>IF(A21="","",IF(itens_Remanesc!G21="","",itens_Remanesc!G21))</f>
        <v/>
      </c>
      <c r="O21" s="177" t="str">
        <f t="shared" si="5"/>
        <v/>
      </c>
      <c r="P21" s="179" t="str">
        <f>IF(A21="","",ROUND(SUMIFS(aditivos!$L$2:$L$200,aditivos!$A$2:$A$200,A21,aditivos!$C$2:$C$200,"C3"),2))</f>
        <v/>
      </c>
      <c r="Q21" s="175" t="str">
        <f t="shared" si="6"/>
        <v/>
      </c>
      <c r="R21" s="175" t="str">
        <f>IF(A21="","",IF(itens_Remanesc!I21="","",itens_Remanesc!I21))</f>
        <v/>
      </c>
      <c r="S21" s="181" t="str">
        <f t="shared" si="7"/>
        <v/>
      </c>
      <c r="T21" s="173" t="str">
        <f>IF(A21="","",ROUND(SUMIFS(aditivos!$L$2:$L$200,aditivos!$A$2:$A$200,A21,aditivos!$C$2:$C$200,"C4"),2))</f>
        <v/>
      </c>
      <c r="U21" s="169" t="str">
        <f t="shared" si="8"/>
        <v/>
      </c>
      <c r="V21" s="169" t="str">
        <f>IF(A21="","",IF(itens_Remanesc!K21="","",itens_Remanesc!K21))</f>
        <v/>
      </c>
      <c r="W21" s="169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7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IF($A21="","",IF(parametros!$C$2="",0,ROUND(SUMIFS(aditivos!$L$2:$L$200,aditivos!$A$2:$A$200,$A21,aditivos!$C$2:$C$200,"C0",aditivos!$B$2:$B$200,"&gt;="&amp;(INT(parametros!$C$2)+1)),2)))</f>
        <v/>
      </c>
      <c r="AC21" t="str">
        <f>IF($A21="","",IF(parametros!$C$3="",0,ROUND(SUMIFS(aditivos!$L$2:$L$200,aditivos!$A$2:$A$200,$A21,aditivos!$C$2:$C$200,"C1",aditivos!$B$2:$B$200,"&gt;="&amp;(INT(parametros!$C$3)+1)),2)))</f>
        <v/>
      </c>
      <c r="AD21" t="str">
        <f>IF($A21="","",IF(parametros!$C$4="",0,ROUND(SUMIFS(aditivos!$L$2:$L$200,aditivos!$A$2:$A$200,$A21,aditivos!$C$2:$C$200,"C2",aditivos!$B$2:$B$200,"&gt;="&amp;(INT(parametros!$C$4)+1)),2)))</f>
        <v/>
      </c>
      <c r="AE21" t="str">
        <f>IF($A21="","",IF(parametros!$C$5="",0,ROUND(SUMIFS(aditivos!$L$2:$L$200,aditivos!$A$2:$A$200,$A21,aditivos!$C$2:$C$200,"C3",aditivos!$B$2:$B$200,"&gt;="&amp;(INT(parametros!$C$5)+1)),2)))</f>
        <v/>
      </c>
      <c r="AF21" t="str">
        <f>IF($A21="","",IF(parametros!$C$6="",0,ROUND(SUMIFS(aditivos!$L$2:$L$200,aditivos!$A$2:$A$200,$A21,aditivos!$C$2:$C$200,"C4",aditivos!$B$2:$B$200,"&gt;="&amp;(INT(parametros!$C$6)+1)),2)))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12" t="str">
        <f>IF(A22="","",itens_Remanesc!C22)</f>
        <v/>
      </c>
      <c r="C22" s="171" t="str">
        <f>IF(A22="","",IF(itens_Remanesc!B22="",0,itens_Remanesc!B22))</f>
        <v/>
      </c>
      <c r="D22" s="173" t="str">
        <f>IF(A22="","",ROUND(SUMIFS(aditivos!$L$2:$L$200,aditivos!$A$2:$A$200,A22,aditivos!$C$2:$C$200,"C0"),2))</f>
        <v/>
      </c>
      <c r="E22" s="169" t="str">
        <f t="shared" si="0"/>
        <v/>
      </c>
      <c r="F22" s="169" t="str">
        <f>IF(A22="","",IF(itens_Remanesc!B22&lt;&gt;"",itens_Remanesc!B22,IF($Z22,0,"")))</f>
        <v/>
      </c>
      <c r="G22" s="177" t="str">
        <f t="shared" si="1"/>
        <v/>
      </c>
      <c r="H22" s="179" t="str">
        <f>IF(A22="","",ROUND(SUMIFS(aditivos!$L$2:$L$200,aditivos!$A$2:$A$200,A22,aditivos!$C$2:$C$200,"C1"),2))</f>
        <v/>
      </c>
      <c r="I22" s="175" t="str">
        <f t="shared" si="2"/>
        <v/>
      </c>
      <c r="J22" s="175" t="str">
        <f>IF(A22="","",IF(itens_Remanesc!E22="","",itens_Remanesc!E22))</f>
        <v/>
      </c>
      <c r="K22" s="181" t="str">
        <f t="shared" si="3"/>
        <v/>
      </c>
      <c r="L22" s="173" t="str">
        <f>IF(A22="","",ROUND(SUMIFS(aditivos!$L$2:$L$200,aditivos!$A$2:$A$200,A22,aditivos!$C$2:$C$200,"C2"),2))</f>
        <v/>
      </c>
      <c r="M22" s="169" t="str">
        <f t="shared" si="4"/>
        <v/>
      </c>
      <c r="N22" s="169" t="str">
        <f>IF(A22="","",IF(itens_Remanesc!G22="","",itens_Remanesc!G22))</f>
        <v/>
      </c>
      <c r="O22" s="177" t="str">
        <f t="shared" si="5"/>
        <v/>
      </c>
      <c r="P22" s="179" t="str">
        <f>IF(A22="","",ROUND(SUMIFS(aditivos!$L$2:$L$200,aditivos!$A$2:$A$200,A22,aditivos!$C$2:$C$200,"C3"),2))</f>
        <v/>
      </c>
      <c r="Q22" s="175" t="str">
        <f t="shared" si="6"/>
        <v/>
      </c>
      <c r="R22" s="175" t="str">
        <f>IF(A22="","",IF(itens_Remanesc!I22="","",itens_Remanesc!I22))</f>
        <v/>
      </c>
      <c r="S22" s="181" t="str">
        <f t="shared" si="7"/>
        <v/>
      </c>
      <c r="T22" s="173" t="str">
        <f>IF(A22="","",ROUND(SUMIFS(aditivos!$L$2:$L$200,aditivos!$A$2:$A$200,A22,aditivos!$C$2:$C$200,"C4"),2))</f>
        <v/>
      </c>
      <c r="U22" s="169" t="str">
        <f t="shared" si="8"/>
        <v/>
      </c>
      <c r="V22" s="169" t="str">
        <f>IF(A22="","",IF(itens_Remanesc!K22="","",itens_Remanesc!K22))</f>
        <v/>
      </c>
      <c r="W22" s="169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7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IF($A22="","",IF(parametros!$C$2="",0,ROUND(SUMIFS(aditivos!$L$2:$L$200,aditivos!$A$2:$A$200,$A22,aditivos!$C$2:$C$200,"C0",aditivos!$B$2:$B$200,"&gt;="&amp;(INT(parametros!$C$2)+1)),2)))</f>
        <v/>
      </c>
      <c r="AC22" t="str">
        <f>IF($A22="","",IF(parametros!$C$3="",0,ROUND(SUMIFS(aditivos!$L$2:$L$200,aditivos!$A$2:$A$200,$A22,aditivos!$C$2:$C$200,"C1",aditivos!$B$2:$B$200,"&gt;="&amp;(INT(parametros!$C$3)+1)),2)))</f>
        <v/>
      </c>
      <c r="AD22" t="str">
        <f>IF($A22="","",IF(parametros!$C$4="",0,ROUND(SUMIFS(aditivos!$L$2:$L$200,aditivos!$A$2:$A$200,$A22,aditivos!$C$2:$C$200,"C2",aditivos!$B$2:$B$200,"&gt;="&amp;(INT(parametros!$C$4)+1)),2)))</f>
        <v/>
      </c>
      <c r="AE22" t="str">
        <f>IF($A22="","",IF(parametros!$C$5="",0,ROUND(SUMIFS(aditivos!$L$2:$L$200,aditivos!$A$2:$A$200,$A22,aditivos!$C$2:$C$200,"C3",aditivos!$B$2:$B$200,"&gt;="&amp;(INT(parametros!$C$5)+1)),2)))</f>
        <v/>
      </c>
      <c r="AF22" t="str">
        <f>IF($A22="","",IF(parametros!$C$6="",0,ROUND(SUMIFS(aditivos!$L$2:$L$200,aditivos!$A$2:$A$200,$A22,aditivos!$C$2:$C$200,"C4",aditivos!$B$2:$B$200,"&gt;="&amp;(INT(parametros!$C$6)+1)),2)))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12" t="str">
        <f>IF(A23="","",itens_Remanesc!C23)</f>
        <v/>
      </c>
      <c r="C23" s="171" t="str">
        <f>IF(A23="","",IF(itens_Remanesc!B23="",0,itens_Remanesc!B23))</f>
        <v/>
      </c>
      <c r="D23" s="173" t="str">
        <f>IF(A23="","",ROUND(SUMIFS(aditivos!$L$2:$L$200,aditivos!$A$2:$A$200,A23,aditivos!$C$2:$C$200,"C0"),2))</f>
        <v/>
      </c>
      <c r="E23" s="169" t="str">
        <f t="shared" si="0"/>
        <v/>
      </c>
      <c r="F23" s="169" t="str">
        <f>IF(A23="","",IF(itens_Remanesc!B23&lt;&gt;"",itens_Remanesc!B23,IF($Z23,0,"")))</f>
        <v/>
      </c>
      <c r="G23" s="177" t="str">
        <f t="shared" si="1"/>
        <v/>
      </c>
      <c r="H23" s="179" t="str">
        <f>IF(A23="","",ROUND(SUMIFS(aditivos!$L$2:$L$200,aditivos!$A$2:$A$200,A23,aditivos!$C$2:$C$200,"C1"),2))</f>
        <v/>
      </c>
      <c r="I23" s="175" t="str">
        <f t="shared" si="2"/>
        <v/>
      </c>
      <c r="J23" s="175" t="str">
        <f>IF(A23="","",IF(itens_Remanesc!E23="","",itens_Remanesc!E23))</f>
        <v/>
      </c>
      <c r="K23" s="181" t="str">
        <f t="shared" si="3"/>
        <v/>
      </c>
      <c r="L23" s="173" t="str">
        <f>IF(A23="","",ROUND(SUMIFS(aditivos!$L$2:$L$200,aditivos!$A$2:$A$200,A23,aditivos!$C$2:$C$200,"C2"),2))</f>
        <v/>
      </c>
      <c r="M23" s="169" t="str">
        <f t="shared" si="4"/>
        <v/>
      </c>
      <c r="N23" s="169" t="str">
        <f>IF(A23="","",IF(itens_Remanesc!G23="","",itens_Remanesc!G23))</f>
        <v/>
      </c>
      <c r="O23" s="177" t="str">
        <f t="shared" si="5"/>
        <v/>
      </c>
      <c r="P23" s="179" t="str">
        <f>IF(A23="","",ROUND(SUMIFS(aditivos!$L$2:$L$200,aditivos!$A$2:$A$200,A23,aditivos!$C$2:$C$200,"C3"),2))</f>
        <v/>
      </c>
      <c r="Q23" s="175" t="str">
        <f t="shared" si="6"/>
        <v/>
      </c>
      <c r="R23" s="175" t="str">
        <f>IF(A23="","",IF(itens_Remanesc!I23="","",itens_Remanesc!I23))</f>
        <v/>
      </c>
      <c r="S23" s="181" t="str">
        <f t="shared" si="7"/>
        <v/>
      </c>
      <c r="T23" s="173" t="str">
        <f>IF(A23="","",ROUND(SUMIFS(aditivos!$L$2:$L$200,aditivos!$A$2:$A$200,A23,aditivos!$C$2:$C$200,"C4"),2))</f>
        <v/>
      </c>
      <c r="U23" s="169" t="str">
        <f t="shared" si="8"/>
        <v/>
      </c>
      <c r="V23" s="169" t="str">
        <f>IF(A23="","",IF(itens_Remanesc!K23="","",itens_Remanesc!K23))</f>
        <v/>
      </c>
      <c r="W23" s="169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7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IF($A23="","",IF(parametros!$C$2="",0,ROUND(SUMIFS(aditivos!$L$2:$L$200,aditivos!$A$2:$A$200,$A23,aditivos!$C$2:$C$200,"C0",aditivos!$B$2:$B$200,"&gt;="&amp;(INT(parametros!$C$2)+1)),2)))</f>
        <v/>
      </c>
      <c r="AC23" t="str">
        <f>IF($A23="","",IF(parametros!$C$3="",0,ROUND(SUMIFS(aditivos!$L$2:$L$200,aditivos!$A$2:$A$200,$A23,aditivos!$C$2:$C$200,"C1",aditivos!$B$2:$B$200,"&gt;="&amp;(INT(parametros!$C$3)+1)),2)))</f>
        <v/>
      </c>
      <c r="AD23" t="str">
        <f>IF($A23="","",IF(parametros!$C$4="",0,ROUND(SUMIFS(aditivos!$L$2:$L$200,aditivos!$A$2:$A$200,$A23,aditivos!$C$2:$C$200,"C2",aditivos!$B$2:$B$200,"&gt;="&amp;(INT(parametros!$C$4)+1)),2)))</f>
        <v/>
      </c>
      <c r="AE23" t="str">
        <f>IF($A23="","",IF(parametros!$C$5="",0,ROUND(SUMIFS(aditivos!$L$2:$L$200,aditivos!$A$2:$A$200,$A23,aditivos!$C$2:$C$200,"C3",aditivos!$B$2:$B$200,"&gt;="&amp;(INT(parametros!$C$5)+1)),2)))</f>
        <v/>
      </c>
      <c r="AF23" t="str">
        <f>IF($A23="","",IF(parametros!$C$6="",0,ROUND(SUMIFS(aditivos!$L$2:$L$200,aditivos!$A$2:$A$200,$A23,aditivos!$C$2:$C$200,"C4",aditivos!$B$2:$B$200,"&gt;="&amp;(INT(parametros!$C$6)+1)),2)))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12" t="str">
        <f>IF(A24="","",itens_Remanesc!C24)</f>
        <v/>
      </c>
      <c r="C24" s="171" t="str">
        <f>IF(A24="","",IF(itens_Remanesc!B24="",0,itens_Remanesc!B24))</f>
        <v/>
      </c>
      <c r="D24" s="173" t="str">
        <f>IF(A24="","",ROUND(SUMIFS(aditivos!$L$2:$L$200,aditivos!$A$2:$A$200,A24,aditivos!$C$2:$C$200,"C0"),2))</f>
        <v/>
      </c>
      <c r="E24" s="169" t="str">
        <f t="shared" si="0"/>
        <v/>
      </c>
      <c r="F24" s="169" t="str">
        <f>IF(A24="","",IF(itens_Remanesc!B24&lt;&gt;"",itens_Remanesc!B24,IF($Z24,0,"")))</f>
        <v/>
      </c>
      <c r="G24" s="177" t="str">
        <f t="shared" si="1"/>
        <v/>
      </c>
      <c r="H24" s="179" t="str">
        <f>IF(A24="","",ROUND(SUMIFS(aditivos!$L$2:$L$200,aditivos!$A$2:$A$200,A24,aditivos!$C$2:$C$200,"C1"),2))</f>
        <v/>
      </c>
      <c r="I24" s="175" t="str">
        <f t="shared" si="2"/>
        <v/>
      </c>
      <c r="J24" s="175" t="str">
        <f>IF(A24="","",IF(itens_Remanesc!E24="","",itens_Remanesc!E24))</f>
        <v/>
      </c>
      <c r="K24" s="181" t="str">
        <f t="shared" si="3"/>
        <v/>
      </c>
      <c r="L24" s="173" t="str">
        <f>IF(A24="","",ROUND(SUMIFS(aditivos!$L$2:$L$200,aditivos!$A$2:$A$200,A24,aditivos!$C$2:$C$200,"C2"),2))</f>
        <v/>
      </c>
      <c r="M24" s="169" t="str">
        <f t="shared" si="4"/>
        <v/>
      </c>
      <c r="N24" s="169" t="str">
        <f>IF(A24="","",IF(itens_Remanesc!G24="","",itens_Remanesc!G24))</f>
        <v/>
      </c>
      <c r="O24" s="177" t="str">
        <f t="shared" si="5"/>
        <v/>
      </c>
      <c r="P24" s="179" t="str">
        <f>IF(A24="","",ROUND(SUMIFS(aditivos!$L$2:$L$200,aditivos!$A$2:$A$200,A24,aditivos!$C$2:$C$200,"C3"),2))</f>
        <v/>
      </c>
      <c r="Q24" s="175" t="str">
        <f t="shared" si="6"/>
        <v/>
      </c>
      <c r="R24" s="175" t="str">
        <f>IF(A24="","",IF(itens_Remanesc!I24="","",itens_Remanesc!I24))</f>
        <v/>
      </c>
      <c r="S24" s="181" t="str">
        <f t="shared" si="7"/>
        <v/>
      </c>
      <c r="T24" s="173" t="str">
        <f>IF(A24="","",ROUND(SUMIFS(aditivos!$L$2:$L$200,aditivos!$A$2:$A$200,A24,aditivos!$C$2:$C$200,"C4"),2))</f>
        <v/>
      </c>
      <c r="U24" s="169" t="str">
        <f t="shared" si="8"/>
        <v/>
      </c>
      <c r="V24" s="169" t="str">
        <f>IF(A24="","",IF(itens_Remanesc!K24="","",itens_Remanesc!K24))</f>
        <v/>
      </c>
      <c r="W24" s="169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7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IF($A24="","",IF(parametros!$C$2="",0,ROUND(SUMIFS(aditivos!$L$2:$L$200,aditivos!$A$2:$A$200,$A24,aditivos!$C$2:$C$200,"C0",aditivos!$B$2:$B$200,"&gt;="&amp;(INT(parametros!$C$2)+1)),2)))</f>
        <v/>
      </c>
      <c r="AC24" t="str">
        <f>IF($A24="","",IF(parametros!$C$3="",0,ROUND(SUMIFS(aditivos!$L$2:$L$200,aditivos!$A$2:$A$200,$A24,aditivos!$C$2:$C$200,"C1",aditivos!$B$2:$B$200,"&gt;="&amp;(INT(parametros!$C$3)+1)),2)))</f>
        <v/>
      </c>
      <c r="AD24" t="str">
        <f>IF($A24="","",IF(parametros!$C$4="",0,ROUND(SUMIFS(aditivos!$L$2:$L$200,aditivos!$A$2:$A$200,$A24,aditivos!$C$2:$C$200,"C2",aditivos!$B$2:$B$200,"&gt;="&amp;(INT(parametros!$C$4)+1)),2)))</f>
        <v/>
      </c>
      <c r="AE24" t="str">
        <f>IF($A24="","",IF(parametros!$C$5="",0,ROUND(SUMIFS(aditivos!$L$2:$L$200,aditivos!$A$2:$A$200,$A24,aditivos!$C$2:$C$200,"C3",aditivos!$B$2:$B$200,"&gt;="&amp;(INT(parametros!$C$5)+1)),2)))</f>
        <v/>
      </c>
      <c r="AF24" t="str">
        <f>IF($A24="","",IF(parametros!$C$6="",0,ROUND(SUMIFS(aditivos!$L$2:$L$200,aditivos!$A$2:$A$200,$A24,aditivos!$C$2:$C$200,"C4",aditivos!$B$2:$B$200,"&gt;="&amp;(INT(parametros!$C$6)+1)),2)))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12" t="str">
        <f>IF(A25="","",itens_Remanesc!C25)</f>
        <v/>
      </c>
      <c r="C25" s="171" t="str">
        <f>IF(A25="","",IF(itens_Remanesc!B25="",0,itens_Remanesc!B25))</f>
        <v/>
      </c>
      <c r="D25" s="173" t="str">
        <f>IF(A25="","",ROUND(SUMIFS(aditivos!$L$2:$L$200,aditivos!$A$2:$A$200,A25,aditivos!$C$2:$C$200,"C0"),2))</f>
        <v/>
      </c>
      <c r="E25" s="169" t="str">
        <f t="shared" si="0"/>
        <v/>
      </c>
      <c r="F25" s="169" t="str">
        <f>IF(A25="","",IF(itens_Remanesc!B25&lt;&gt;"",itens_Remanesc!B25,IF($Z25,0,"")))</f>
        <v/>
      </c>
      <c r="G25" s="177" t="str">
        <f t="shared" si="1"/>
        <v/>
      </c>
      <c r="H25" s="179" t="str">
        <f>IF(A25="","",ROUND(SUMIFS(aditivos!$L$2:$L$200,aditivos!$A$2:$A$200,A25,aditivos!$C$2:$C$200,"C1"),2))</f>
        <v/>
      </c>
      <c r="I25" s="175" t="str">
        <f t="shared" si="2"/>
        <v/>
      </c>
      <c r="J25" s="175" t="str">
        <f>IF(A25="","",IF(itens_Remanesc!E25="","",itens_Remanesc!E25))</f>
        <v/>
      </c>
      <c r="K25" s="181" t="str">
        <f t="shared" si="3"/>
        <v/>
      </c>
      <c r="L25" s="173" t="str">
        <f>IF(A25="","",ROUND(SUMIFS(aditivos!$L$2:$L$200,aditivos!$A$2:$A$200,A25,aditivos!$C$2:$C$200,"C2"),2))</f>
        <v/>
      </c>
      <c r="M25" s="169" t="str">
        <f t="shared" si="4"/>
        <v/>
      </c>
      <c r="N25" s="169" t="str">
        <f>IF(A25="","",IF(itens_Remanesc!G25="","",itens_Remanesc!G25))</f>
        <v/>
      </c>
      <c r="O25" s="177" t="str">
        <f t="shared" si="5"/>
        <v/>
      </c>
      <c r="P25" s="179" t="str">
        <f>IF(A25="","",ROUND(SUMIFS(aditivos!$L$2:$L$200,aditivos!$A$2:$A$200,A25,aditivos!$C$2:$C$200,"C3"),2))</f>
        <v/>
      </c>
      <c r="Q25" s="175" t="str">
        <f t="shared" si="6"/>
        <v/>
      </c>
      <c r="R25" s="175" t="str">
        <f>IF(A25="","",IF(itens_Remanesc!I25="","",itens_Remanesc!I25))</f>
        <v/>
      </c>
      <c r="S25" s="181" t="str">
        <f t="shared" si="7"/>
        <v/>
      </c>
      <c r="T25" s="173" t="str">
        <f>IF(A25="","",ROUND(SUMIFS(aditivos!$L$2:$L$200,aditivos!$A$2:$A$200,A25,aditivos!$C$2:$C$200,"C4"),2))</f>
        <v/>
      </c>
      <c r="U25" s="169" t="str">
        <f t="shared" si="8"/>
        <v/>
      </c>
      <c r="V25" s="169" t="str">
        <f>IF(A25="","",IF(itens_Remanesc!K25="","",itens_Remanesc!K25))</f>
        <v/>
      </c>
      <c r="W25" s="169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7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IF($A25="","",IF(parametros!$C$2="",0,ROUND(SUMIFS(aditivos!$L$2:$L$200,aditivos!$A$2:$A$200,$A25,aditivos!$C$2:$C$200,"C0",aditivos!$B$2:$B$200,"&gt;="&amp;(INT(parametros!$C$2)+1)),2)))</f>
        <v/>
      </c>
      <c r="AC25" t="str">
        <f>IF($A25="","",IF(parametros!$C$3="",0,ROUND(SUMIFS(aditivos!$L$2:$L$200,aditivos!$A$2:$A$200,$A25,aditivos!$C$2:$C$200,"C1",aditivos!$B$2:$B$200,"&gt;="&amp;(INT(parametros!$C$3)+1)),2)))</f>
        <v/>
      </c>
      <c r="AD25" t="str">
        <f>IF($A25="","",IF(parametros!$C$4="",0,ROUND(SUMIFS(aditivos!$L$2:$L$200,aditivos!$A$2:$A$200,$A25,aditivos!$C$2:$C$200,"C2",aditivos!$B$2:$B$200,"&gt;="&amp;(INT(parametros!$C$4)+1)),2)))</f>
        <v/>
      </c>
      <c r="AE25" t="str">
        <f>IF($A25="","",IF(parametros!$C$5="",0,ROUND(SUMIFS(aditivos!$L$2:$L$200,aditivos!$A$2:$A$200,$A25,aditivos!$C$2:$C$200,"C3",aditivos!$B$2:$B$200,"&gt;="&amp;(INT(parametros!$C$5)+1)),2)))</f>
        <v/>
      </c>
      <c r="AF25" t="str">
        <f>IF($A25="","",IF(parametros!$C$6="",0,ROUND(SUMIFS(aditivos!$L$2:$L$200,aditivos!$A$2:$A$200,$A25,aditivos!$C$2:$C$200,"C4",aditivos!$B$2:$B$200,"&gt;="&amp;(INT(parametros!$C$6)+1)),2)))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12" t="str">
        <f>IF(A26="","",itens_Remanesc!C26)</f>
        <v/>
      </c>
      <c r="C26" s="171" t="str">
        <f>IF(A26="","",IF(itens_Remanesc!B26="",0,itens_Remanesc!B26))</f>
        <v/>
      </c>
      <c r="D26" s="173" t="str">
        <f>IF(A26="","",ROUND(SUMIFS(aditivos!$L$2:$L$200,aditivos!$A$2:$A$200,A26,aditivos!$C$2:$C$200,"C0"),2))</f>
        <v/>
      </c>
      <c r="E26" s="169" t="str">
        <f t="shared" si="0"/>
        <v/>
      </c>
      <c r="F26" s="169" t="str">
        <f>IF(A26="","",IF(itens_Remanesc!B26&lt;&gt;"",itens_Remanesc!B26,IF($Z26,0,"")))</f>
        <v/>
      </c>
      <c r="G26" s="177" t="str">
        <f t="shared" si="1"/>
        <v/>
      </c>
      <c r="H26" s="179" t="str">
        <f>IF(A26="","",ROUND(SUMIFS(aditivos!$L$2:$L$200,aditivos!$A$2:$A$200,A26,aditivos!$C$2:$C$200,"C1"),2))</f>
        <v/>
      </c>
      <c r="I26" s="175" t="str">
        <f t="shared" si="2"/>
        <v/>
      </c>
      <c r="J26" s="175" t="str">
        <f>IF(A26="","",IF(itens_Remanesc!E26="","",itens_Remanesc!E26))</f>
        <v/>
      </c>
      <c r="K26" s="181" t="str">
        <f t="shared" si="3"/>
        <v/>
      </c>
      <c r="L26" s="173" t="str">
        <f>IF(A26="","",ROUND(SUMIFS(aditivos!$L$2:$L$200,aditivos!$A$2:$A$200,A26,aditivos!$C$2:$C$200,"C2"),2))</f>
        <v/>
      </c>
      <c r="M26" s="169" t="str">
        <f t="shared" si="4"/>
        <v/>
      </c>
      <c r="N26" s="169" t="str">
        <f>IF(A26="","",IF(itens_Remanesc!G26="","",itens_Remanesc!G26))</f>
        <v/>
      </c>
      <c r="O26" s="177" t="str">
        <f t="shared" si="5"/>
        <v/>
      </c>
      <c r="P26" s="179" t="str">
        <f>IF(A26="","",ROUND(SUMIFS(aditivos!$L$2:$L$200,aditivos!$A$2:$A$200,A26,aditivos!$C$2:$C$200,"C3"),2))</f>
        <v/>
      </c>
      <c r="Q26" s="175" t="str">
        <f t="shared" si="6"/>
        <v/>
      </c>
      <c r="R26" s="175" t="str">
        <f>IF(A26="","",IF(itens_Remanesc!I26="","",itens_Remanesc!I26))</f>
        <v/>
      </c>
      <c r="S26" s="181" t="str">
        <f t="shared" si="7"/>
        <v/>
      </c>
      <c r="T26" s="173" t="str">
        <f>IF(A26="","",ROUND(SUMIFS(aditivos!$L$2:$L$200,aditivos!$A$2:$A$200,A26,aditivos!$C$2:$C$200,"C4"),2))</f>
        <v/>
      </c>
      <c r="U26" s="169" t="str">
        <f t="shared" si="8"/>
        <v/>
      </c>
      <c r="V26" s="169" t="str">
        <f>IF(A26="","",IF(itens_Remanesc!K26="","",itens_Remanesc!K26))</f>
        <v/>
      </c>
      <c r="W26" s="169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7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IF($A26="","",IF(parametros!$C$2="",0,ROUND(SUMIFS(aditivos!$L$2:$L$200,aditivos!$A$2:$A$200,$A26,aditivos!$C$2:$C$200,"C0",aditivos!$B$2:$B$200,"&gt;="&amp;(INT(parametros!$C$2)+1)),2)))</f>
        <v/>
      </c>
      <c r="AC26" t="str">
        <f>IF($A26="","",IF(parametros!$C$3="",0,ROUND(SUMIFS(aditivos!$L$2:$L$200,aditivos!$A$2:$A$200,$A26,aditivos!$C$2:$C$200,"C1",aditivos!$B$2:$B$200,"&gt;="&amp;(INT(parametros!$C$3)+1)),2)))</f>
        <v/>
      </c>
      <c r="AD26" t="str">
        <f>IF($A26="","",IF(parametros!$C$4="",0,ROUND(SUMIFS(aditivos!$L$2:$L$200,aditivos!$A$2:$A$200,$A26,aditivos!$C$2:$C$200,"C2",aditivos!$B$2:$B$200,"&gt;="&amp;(INT(parametros!$C$4)+1)),2)))</f>
        <v/>
      </c>
      <c r="AE26" t="str">
        <f>IF($A26="","",IF(parametros!$C$5="",0,ROUND(SUMIFS(aditivos!$L$2:$L$200,aditivos!$A$2:$A$200,$A26,aditivos!$C$2:$C$200,"C3",aditivos!$B$2:$B$200,"&gt;="&amp;(INT(parametros!$C$5)+1)),2)))</f>
        <v/>
      </c>
      <c r="AF26" t="str">
        <f>IF($A26="","",IF(parametros!$C$6="",0,ROUND(SUMIFS(aditivos!$L$2:$L$200,aditivos!$A$2:$A$200,$A26,aditivos!$C$2:$C$200,"C4",aditivos!$B$2:$B$200,"&gt;="&amp;(INT(parametros!$C$6)+1)),2)))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12" t="str">
        <f>IF(A27="","",itens_Remanesc!C27)</f>
        <v/>
      </c>
      <c r="C27" s="171" t="str">
        <f>IF(A27="","",IF(itens_Remanesc!B27="",0,itens_Remanesc!B27))</f>
        <v/>
      </c>
      <c r="D27" s="173" t="str">
        <f>IF(A27="","",ROUND(SUMIFS(aditivos!$L$2:$L$200,aditivos!$A$2:$A$200,A27,aditivos!$C$2:$C$200,"C0"),2))</f>
        <v/>
      </c>
      <c r="E27" s="169" t="str">
        <f t="shared" si="0"/>
        <v/>
      </c>
      <c r="F27" s="169" t="str">
        <f>IF(A27="","",IF(itens_Remanesc!B27&lt;&gt;"",itens_Remanesc!B27,IF($Z27,0,"")))</f>
        <v/>
      </c>
      <c r="G27" s="177" t="str">
        <f t="shared" si="1"/>
        <v/>
      </c>
      <c r="H27" s="179" t="str">
        <f>IF(A27="","",ROUND(SUMIFS(aditivos!$L$2:$L$200,aditivos!$A$2:$A$200,A27,aditivos!$C$2:$C$200,"C1"),2))</f>
        <v/>
      </c>
      <c r="I27" s="175" t="str">
        <f t="shared" si="2"/>
        <v/>
      </c>
      <c r="J27" s="175" t="str">
        <f>IF(A27="","",IF(itens_Remanesc!E27="","",itens_Remanesc!E27))</f>
        <v/>
      </c>
      <c r="K27" s="181" t="str">
        <f t="shared" si="3"/>
        <v/>
      </c>
      <c r="L27" s="173" t="str">
        <f>IF(A27="","",ROUND(SUMIFS(aditivos!$L$2:$L$200,aditivos!$A$2:$A$200,A27,aditivos!$C$2:$C$200,"C2"),2))</f>
        <v/>
      </c>
      <c r="M27" s="169" t="str">
        <f t="shared" si="4"/>
        <v/>
      </c>
      <c r="N27" s="169" t="str">
        <f>IF(A27="","",IF(itens_Remanesc!G27="","",itens_Remanesc!G27))</f>
        <v/>
      </c>
      <c r="O27" s="177" t="str">
        <f t="shared" si="5"/>
        <v/>
      </c>
      <c r="P27" s="179" t="str">
        <f>IF(A27="","",ROUND(SUMIFS(aditivos!$L$2:$L$200,aditivos!$A$2:$A$200,A27,aditivos!$C$2:$C$200,"C3"),2))</f>
        <v/>
      </c>
      <c r="Q27" s="175" t="str">
        <f t="shared" si="6"/>
        <v/>
      </c>
      <c r="R27" s="175" t="str">
        <f>IF(A27="","",IF(itens_Remanesc!I27="","",itens_Remanesc!I27))</f>
        <v/>
      </c>
      <c r="S27" s="181" t="str">
        <f t="shared" si="7"/>
        <v/>
      </c>
      <c r="T27" s="173" t="str">
        <f>IF(A27="","",ROUND(SUMIFS(aditivos!$L$2:$L$200,aditivos!$A$2:$A$200,A27,aditivos!$C$2:$C$200,"C4"),2))</f>
        <v/>
      </c>
      <c r="U27" s="169" t="str">
        <f t="shared" si="8"/>
        <v/>
      </c>
      <c r="V27" s="169" t="str">
        <f>IF(A27="","",IF(itens_Remanesc!K27="","",itens_Remanesc!K27))</f>
        <v/>
      </c>
      <c r="W27" s="169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7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IF($A27="","",IF(parametros!$C$2="",0,ROUND(SUMIFS(aditivos!$L$2:$L$200,aditivos!$A$2:$A$200,$A27,aditivos!$C$2:$C$200,"C0",aditivos!$B$2:$B$200,"&gt;="&amp;(INT(parametros!$C$2)+1)),2)))</f>
        <v/>
      </c>
      <c r="AC27" t="str">
        <f>IF($A27="","",IF(parametros!$C$3="",0,ROUND(SUMIFS(aditivos!$L$2:$L$200,aditivos!$A$2:$A$200,$A27,aditivos!$C$2:$C$200,"C1",aditivos!$B$2:$B$200,"&gt;="&amp;(INT(parametros!$C$3)+1)),2)))</f>
        <v/>
      </c>
      <c r="AD27" t="str">
        <f>IF($A27="","",IF(parametros!$C$4="",0,ROUND(SUMIFS(aditivos!$L$2:$L$200,aditivos!$A$2:$A$200,$A27,aditivos!$C$2:$C$200,"C2",aditivos!$B$2:$B$200,"&gt;="&amp;(INT(parametros!$C$4)+1)),2)))</f>
        <v/>
      </c>
      <c r="AE27" t="str">
        <f>IF($A27="","",IF(parametros!$C$5="",0,ROUND(SUMIFS(aditivos!$L$2:$L$200,aditivos!$A$2:$A$200,$A27,aditivos!$C$2:$C$200,"C3",aditivos!$B$2:$B$200,"&gt;="&amp;(INT(parametros!$C$5)+1)),2)))</f>
        <v/>
      </c>
      <c r="AF27" t="str">
        <f>IF($A27="","",IF(parametros!$C$6="",0,ROUND(SUMIFS(aditivos!$L$2:$L$200,aditivos!$A$2:$A$200,$A27,aditivos!$C$2:$C$200,"C4",aditivos!$B$2:$B$200,"&gt;="&amp;(INT(parametros!$C$6)+1)),2)))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12" t="str">
        <f>IF(A28="","",itens_Remanesc!C28)</f>
        <v/>
      </c>
      <c r="C28" s="171" t="str">
        <f>IF(A28="","",IF(itens_Remanesc!B28="",0,itens_Remanesc!B28))</f>
        <v/>
      </c>
      <c r="D28" s="173" t="str">
        <f>IF(A28="","",ROUND(SUMIFS(aditivos!$L$2:$L$200,aditivos!$A$2:$A$200,A28,aditivos!$C$2:$C$200,"C0"),2))</f>
        <v/>
      </c>
      <c r="E28" s="169" t="str">
        <f t="shared" si="0"/>
        <v/>
      </c>
      <c r="F28" s="169" t="str">
        <f>IF(A28="","",IF(itens_Remanesc!B28&lt;&gt;"",itens_Remanesc!B28,IF($Z28,0,"")))</f>
        <v/>
      </c>
      <c r="G28" s="177" t="str">
        <f t="shared" si="1"/>
        <v/>
      </c>
      <c r="H28" s="179" t="str">
        <f>IF(A28="","",ROUND(SUMIFS(aditivos!$L$2:$L$200,aditivos!$A$2:$A$200,A28,aditivos!$C$2:$C$200,"C1"),2))</f>
        <v/>
      </c>
      <c r="I28" s="175" t="str">
        <f t="shared" si="2"/>
        <v/>
      </c>
      <c r="J28" s="175" t="str">
        <f>IF(A28="","",IF(itens_Remanesc!E28="","",itens_Remanesc!E28))</f>
        <v/>
      </c>
      <c r="K28" s="181" t="str">
        <f t="shared" si="3"/>
        <v/>
      </c>
      <c r="L28" s="173" t="str">
        <f>IF(A28="","",ROUND(SUMIFS(aditivos!$L$2:$L$200,aditivos!$A$2:$A$200,A28,aditivos!$C$2:$C$200,"C2"),2))</f>
        <v/>
      </c>
      <c r="M28" s="169" t="str">
        <f t="shared" si="4"/>
        <v/>
      </c>
      <c r="N28" s="169" t="str">
        <f>IF(A28="","",IF(itens_Remanesc!G28="","",itens_Remanesc!G28))</f>
        <v/>
      </c>
      <c r="O28" s="177" t="str">
        <f t="shared" si="5"/>
        <v/>
      </c>
      <c r="P28" s="179" t="str">
        <f>IF(A28="","",ROUND(SUMIFS(aditivos!$L$2:$L$200,aditivos!$A$2:$A$200,A28,aditivos!$C$2:$C$200,"C3"),2))</f>
        <v/>
      </c>
      <c r="Q28" s="175" t="str">
        <f t="shared" si="6"/>
        <v/>
      </c>
      <c r="R28" s="175" t="str">
        <f>IF(A28="","",IF(itens_Remanesc!I28="","",itens_Remanesc!I28))</f>
        <v/>
      </c>
      <c r="S28" s="181" t="str">
        <f t="shared" si="7"/>
        <v/>
      </c>
      <c r="T28" s="173" t="str">
        <f>IF(A28="","",ROUND(SUMIFS(aditivos!$L$2:$L$200,aditivos!$A$2:$A$200,A28,aditivos!$C$2:$C$200,"C4"),2))</f>
        <v/>
      </c>
      <c r="U28" s="169" t="str">
        <f t="shared" si="8"/>
        <v/>
      </c>
      <c r="V28" s="169" t="str">
        <f>IF(A28="","",IF(itens_Remanesc!K28="","",itens_Remanesc!K28))</f>
        <v/>
      </c>
      <c r="W28" s="169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7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IF($A28="","",IF(parametros!$C$2="",0,ROUND(SUMIFS(aditivos!$L$2:$L$200,aditivos!$A$2:$A$200,$A28,aditivos!$C$2:$C$200,"C0",aditivos!$B$2:$B$200,"&gt;="&amp;(INT(parametros!$C$2)+1)),2)))</f>
        <v/>
      </c>
      <c r="AC28" t="str">
        <f>IF($A28="","",IF(parametros!$C$3="",0,ROUND(SUMIFS(aditivos!$L$2:$L$200,aditivos!$A$2:$A$200,$A28,aditivos!$C$2:$C$200,"C1",aditivos!$B$2:$B$200,"&gt;="&amp;(INT(parametros!$C$3)+1)),2)))</f>
        <v/>
      </c>
      <c r="AD28" t="str">
        <f>IF($A28="","",IF(parametros!$C$4="",0,ROUND(SUMIFS(aditivos!$L$2:$L$200,aditivos!$A$2:$A$200,$A28,aditivos!$C$2:$C$200,"C2",aditivos!$B$2:$B$200,"&gt;="&amp;(INT(parametros!$C$4)+1)),2)))</f>
        <v/>
      </c>
      <c r="AE28" t="str">
        <f>IF($A28="","",IF(parametros!$C$5="",0,ROUND(SUMIFS(aditivos!$L$2:$L$200,aditivos!$A$2:$A$200,$A28,aditivos!$C$2:$C$200,"C3",aditivos!$B$2:$B$200,"&gt;="&amp;(INT(parametros!$C$5)+1)),2)))</f>
        <v/>
      </c>
      <c r="AF28" t="str">
        <f>IF($A28="","",IF(parametros!$C$6="",0,ROUND(SUMIFS(aditivos!$L$2:$L$200,aditivos!$A$2:$A$200,$A28,aditivos!$C$2:$C$200,"C4",aditivos!$B$2:$B$200,"&gt;="&amp;(INT(parametros!$C$6)+1)),2)))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12" t="str">
        <f>IF(A29="","",itens_Remanesc!C29)</f>
        <v/>
      </c>
      <c r="C29" s="171" t="str">
        <f>IF(A29="","",IF(itens_Remanesc!B29="",0,itens_Remanesc!B29))</f>
        <v/>
      </c>
      <c r="D29" s="173" t="str">
        <f>IF(A29="","",ROUND(SUMIFS(aditivos!$L$2:$L$200,aditivos!$A$2:$A$200,A29,aditivos!$C$2:$C$200,"C0"),2))</f>
        <v/>
      </c>
      <c r="E29" s="169" t="str">
        <f t="shared" si="0"/>
        <v/>
      </c>
      <c r="F29" s="169" t="str">
        <f>IF(A29="","",IF(itens_Remanesc!B29&lt;&gt;"",itens_Remanesc!B29,IF($Z29,0,"")))</f>
        <v/>
      </c>
      <c r="G29" s="177" t="str">
        <f t="shared" si="1"/>
        <v/>
      </c>
      <c r="H29" s="179" t="str">
        <f>IF(A29="","",ROUND(SUMIFS(aditivos!$L$2:$L$200,aditivos!$A$2:$A$200,A29,aditivos!$C$2:$C$200,"C1"),2))</f>
        <v/>
      </c>
      <c r="I29" s="175" t="str">
        <f t="shared" si="2"/>
        <v/>
      </c>
      <c r="J29" s="175" t="str">
        <f>IF(A29="","",IF(itens_Remanesc!E29="","",itens_Remanesc!E29))</f>
        <v/>
      </c>
      <c r="K29" s="181" t="str">
        <f t="shared" si="3"/>
        <v/>
      </c>
      <c r="L29" s="173" t="str">
        <f>IF(A29="","",ROUND(SUMIFS(aditivos!$L$2:$L$200,aditivos!$A$2:$A$200,A29,aditivos!$C$2:$C$200,"C2"),2))</f>
        <v/>
      </c>
      <c r="M29" s="169" t="str">
        <f t="shared" si="4"/>
        <v/>
      </c>
      <c r="N29" s="169" t="str">
        <f>IF(A29="","",IF(itens_Remanesc!G29="","",itens_Remanesc!G29))</f>
        <v/>
      </c>
      <c r="O29" s="177" t="str">
        <f t="shared" si="5"/>
        <v/>
      </c>
      <c r="P29" s="179" t="str">
        <f>IF(A29="","",ROUND(SUMIFS(aditivos!$L$2:$L$200,aditivos!$A$2:$A$200,A29,aditivos!$C$2:$C$200,"C3"),2))</f>
        <v/>
      </c>
      <c r="Q29" s="175" t="str">
        <f t="shared" si="6"/>
        <v/>
      </c>
      <c r="R29" s="175" t="str">
        <f>IF(A29="","",IF(itens_Remanesc!I29="","",itens_Remanesc!I29))</f>
        <v/>
      </c>
      <c r="S29" s="181" t="str">
        <f t="shared" si="7"/>
        <v/>
      </c>
      <c r="T29" s="173" t="str">
        <f>IF(A29="","",ROUND(SUMIFS(aditivos!$L$2:$L$200,aditivos!$A$2:$A$200,A29,aditivos!$C$2:$C$200,"C4"),2))</f>
        <v/>
      </c>
      <c r="U29" s="169" t="str">
        <f t="shared" si="8"/>
        <v/>
      </c>
      <c r="V29" s="169" t="str">
        <f>IF(A29="","",IF(itens_Remanesc!K29="","",itens_Remanesc!K29))</f>
        <v/>
      </c>
      <c r="W29" s="169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7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IF($A29="","",IF(parametros!$C$2="",0,ROUND(SUMIFS(aditivos!$L$2:$L$200,aditivos!$A$2:$A$200,$A29,aditivos!$C$2:$C$200,"C0",aditivos!$B$2:$B$200,"&gt;="&amp;(INT(parametros!$C$2)+1)),2)))</f>
        <v/>
      </c>
      <c r="AC29" t="str">
        <f>IF($A29="","",IF(parametros!$C$3="",0,ROUND(SUMIFS(aditivos!$L$2:$L$200,aditivos!$A$2:$A$200,$A29,aditivos!$C$2:$C$200,"C1",aditivos!$B$2:$B$200,"&gt;="&amp;(INT(parametros!$C$3)+1)),2)))</f>
        <v/>
      </c>
      <c r="AD29" t="str">
        <f>IF($A29="","",IF(parametros!$C$4="",0,ROUND(SUMIFS(aditivos!$L$2:$L$200,aditivos!$A$2:$A$200,$A29,aditivos!$C$2:$C$200,"C2",aditivos!$B$2:$B$200,"&gt;="&amp;(INT(parametros!$C$4)+1)),2)))</f>
        <v/>
      </c>
      <c r="AE29" t="str">
        <f>IF($A29="","",IF(parametros!$C$5="",0,ROUND(SUMIFS(aditivos!$L$2:$L$200,aditivos!$A$2:$A$200,$A29,aditivos!$C$2:$C$200,"C3",aditivos!$B$2:$B$200,"&gt;="&amp;(INT(parametros!$C$5)+1)),2)))</f>
        <v/>
      </c>
      <c r="AF29" t="str">
        <f>IF($A29="","",IF(parametros!$C$6="",0,ROUND(SUMIFS(aditivos!$L$2:$L$200,aditivos!$A$2:$A$200,$A29,aditivos!$C$2:$C$200,"C4",aditivos!$B$2:$B$200,"&gt;="&amp;(INT(parametros!$C$6)+1)),2)))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12" t="str">
        <f>IF(A30="","",itens_Remanesc!C30)</f>
        <v/>
      </c>
      <c r="C30" s="171" t="str">
        <f>IF(A30="","",IF(itens_Remanesc!B30="",0,itens_Remanesc!B30))</f>
        <v/>
      </c>
      <c r="D30" s="173" t="str">
        <f>IF(A30="","",ROUND(SUMIFS(aditivos!$L$2:$L$200,aditivos!$A$2:$A$200,A30,aditivos!$C$2:$C$200,"C0"),2))</f>
        <v/>
      </c>
      <c r="E30" s="169" t="str">
        <f t="shared" si="0"/>
        <v/>
      </c>
      <c r="F30" s="169" t="str">
        <f>IF(A30="","",IF(itens_Remanesc!B30&lt;&gt;"",itens_Remanesc!B30,IF($Z30,0,"")))</f>
        <v/>
      </c>
      <c r="G30" s="177" t="str">
        <f t="shared" si="1"/>
        <v/>
      </c>
      <c r="H30" s="179" t="str">
        <f>IF(A30="","",ROUND(SUMIFS(aditivos!$L$2:$L$200,aditivos!$A$2:$A$200,A30,aditivos!$C$2:$C$200,"C1"),2))</f>
        <v/>
      </c>
      <c r="I30" s="175" t="str">
        <f t="shared" si="2"/>
        <v/>
      </c>
      <c r="J30" s="175" t="str">
        <f>IF(A30="","",IF(itens_Remanesc!E30="","",itens_Remanesc!E30))</f>
        <v/>
      </c>
      <c r="K30" s="181" t="str">
        <f t="shared" si="3"/>
        <v/>
      </c>
      <c r="L30" s="173" t="str">
        <f>IF(A30="","",ROUND(SUMIFS(aditivos!$L$2:$L$200,aditivos!$A$2:$A$200,A30,aditivos!$C$2:$C$200,"C2"),2))</f>
        <v/>
      </c>
      <c r="M30" s="169" t="str">
        <f t="shared" si="4"/>
        <v/>
      </c>
      <c r="N30" s="169" t="str">
        <f>IF(A30="","",IF(itens_Remanesc!G30="","",itens_Remanesc!G30))</f>
        <v/>
      </c>
      <c r="O30" s="177" t="str">
        <f t="shared" si="5"/>
        <v/>
      </c>
      <c r="P30" s="179" t="str">
        <f>IF(A30="","",ROUND(SUMIFS(aditivos!$L$2:$L$200,aditivos!$A$2:$A$200,A30,aditivos!$C$2:$C$200,"C3"),2))</f>
        <v/>
      </c>
      <c r="Q30" s="175" t="str">
        <f t="shared" si="6"/>
        <v/>
      </c>
      <c r="R30" s="175" t="str">
        <f>IF(A30="","",IF(itens_Remanesc!I30="","",itens_Remanesc!I30))</f>
        <v/>
      </c>
      <c r="S30" s="181" t="str">
        <f t="shared" si="7"/>
        <v/>
      </c>
      <c r="T30" s="173" t="str">
        <f>IF(A30="","",ROUND(SUMIFS(aditivos!$L$2:$L$200,aditivos!$A$2:$A$200,A30,aditivos!$C$2:$C$200,"C4"),2))</f>
        <v/>
      </c>
      <c r="U30" s="169" t="str">
        <f t="shared" si="8"/>
        <v/>
      </c>
      <c r="V30" s="169" t="str">
        <f>IF(A30="","",IF(itens_Remanesc!K30="","",itens_Remanesc!K30))</f>
        <v/>
      </c>
      <c r="W30" s="169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7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IF($A30="","",IF(parametros!$C$2="",0,ROUND(SUMIFS(aditivos!$L$2:$L$200,aditivos!$A$2:$A$200,$A30,aditivos!$C$2:$C$200,"C0",aditivos!$B$2:$B$200,"&gt;="&amp;(INT(parametros!$C$2)+1)),2)))</f>
        <v/>
      </c>
      <c r="AC30" t="str">
        <f>IF($A30="","",IF(parametros!$C$3="",0,ROUND(SUMIFS(aditivos!$L$2:$L$200,aditivos!$A$2:$A$200,$A30,aditivos!$C$2:$C$200,"C1",aditivos!$B$2:$B$200,"&gt;="&amp;(INT(parametros!$C$3)+1)),2)))</f>
        <v/>
      </c>
      <c r="AD30" t="str">
        <f>IF($A30="","",IF(parametros!$C$4="",0,ROUND(SUMIFS(aditivos!$L$2:$L$200,aditivos!$A$2:$A$200,$A30,aditivos!$C$2:$C$200,"C2",aditivos!$B$2:$B$200,"&gt;="&amp;(INT(parametros!$C$4)+1)),2)))</f>
        <v/>
      </c>
      <c r="AE30" t="str">
        <f>IF($A30="","",IF(parametros!$C$5="",0,ROUND(SUMIFS(aditivos!$L$2:$L$200,aditivos!$A$2:$A$200,$A30,aditivos!$C$2:$C$200,"C3",aditivos!$B$2:$B$200,"&gt;="&amp;(INT(parametros!$C$5)+1)),2)))</f>
        <v/>
      </c>
      <c r="AF30" t="str">
        <f>IF($A30="","",IF(parametros!$C$6="",0,ROUND(SUMIFS(aditivos!$L$2:$L$200,aditivos!$A$2:$A$200,$A30,aditivos!$C$2:$C$200,"C4",aditivos!$B$2:$B$200,"&gt;="&amp;(INT(parametros!$C$6)+1)),2)))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12" t="str">
        <f>IF(A31="","",itens_Remanesc!C31)</f>
        <v/>
      </c>
      <c r="C31" s="171" t="str">
        <f>IF(A31="","",IF(itens_Remanesc!B31="",0,itens_Remanesc!B31))</f>
        <v/>
      </c>
      <c r="D31" s="173" t="str">
        <f>IF(A31="","",ROUND(SUMIFS(aditivos!$L$2:$L$200,aditivos!$A$2:$A$200,A31,aditivos!$C$2:$C$200,"C0"),2))</f>
        <v/>
      </c>
      <c r="E31" s="169" t="str">
        <f t="shared" si="0"/>
        <v/>
      </c>
      <c r="F31" s="169" t="str">
        <f>IF(A31="","",IF(itens_Remanesc!B31&lt;&gt;"",itens_Remanesc!B31,IF($Z31,0,"")))</f>
        <v/>
      </c>
      <c r="G31" s="177" t="str">
        <f t="shared" si="1"/>
        <v/>
      </c>
      <c r="H31" s="179" t="str">
        <f>IF(A31="","",ROUND(SUMIFS(aditivos!$L$2:$L$200,aditivos!$A$2:$A$200,A31,aditivos!$C$2:$C$200,"C1"),2))</f>
        <v/>
      </c>
      <c r="I31" s="175" t="str">
        <f t="shared" si="2"/>
        <v/>
      </c>
      <c r="J31" s="175" t="str">
        <f>IF(A31="","",IF(itens_Remanesc!E31="","",itens_Remanesc!E31))</f>
        <v/>
      </c>
      <c r="K31" s="181" t="str">
        <f t="shared" si="3"/>
        <v/>
      </c>
      <c r="L31" s="173" t="str">
        <f>IF(A31="","",ROUND(SUMIFS(aditivos!$L$2:$L$200,aditivos!$A$2:$A$200,A31,aditivos!$C$2:$C$200,"C2"),2))</f>
        <v/>
      </c>
      <c r="M31" s="169" t="str">
        <f t="shared" si="4"/>
        <v/>
      </c>
      <c r="N31" s="169" t="str">
        <f>IF(A31="","",IF(itens_Remanesc!G31="","",itens_Remanesc!G31))</f>
        <v/>
      </c>
      <c r="O31" s="177" t="str">
        <f t="shared" si="5"/>
        <v/>
      </c>
      <c r="P31" s="179" t="str">
        <f>IF(A31="","",ROUND(SUMIFS(aditivos!$L$2:$L$200,aditivos!$A$2:$A$200,A31,aditivos!$C$2:$C$200,"C3"),2))</f>
        <v/>
      </c>
      <c r="Q31" s="175" t="str">
        <f t="shared" si="6"/>
        <v/>
      </c>
      <c r="R31" s="175" t="str">
        <f>IF(A31="","",IF(itens_Remanesc!I31="","",itens_Remanesc!I31))</f>
        <v/>
      </c>
      <c r="S31" s="181" t="str">
        <f t="shared" si="7"/>
        <v/>
      </c>
      <c r="T31" s="173" t="str">
        <f>IF(A31="","",ROUND(SUMIFS(aditivos!$L$2:$L$200,aditivos!$A$2:$A$200,A31,aditivos!$C$2:$C$200,"C4"),2))</f>
        <v/>
      </c>
      <c r="U31" s="169" t="str">
        <f t="shared" si="8"/>
        <v/>
      </c>
      <c r="V31" s="169" t="str">
        <f>IF(A31="","",IF(itens_Remanesc!K31="","",itens_Remanesc!K31))</f>
        <v/>
      </c>
      <c r="W31" s="169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7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IF($A31="","",IF(parametros!$C$2="",0,ROUND(SUMIFS(aditivos!$L$2:$L$200,aditivos!$A$2:$A$200,$A31,aditivos!$C$2:$C$200,"C0",aditivos!$B$2:$B$200,"&gt;="&amp;(INT(parametros!$C$2)+1)),2)))</f>
        <v/>
      </c>
      <c r="AC31" t="str">
        <f>IF($A31="","",IF(parametros!$C$3="",0,ROUND(SUMIFS(aditivos!$L$2:$L$200,aditivos!$A$2:$A$200,$A31,aditivos!$C$2:$C$200,"C1",aditivos!$B$2:$B$200,"&gt;="&amp;(INT(parametros!$C$3)+1)),2)))</f>
        <v/>
      </c>
      <c r="AD31" t="str">
        <f>IF($A31="","",IF(parametros!$C$4="",0,ROUND(SUMIFS(aditivos!$L$2:$L$200,aditivos!$A$2:$A$200,$A31,aditivos!$C$2:$C$200,"C2",aditivos!$B$2:$B$200,"&gt;="&amp;(INT(parametros!$C$4)+1)),2)))</f>
        <v/>
      </c>
      <c r="AE31" t="str">
        <f>IF($A31="","",IF(parametros!$C$5="",0,ROUND(SUMIFS(aditivos!$L$2:$L$200,aditivos!$A$2:$A$200,$A31,aditivos!$C$2:$C$200,"C3",aditivos!$B$2:$B$200,"&gt;="&amp;(INT(parametros!$C$5)+1)),2)))</f>
        <v/>
      </c>
      <c r="AF31" t="str">
        <f>IF($A31="","",IF(parametros!$C$6="",0,ROUND(SUMIFS(aditivos!$L$2:$L$200,aditivos!$A$2:$A$200,$A31,aditivos!$C$2:$C$200,"C4",aditivos!$B$2:$B$200,"&gt;="&amp;(INT(parametros!$C$6)+1)),2)))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12" t="str">
        <f>IF(A32="","",itens_Remanesc!C32)</f>
        <v/>
      </c>
      <c r="C32" s="171" t="str">
        <f>IF(A32="","",IF(itens_Remanesc!B32="",0,itens_Remanesc!B32))</f>
        <v/>
      </c>
      <c r="D32" s="173" t="str">
        <f>IF(A32="","",ROUND(SUMIFS(aditivos!$L$2:$L$200,aditivos!$A$2:$A$200,A32,aditivos!$C$2:$C$200,"C0"),2))</f>
        <v/>
      </c>
      <c r="E32" s="169" t="str">
        <f t="shared" si="0"/>
        <v/>
      </c>
      <c r="F32" s="169" t="str">
        <f>IF(A32="","",IF(itens_Remanesc!B32&lt;&gt;"",itens_Remanesc!B32,IF($Z32,0,"")))</f>
        <v/>
      </c>
      <c r="G32" s="177" t="str">
        <f t="shared" si="1"/>
        <v/>
      </c>
      <c r="H32" s="179" t="str">
        <f>IF(A32="","",ROUND(SUMIFS(aditivos!$L$2:$L$200,aditivos!$A$2:$A$200,A32,aditivos!$C$2:$C$200,"C1"),2))</f>
        <v/>
      </c>
      <c r="I32" s="175" t="str">
        <f t="shared" si="2"/>
        <v/>
      </c>
      <c r="J32" s="175" t="str">
        <f>IF(A32="","",IF(itens_Remanesc!E32="","",itens_Remanesc!E32))</f>
        <v/>
      </c>
      <c r="K32" s="181" t="str">
        <f t="shared" si="3"/>
        <v/>
      </c>
      <c r="L32" s="173" t="str">
        <f>IF(A32="","",ROUND(SUMIFS(aditivos!$L$2:$L$200,aditivos!$A$2:$A$200,A32,aditivos!$C$2:$C$200,"C2"),2))</f>
        <v/>
      </c>
      <c r="M32" s="169" t="str">
        <f t="shared" si="4"/>
        <v/>
      </c>
      <c r="N32" s="169" t="str">
        <f>IF(A32="","",IF(itens_Remanesc!G32="","",itens_Remanesc!G32))</f>
        <v/>
      </c>
      <c r="O32" s="177" t="str">
        <f t="shared" si="5"/>
        <v/>
      </c>
      <c r="P32" s="179" t="str">
        <f>IF(A32="","",ROUND(SUMIFS(aditivos!$L$2:$L$200,aditivos!$A$2:$A$200,A32,aditivos!$C$2:$C$200,"C3"),2))</f>
        <v/>
      </c>
      <c r="Q32" s="175" t="str">
        <f t="shared" si="6"/>
        <v/>
      </c>
      <c r="R32" s="175" t="str">
        <f>IF(A32="","",IF(itens_Remanesc!I32="","",itens_Remanesc!I32))</f>
        <v/>
      </c>
      <c r="S32" s="181" t="str">
        <f t="shared" si="7"/>
        <v/>
      </c>
      <c r="T32" s="173" t="str">
        <f>IF(A32="","",ROUND(SUMIFS(aditivos!$L$2:$L$200,aditivos!$A$2:$A$200,A32,aditivos!$C$2:$C$200,"C4"),2))</f>
        <v/>
      </c>
      <c r="U32" s="169" t="str">
        <f t="shared" si="8"/>
        <v/>
      </c>
      <c r="V32" s="169" t="str">
        <f>IF(A32="","",IF(itens_Remanesc!K32="","",itens_Remanesc!K32))</f>
        <v/>
      </c>
      <c r="W32" s="169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7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IF($A32="","",IF(parametros!$C$2="",0,ROUND(SUMIFS(aditivos!$L$2:$L$200,aditivos!$A$2:$A$200,$A32,aditivos!$C$2:$C$200,"C0",aditivos!$B$2:$B$200,"&gt;="&amp;(INT(parametros!$C$2)+1)),2)))</f>
        <v/>
      </c>
      <c r="AC32" t="str">
        <f>IF($A32="","",IF(parametros!$C$3="",0,ROUND(SUMIFS(aditivos!$L$2:$L$200,aditivos!$A$2:$A$200,$A32,aditivos!$C$2:$C$200,"C1",aditivos!$B$2:$B$200,"&gt;="&amp;(INT(parametros!$C$3)+1)),2)))</f>
        <v/>
      </c>
      <c r="AD32" t="str">
        <f>IF($A32="","",IF(parametros!$C$4="",0,ROUND(SUMIFS(aditivos!$L$2:$L$200,aditivos!$A$2:$A$200,$A32,aditivos!$C$2:$C$200,"C2",aditivos!$B$2:$B$200,"&gt;="&amp;(INT(parametros!$C$4)+1)),2)))</f>
        <v/>
      </c>
      <c r="AE32" t="str">
        <f>IF($A32="","",IF(parametros!$C$5="",0,ROUND(SUMIFS(aditivos!$L$2:$L$200,aditivos!$A$2:$A$200,$A32,aditivos!$C$2:$C$200,"C3",aditivos!$B$2:$B$200,"&gt;="&amp;(INT(parametros!$C$5)+1)),2)))</f>
        <v/>
      </c>
      <c r="AF32" t="str">
        <f>IF($A32="","",IF(parametros!$C$6="",0,ROUND(SUMIFS(aditivos!$L$2:$L$200,aditivos!$A$2:$A$200,$A32,aditivos!$C$2:$C$200,"C4",aditivos!$B$2:$B$200,"&gt;="&amp;(INT(parametros!$C$6)+1)),2)))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12" t="str">
        <f>IF(A33="","",itens_Remanesc!C33)</f>
        <v/>
      </c>
      <c r="C33" s="171" t="str">
        <f>IF(A33="","",IF(itens_Remanesc!B33="",0,itens_Remanesc!B33))</f>
        <v/>
      </c>
      <c r="D33" s="173" t="str">
        <f>IF(A33="","",ROUND(SUMIFS(aditivos!$L$2:$L$200,aditivos!$A$2:$A$200,A33,aditivos!$C$2:$C$200,"C0"),2))</f>
        <v/>
      </c>
      <c r="E33" s="169" t="str">
        <f t="shared" si="0"/>
        <v/>
      </c>
      <c r="F33" s="169" t="str">
        <f>IF(A33="","",IF(itens_Remanesc!B33&lt;&gt;"",itens_Remanesc!B33,IF($Z33,0,"")))</f>
        <v/>
      </c>
      <c r="G33" s="177" t="str">
        <f t="shared" si="1"/>
        <v/>
      </c>
      <c r="H33" s="179" t="str">
        <f>IF(A33="","",ROUND(SUMIFS(aditivos!$L$2:$L$200,aditivos!$A$2:$A$200,A33,aditivos!$C$2:$C$200,"C1"),2))</f>
        <v/>
      </c>
      <c r="I33" s="175" t="str">
        <f t="shared" si="2"/>
        <v/>
      </c>
      <c r="J33" s="175" t="str">
        <f>IF(A33="","",IF(itens_Remanesc!E33="","",itens_Remanesc!E33))</f>
        <v/>
      </c>
      <c r="K33" s="181" t="str">
        <f t="shared" si="3"/>
        <v/>
      </c>
      <c r="L33" s="173" t="str">
        <f>IF(A33="","",ROUND(SUMIFS(aditivos!$L$2:$L$200,aditivos!$A$2:$A$200,A33,aditivos!$C$2:$C$200,"C2"),2))</f>
        <v/>
      </c>
      <c r="M33" s="169" t="str">
        <f t="shared" si="4"/>
        <v/>
      </c>
      <c r="N33" s="169" t="str">
        <f>IF(A33="","",IF(itens_Remanesc!G33="","",itens_Remanesc!G33))</f>
        <v/>
      </c>
      <c r="O33" s="177" t="str">
        <f t="shared" si="5"/>
        <v/>
      </c>
      <c r="P33" s="179" t="str">
        <f>IF(A33="","",ROUND(SUMIFS(aditivos!$L$2:$L$200,aditivos!$A$2:$A$200,A33,aditivos!$C$2:$C$200,"C3"),2))</f>
        <v/>
      </c>
      <c r="Q33" s="175" t="str">
        <f t="shared" si="6"/>
        <v/>
      </c>
      <c r="R33" s="175" t="str">
        <f>IF(A33="","",IF(itens_Remanesc!I33="","",itens_Remanesc!I33))</f>
        <v/>
      </c>
      <c r="S33" s="181" t="str">
        <f t="shared" si="7"/>
        <v/>
      </c>
      <c r="T33" s="173" t="str">
        <f>IF(A33="","",ROUND(SUMIFS(aditivos!$L$2:$L$200,aditivos!$A$2:$A$200,A33,aditivos!$C$2:$C$200,"C4"),2))</f>
        <v/>
      </c>
      <c r="U33" s="169" t="str">
        <f t="shared" si="8"/>
        <v/>
      </c>
      <c r="V33" s="169" t="str">
        <f>IF(A33="","",IF(itens_Remanesc!K33="","",itens_Remanesc!K33))</f>
        <v/>
      </c>
      <c r="W33" s="169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7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IF($A33="","",IF(parametros!$C$2="",0,ROUND(SUMIFS(aditivos!$L$2:$L$200,aditivos!$A$2:$A$200,$A33,aditivos!$C$2:$C$200,"C0",aditivos!$B$2:$B$200,"&gt;="&amp;(INT(parametros!$C$2)+1)),2)))</f>
        <v/>
      </c>
      <c r="AC33" t="str">
        <f>IF($A33="","",IF(parametros!$C$3="",0,ROUND(SUMIFS(aditivos!$L$2:$L$200,aditivos!$A$2:$A$200,$A33,aditivos!$C$2:$C$200,"C1",aditivos!$B$2:$B$200,"&gt;="&amp;(INT(parametros!$C$3)+1)),2)))</f>
        <v/>
      </c>
      <c r="AD33" t="str">
        <f>IF($A33="","",IF(parametros!$C$4="",0,ROUND(SUMIFS(aditivos!$L$2:$L$200,aditivos!$A$2:$A$200,$A33,aditivos!$C$2:$C$200,"C2",aditivos!$B$2:$B$200,"&gt;="&amp;(INT(parametros!$C$4)+1)),2)))</f>
        <v/>
      </c>
      <c r="AE33" t="str">
        <f>IF($A33="","",IF(parametros!$C$5="",0,ROUND(SUMIFS(aditivos!$L$2:$L$200,aditivos!$A$2:$A$200,$A33,aditivos!$C$2:$C$200,"C3",aditivos!$B$2:$B$200,"&gt;="&amp;(INT(parametros!$C$5)+1)),2)))</f>
        <v/>
      </c>
      <c r="AF33" t="str">
        <f>IF($A33="","",IF(parametros!$C$6="",0,ROUND(SUMIFS(aditivos!$L$2:$L$200,aditivos!$A$2:$A$200,$A33,aditivos!$C$2:$C$200,"C4",aditivos!$B$2:$B$200,"&gt;="&amp;(INT(parametros!$C$6)+1)),2)))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12" t="str">
        <f>IF(A34="","",itens_Remanesc!C34)</f>
        <v/>
      </c>
      <c r="C34" s="171" t="str">
        <f>IF(A34="","",IF(itens_Remanesc!B34="",0,itens_Remanesc!B34))</f>
        <v/>
      </c>
      <c r="D34" s="173" t="str">
        <f>IF(A34="","",ROUND(SUMIFS(aditivos!$L$2:$L$200,aditivos!$A$2:$A$200,A34,aditivos!$C$2:$C$200,"C0"),2))</f>
        <v/>
      </c>
      <c r="E34" s="169" t="str">
        <f t="shared" ref="E34:E65" si="18">IF(A34="","",ROUND(C34+D34,2))</f>
        <v/>
      </c>
      <c r="F34" s="169" t="str">
        <f>IF(A34="","",IF(itens_Remanesc!B34&lt;&gt;"",itens_Remanesc!B34,IF($Z34,0,"")))</f>
        <v/>
      </c>
      <c r="G34" s="177" t="str">
        <f t="shared" ref="G34:G65" si="19">IF(A34="","",IF($Y34="","",IF($Y34&gt;0,"",ROUND(E34,2))))</f>
        <v/>
      </c>
      <c r="H34" s="179" t="str">
        <f>IF(A34="","",ROUND(SUMIFS(aditivos!$L$2:$L$200,aditivos!$A$2:$A$200,A34,aditivos!$C$2:$C$200,"C1"),2))</f>
        <v/>
      </c>
      <c r="I34" s="175" t="str">
        <f t="shared" ref="I34:I65" si="20">IF(A34="","",ROUND(E34+H34,2))</f>
        <v/>
      </c>
      <c r="J34" s="175" t="str">
        <f>IF(A34="","",IF(itens_Remanesc!E34="","",itens_Remanesc!E34))</f>
        <v/>
      </c>
      <c r="K34" s="181" t="str">
        <f t="shared" ref="K34:K65" si="21">IF(A34="","",IF($Y34="","",IF($Y34&gt;1,"",IF(ISNUMBER(J34),ROUND(J34+H34,2),IF($Y34=1,ROUND(H34,2),"")))))</f>
        <v/>
      </c>
      <c r="L34" s="173" t="str">
        <f>IF(A34="","",ROUND(SUMIFS(aditivos!$L$2:$L$200,aditivos!$A$2:$A$200,A34,aditivos!$C$2:$C$200,"C2"),2))</f>
        <v/>
      </c>
      <c r="M34" s="169" t="str">
        <f t="shared" ref="M34:M65" si="22">IF(A34="","",ROUND(I34+L34,2))</f>
        <v/>
      </c>
      <c r="N34" s="169" t="str">
        <f>IF(A34="","",IF(itens_Remanesc!G34="","",itens_Remanesc!G34))</f>
        <v/>
      </c>
      <c r="O34" s="177" t="str">
        <f t="shared" ref="O34:O65" si="23">IF(A34="","",IF($Y34="","",IF($Y34&gt;2,"",IF(ISNUMBER(N34),ROUND(N34+L34,2),IF($Y34=2,ROUND(L34,2),"")))))</f>
        <v/>
      </c>
      <c r="P34" s="179" t="str">
        <f>IF(A34="","",ROUND(SUMIFS(aditivos!$L$2:$L$200,aditivos!$A$2:$A$200,A34,aditivos!$C$2:$C$200,"C3"),2))</f>
        <v/>
      </c>
      <c r="Q34" s="175" t="str">
        <f t="shared" ref="Q34:Q65" si="24">IF(A34="","",ROUND(M34+P34,2))</f>
        <v/>
      </c>
      <c r="R34" s="175" t="str">
        <f>IF(A34="","",IF(itens_Remanesc!I34="","",itens_Remanesc!I34))</f>
        <v/>
      </c>
      <c r="S34" s="181" t="str">
        <f t="shared" ref="S34:S65" si="25">IF(A34="","",IF($Y34="","",IF($Y34&gt;3,"",IF(ISNUMBER(R34),ROUND(R34+P34,2),IF($Y34=3,ROUND(P34,2),"")))))</f>
        <v/>
      </c>
      <c r="T34" s="173" t="str">
        <f>IF(A34="","",ROUND(SUMIFS(aditivos!$L$2:$L$200,aditivos!$A$2:$A$200,A34,aditivos!$C$2:$C$200,"C4"),2))</f>
        <v/>
      </c>
      <c r="U34" s="169" t="str">
        <f t="shared" ref="U34:U65" si="26">IF(A34="","",ROUND(Q34+T34,2))</f>
        <v/>
      </c>
      <c r="V34" s="169" t="str">
        <f>IF(A34="","",IF(itens_Remanesc!K34="","",itens_Remanesc!K34))</f>
        <v/>
      </c>
      <c r="W34" s="169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7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IF($A34="","",IF(parametros!$C$2="",0,ROUND(SUMIFS(aditivos!$L$2:$L$200,aditivos!$A$2:$A$200,$A34,aditivos!$C$2:$C$200,"C0",aditivos!$B$2:$B$200,"&gt;="&amp;(INT(parametros!$C$2)+1)),2)))</f>
        <v/>
      </c>
      <c r="AC34" t="str">
        <f>IF($A34="","",IF(parametros!$C$3="",0,ROUND(SUMIFS(aditivos!$L$2:$L$200,aditivos!$A$2:$A$200,$A34,aditivos!$C$2:$C$200,"C1",aditivos!$B$2:$B$200,"&gt;="&amp;(INT(parametros!$C$3)+1)),2)))</f>
        <v/>
      </c>
      <c r="AD34" t="str">
        <f>IF($A34="","",IF(parametros!$C$4="",0,ROUND(SUMIFS(aditivos!$L$2:$L$200,aditivos!$A$2:$A$200,$A34,aditivos!$C$2:$C$200,"C2",aditivos!$B$2:$B$200,"&gt;="&amp;(INT(parametros!$C$4)+1)),2)))</f>
        <v/>
      </c>
      <c r="AE34" t="str">
        <f>IF($A34="","",IF(parametros!$C$5="",0,ROUND(SUMIFS(aditivos!$L$2:$L$200,aditivos!$A$2:$A$200,$A34,aditivos!$C$2:$C$200,"C3",aditivos!$B$2:$B$200,"&gt;="&amp;(INT(parametros!$C$5)+1)),2)))</f>
        <v/>
      </c>
      <c r="AF34" t="str">
        <f>IF($A34="","",IF(parametros!$C$6="",0,ROUND(SUMIFS(aditivos!$L$2:$L$200,aditivos!$A$2:$A$200,$A34,aditivos!$C$2:$C$200,"C4",aditivos!$B$2:$B$200,"&gt;="&amp;(INT(parametros!$C$6)+1)),2)))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12" t="str">
        <f>IF(A35="","",itens_Remanesc!C35)</f>
        <v/>
      </c>
      <c r="C35" s="171" t="str">
        <f>IF(A35="","",IF(itens_Remanesc!B35="",0,itens_Remanesc!B35))</f>
        <v/>
      </c>
      <c r="D35" s="173" t="str">
        <f>IF(A35="","",ROUND(SUMIFS(aditivos!$L$2:$L$200,aditivos!$A$2:$A$200,A35,aditivos!$C$2:$C$200,"C0"),2))</f>
        <v/>
      </c>
      <c r="E35" s="169" t="str">
        <f t="shared" si="18"/>
        <v/>
      </c>
      <c r="F35" s="169" t="str">
        <f>IF(A35="","",IF(itens_Remanesc!B35&lt;&gt;"",itens_Remanesc!B35,IF($Z35,0,"")))</f>
        <v/>
      </c>
      <c r="G35" s="177" t="str">
        <f t="shared" si="19"/>
        <v/>
      </c>
      <c r="H35" s="179" t="str">
        <f>IF(A35="","",ROUND(SUMIFS(aditivos!$L$2:$L$200,aditivos!$A$2:$A$200,A35,aditivos!$C$2:$C$200,"C1"),2))</f>
        <v/>
      </c>
      <c r="I35" s="175" t="str">
        <f t="shared" si="20"/>
        <v/>
      </c>
      <c r="J35" s="175" t="str">
        <f>IF(A35="","",IF(itens_Remanesc!E35="","",itens_Remanesc!E35))</f>
        <v/>
      </c>
      <c r="K35" s="181" t="str">
        <f t="shared" si="21"/>
        <v/>
      </c>
      <c r="L35" s="173" t="str">
        <f>IF(A35="","",ROUND(SUMIFS(aditivos!$L$2:$L$200,aditivos!$A$2:$A$200,A35,aditivos!$C$2:$C$200,"C2"),2))</f>
        <v/>
      </c>
      <c r="M35" s="169" t="str">
        <f t="shared" si="22"/>
        <v/>
      </c>
      <c r="N35" s="169" t="str">
        <f>IF(A35="","",IF(itens_Remanesc!G35="","",itens_Remanesc!G35))</f>
        <v/>
      </c>
      <c r="O35" s="177" t="str">
        <f t="shared" si="23"/>
        <v/>
      </c>
      <c r="P35" s="179" t="str">
        <f>IF(A35="","",ROUND(SUMIFS(aditivos!$L$2:$L$200,aditivos!$A$2:$A$200,A35,aditivos!$C$2:$C$200,"C3"),2))</f>
        <v/>
      </c>
      <c r="Q35" s="175" t="str">
        <f t="shared" si="24"/>
        <v/>
      </c>
      <c r="R35" s="175" t="str">
        <f>IF(A35="","",IF(itens_Remanesc!I35="","",itens_Remanesc!I35))</f>
        <v/>
      </c>
      <c r="S35" s="181" t="str">
        <f t="shared" si="25"/>
        <v/>
      </c>
      <c r="T35" s="173" t="str">
        <f>IF(A35="","",ROUND(SUMIFS(aditivos!$L$2:$L$200,aditivos!$A$2:$A$200,A35,aditivos!$C$2:$C$200,"C4"),2))</f>
        <v/>
      </c>
      <c r="U35" s="169" t="str">
        <f t="shared" si="26"/>
        <v/>
      </c>
      <c r="V35" s="169" t="str">
        <f>IF(A35="","",IF(itens_Remanesc!K35="","",itens_Remanesc!K35))</f>
        <v/>
      </c>
      <c r="W35" s="169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7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IF($A35="","",IF(parametros!$C$2="",0,ROUND(SUMIFS(aditivos!$L$2:$L$200,aditivos!$A$2:$A$200,$A35,aditivos!$C$2:$C$200,"C0",aditivos!$B$2:$B$200,"&gt;="&amp;(INT(parametros!$C$2)+1)),2)))</f>
        <v/>
      </c>
      <c r="AC35" t="str">
        <f>IF($A35="","",IF(parametros!$C$3="",0,ROUND(SUMIFS(aditivos!$L$2:$L$200,aditivos!$A$2:$A$200,$A35,aditivos!$C$2:$C$200,"C1",aditivos!$B$2:$B$200,"&gt;="&amp;(INT(parametros!$C$3)+1)),2)))</f>
        <v/>
      </c>
      <c r="AD35" t="str">
        <f>IF($A35="","",IF(parametros!$C$4="",0,ROUND(SUMIFS(aditivos!$L$2:$L$200,aditivos!$A$2:$A$200,$A35,aditivos!$C$2:$C$200,"C2",aditivos!$B$2:$B$200,"&gt;="&amp;(INT(parametros!$C$4)+1)),2)))</f>
        <v/>
      </c>
      <c r="AE35" t="str">
        <f>IF($A35="","",IF(parametros!$C$5="",0,ROUND(SUMIFS(aditivos!$L$2:$L$200,aditivos!$A$2:$A$200,$A35,aditivos!$C$2:$C$200,"C3",aditivos!$B$2:$B$200,"&gt;="&amp;(INT(parametros!$C$5)+1)),2)))</f>
        <v/>
      </c>
      <c r="AF35" t="str">
        <f>IF($A35="","",IF(parametros!$C$6="",0,ROUND(SUMIFS(aditivos!$L$2:$L$200,aditivos!$A$2:$A$200,$A35,aditivos!$C$2:$C$200,"C4",aditivos!$B$2:$B$200,"&gt;="&amp;(INT(parametros!$C$6)+1)),2)))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12" t="str">
        <f>IF(A36="","",itens_Remanesc!C36)</f>
        <v/>
      </c>
      <c r="C36" s="171" t="str">
        <f>IF(A36="","",IF(itens_Remanesc!B36="",0,itens_Remanesc!B36))</f>
        <v/>
      </c>
      <c r="D36" s="173" t="str">
        <f>IF(A36="","",ROUND(SUMIFS(aditivos!$L$2:$L$200,aditivos!$A$2:$A$200,A36,aditivos!$C$2:$C$200,"C0"),2))</f>
        <v/>
      </c>
      <c r="E36" s="169" t="str">
        <f t="shared" si="18"/>
        <v/>
      </c>
      <c r="F36" s="169" t="str">
        <f>IF(A36="","",IF(itens_Remanesc!B36&lt;&gt;"",itens_Remanesc!B36,IF($Z36,0,"")))</f>
        <v/>
      </c>
      <c r="G36" s="177" t="str">
        <f t="shared" si="19"/>
        <v/>
      </c>
      <c r="H36" s="179" t="str">
        <f>IF(A36="","",ROUND(SUMIFS(aditivos!$L$2:$L$200,aditivos!$A$2:$A$200,A36,aditivos!$C$2:$C$200,"C1"),2))</f>
        <v/>
      </c>
      <c r="I36" s="175" t="str">
        <f t="shared" si="20"/>
        <v/>
      </c>
      <c r="J36" s="175" t="str">
        <f>IF(A36="","",IF(itens_Remanesc!E36="","",itens_Remanesc!E36))</f>
        <v/>
      </c>
      <c r="K36" s="181" t="str">
        <f t="shared" si="21"/>
        <v/>
      </c>
      <c r="L36" s="173" t="str">
        <f>IF(A36="","",ROUND(SUMIFS(aditivos!$L$2:$L$200,aditivos!$A$2:$A$200,A36,aditivos!$C$2:$C$200,"C2"),2))</f>
        <v/>
      </c>
      <c r="M36" s="169" t="str">
        <f t="shared" si="22"/>
        <v/>
      </c>
      <c r="N36" s="169" t="str">
        <f>IF(A36="","",IF(itens_Remanesc!G36="","",itens_Remanesc!G36))</f>
        <v/>
      </c>
      <c r="O36" s="177" t="str">
        <f t="shared" si="23"/>
        <v/>
      </c>
      <c r="P36" s="179" t="str">
        <f>IF(A36="","",ROUND(SUMIFS(aditivos!$L$2:$L$200,aditivos!$A$2:$A$200,A36,aditivos!$C$2:$C$200,"C3"),2))</f>
        <v/>
      </c>
      <c r="Q36" s="175" t="str">
        <f t="shared" si="24"/>
        <v/>
      </c>
      <c r="R36" s="175" t="str">
        <f>IF(A36="","",IF(itens_Remanesc!I36="","",itens_Remanesc!I36))</f>
        <v/>
      </c>
      <c r="S36" s="181" t="str">
        <f t="shared" si="25"/>
        <v/>
      </c>
      <c r="T36" s="173" t="str">
        <f>IF(A36="","",ROUND(SUMIFS(aditivos!$L$2:$L$200,aditivos!$A$2:$A$200,A36,aditivos!$C$2:$C$200,"C4"),2))</f>
        <v/>
      </c>
      <c r="U36" s="169" t="str">
        <f t="shared" si="26"/>
        <v/>
      </c>
      <c r="V36" s="169" t="str">
        <f>IF(A36="","",IF(itens_Remanesc!K36="","",itens_Remanesc!K36))</f>
        <v/>
      </c>
      <c r="W36" s="169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7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IF($A36="","",IF(parametros!$C$2="",0,ROUND(SUMIFS(aditivos!$L$2:$L$200,aditivos!$A$2:$A$200,$A36,aditivos!$C$2:$C$200,"C0",aditivos!$B$2:$B$200,"&gt;="&amp;(INT(parametros!$C$2)+1)),2)))</f>
        <v/>
      </c>
      <c r="AC36" t="str">
        <f>IF($A36="","",IF(parametros!$C$3="",0,ROUND(SUMIFS(aditivos!$L$2:$L$200,aditivos!$A$2:$A$200,$A36,aditivos!$C$2:$C$200,"C1",aditivos!$B$2:$B$200,"&gt;="&amp;(INT(parametros!$C$3)+1)),2)))</f>
        <v/>
      </c>
      <c r="AD36" t="str">
        <f>IF($A36="","",IF(parametros!$C$4="",0,ROUND(SUMIFS(aditivos!$L$2:$L$200,aditivos!$A$2:$A$200,$A36,aditivos!$C$2:$C$200,"C2",aditivos!$B$2:$B$200,"&gt;="&amp;(INT(parametros!$C$4)+1)),2)))</f>
        <v/>
      </c>
      <c r="AE36" t="str">
        <f>IF($A36="","",IF(parametros!$C$5="",0,ROUND(SUMIFS(aditivos!$L$2:$L$200,aditivos!$A$2:$A$200,$A36,aditivos!$C$2:$C$200,"C3",aditivos!$B$2:$B$200,"&gt;="&amp;(INT(parametros!$C$5)+1)),2)))</f>
        <v/>
      </c>
      <c r="AF36" t="str">
        <f>IF($A36="","",IF(parametros!$C$6="",0,ROUND(SUMIFS(aditivos!$L$2:$L$200,aditivos!$A$2:$A$200,$A36,aditivos!$C$2:$C$200,"C4",aditivos!$B$2:$B$200,"&gt;="&amp;(INT(parametros!$C$6)+1)),2)))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12" t="str">
        <f>IF(A37="","",itens_Remanesc!C37)</f>
        <v/>
      </c>
      <c r="C37" s="171" t="str">
        <f>IF(A37="","",IF(itens_Remanesc!B37="",0,itens_Remanesc!B37))</f>
        <v/>
      </c>
      <c r="D37" s="173" t="str">
        <f>IF(A37="","",ROUND(SUMIFS(aditivos!$L$2:$L$200,aditivos!$A$2:$A$200,A37,aditivos!$C$2:$C$200,"C0"),2))</f>
        <v/>
      </c>
      <c r="E37" s="169" t="str">
        <f t="shared" si="18"/>
        <v/>
      </c>
      <c r="F37" s="169" t="str">
        <f>IF(A37="","",IF(itens_Remanesc!B37&lt;&gt;"",itens_Remanesc!B37,IF($Z37,0,"")))</f>
        <v/>
      </c>
      <c r="G37" s="177" t="str">
        <f t="shared" si="19"/>
        <v/>
      </c>
      <c r="H37" s="179" t="str">
        <f>IF(A37="","",ROUND(SUMIFS(aditivos!$L$2:$L$200,aditivos!$A$2:$A$200,A37,aditivos!$C$2:$C$200,"C1"),2))</f>
        <v/>
      </c>
      <c r="I37" s="175" t="str">
        <f t="shared" si="20"/>
        <v/>
      </c>
      <c r="J37" s="175" t="str">
        <f>IF(A37="","",IF(itens_Remanesc!E37="","",itens_Remanesc!E37))</f>
        <v/>
      </c>
      <c r="K37" s="181" t="str">
        <f t="shared" si="21"/>
        <v/>
      </c>
      <c r="L37" s="173" t="str">
        <f>IF(A37="","",ROUND(SUMIFS(aditivos!$L$2:$L$200,aditivos!$A$2:$A$200,A37,aditivos!$C$2:$C$200,"C2"),2))</f>
        <v/>
      </c>
      <c r="M37" s="169" t="str">
        <f t="shared" si="22"/>
        <v/>
      </c>
      <c r="N37" s="169" t="str">
        <f>IF(A37="","",IF(itens_Remanesc!G37="","",itens_Remanesc!G37))</f>
        <v/>
      </c>
      <c r="O37" s="177" t="str">
        <f t="shared" si="23"/>
        <v/>
      </c>
      <c r="P37" s="179" t="str">
        <f>IF(A37="","",ROUND(SUMIFS(aditivos!$L$2:$L$200,aditivos!$A$2:$A$200,A37,aditivos!$C$2:$C$200,"C3"),2))</f>
        <v/>
      </c>
      <c r="Q37" s="175" t="str">
        <f t="shared" si="24"/>
        <v/>
      </c>
      <c r="R37" s="175" t="str">
        <f>IF(A37="","",IF(itens_Remanesc!I37="","",itens_Remanesc!I37))</f>
        <v/>
      </c>
      <c r="S37" s="181" t="str">
        <f t="shared" si="25"/>
        <v/>
      </c>
      <c r="T37" s="173" t="str">
        <f>IF(A37="","",ROUND(SUMIFS(aditivos!$L$2:$L$200,aditivos!$A$2:$A$200,A37,aditivos!$C$2:$C$200,"C4"),2))</f>
        <v/>
      </c>
      <c r="U37" s="169" t="str">
        <f t="shared" si="26"/>
        <v/>
      </c>
      <c r="V37" s="169" t="str">
        <f>IF(A37="","",IF(itens_Remanesc!K37="","",itens_Remanesc!K37))</f>
        <v/>
      </c>
      <c r="W37" s="169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7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IF($A37="","",IF(parametros!$C$2="",0,ROUND(SUMIFS(aditivos!$L$2:$L$200,aditivos!$A$2:$A$200,$A37,aditivos!$C$2:$C$200,"C0",aditivos!$B$2:$B$200,"&gt;="&amp;(INT(parametros!$C$2)+1)),2)))</f>
        <v/>
      </c>
      <c r="AC37" t="str">
        <f>IF($A37="","",IF(parametros!$C$3="",0,ROUND(SUMIFS(aditivos!$L$2:$L$200,aditivos!$A$2:$A$200,$A37,aditivos!$C$2:$C$200,"C1",aditivos!$B$2:$B$200,"&gt;="&amp;(INT(parametros!$C$3)+1)),2)))</f>
        <v/>
      </c>
      <c r="AD37" t="str">
        <f>IF($A37="","",IF(parametros!$C$4="",0,ROUND(SUMIFS(aditivos!$L$2:$L$200,aditivos!$A$2:$A$200,$A37,aditivos!$C$2:$C$200,"C2",aditivos!$B$2:$B$200,"&gt;="&amp;(INT(parametros!$C$4)+1)),2)))</f>
        <v/>
      </c>
      <c r="AE37" t="str">
        <f>IF($A37="","",IF(parametros!$C$5="",0,ROUND(SUMIFS(aditivos!$L$2:$L$200,aditivos!$A$2:$A$200,$A37,aditivos!$C$2:$C$200,"C3",aditivos!$B$2:$B$200,"&gt;="&amp;(INT(parametros!$C$5)+1)),2)))</f>
        <v/>
      </c>
      <c r="AF37" t="str">
        <f>IF($A37="","",IF(parametros!$C$6="",0,ROUND(SUMIFS(aditivos!$L$2:$L$200,aditivos!$A$2:$A$200,$A37,aditivos!$C$2:$C$200,"C4",aditivos!$B$2:$B$200,"&gt;="&amp;(INT(parametros!$C$6)+1)),2)))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12" t="str">
        <f>IF(A38="","",itens_Remanesc!C38)</f>
        <v/>
      </c>
      <c r="C38" s="171" t="str">
        <f>IF(A38="","",IF(itens_Remanesc!B38="",0,itens_Remanesc!B38))</f>
        <v/>
      </c>
      <c r="D38" s="173" t="str">
        <f>IF(A38="","",ROUND(SUMIFS(aditivos!$L$2:$L$200,aditivos!$A$2:$A$200,A38,aditivos!$C$2:$C$200,"C0"),2))</f>
        <v/>
      </c>
      <c r="E38" s="169" t="str">
        <f t="shared" si="18"/>
        <v/>
      </c>
      <c r="F38" s="169" t="str">
        <f>IF(A38="","",IF(itens_Remanesc!B38&lt;&gt;"",itens_Remanesc!B38,IF($Z38,0,"")))</f>
        <v/>
      </c>
      <c r="G38" s="177" t="str">
        <f t="shared" si="19"/>
        <v/>
      </c>
      <c r="H38" s="179" t="str">
        <f>IF(A38="","",ROUND(SUMIFS(aditivos!$L$2:$L$200,aditivos!$A$2:$A$200,A38,aditivos!$C$2:$C$200,"C1"),2))</f>
        <v/>
      </c>
      <c r="I38" s="175" t="str">
        <f t="shared" si="20"/>
        <v/>
      </c>
      <c r="J38" s="175" t="str">
        <f>IF(A38="","",IF(itens_Remanesc!E38="","",itens_Remanesc!E38))</f>
        <v/>
      </c>
      <c r="K38" s="181" t="str">
        <f t="shared" si="21"/>
        <v/>
      </c>
      <c r="L38" s="173" t="str">
        <f>IF(A38="","",ROUND(SUMIFS(aditivos!$L$2:$L$200,aditivos!$A$2:$A$200,A38,aditivos!$C$2:$C$200,"C2"),2))</f>
        <v/>
      </c>
      <c r="M38" s="169" t="str">
        <f t="shared" si="22"/>
        <v/>
      </c>
      <c r="N38" s="169" t="str">
        <f>IF(A38="","",IF(itens_Remanesc!G38="","",itens_Remanesc!G38))</f>
        <v/>
      </c>
      <c r="O38" s="177" t="str">
        <f t="shared" si="23"/>
        <v/>
      </c>
      <c r="P38" s="179" t="str">
        <f>IF(A38="","",ROUND(SUMIFS(aditivos!$L$2:$L$200,aditivos!$A$2:$A$200,A38,aditivos!$C$2:$C$200,"C3"),2))</f>
        <v/>
      </c>
      <c r="Q38" s="175" t="str">
        <f t="shared" si="24"/>
        <v/>
      </c>
      <c r="R38" s="175" t="str">
        <f>IF(A38="","",IF(itens_Remanesc!I38="","",itens_Remanesc!I38))</f>
        <v/>
      </c>
      <c r="S38" s="181" t="str">
        <f t="shared" si="25"/>
        <v/>
      </c>
      <c r="T38" s="173" t="str">
        <f>IF(A38="","",ROUND(SUMIFS(aditivos!$L$2:$L$200,aditivos!$A$2:$A$200,A38,aditivos!$C$2:$C$200,"C4"),2))</f>
        <v/>
      </c>
      <c r="U38" s="169" t="str">
        <f t="shared" si="26"/>
        <v/>
      </c>
      <c r="V38" s="169" t="str">
        <f>IF(A38="","",IF(itens_Remanesc!K38="","",itens_Remanesc!K38))</f>
        <v/>
      </c>
      <c r="W38" s="169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7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IF($A38="","",IF(parametros!$C$2="",0,ROUND(SUMIFS(aditivos!$L$2:$L$200,aditivos!$A$2:$A$200,$A38,aditivos!$C$2:$C$200,"C0",aditivos!$B$2:$B$200,"&gt;="&amp;(INT(parametros!$C$2)+1)),2)))</f>
        <v/>
      </c>
      <c r="AC38" t="str">
        <f>IF($A38="","",IF(parametros!$C$3="",0,ROUND(SUMIFS(aditivos!$L$2:$L$200,aditivos!$A$2:$A$200,$A38,aditivos!$C$2:$C$200,"C1",aditivos!$B$2:$B$200,"&gt;="&amp;(INT(parametros!$C$3)+1)),2)))</f>
        <v/>
      </c>
      <c r="AD38" t="str">
        <f>IF($A38="","",IF(parametros!$C$4="",0,ROUND(SUMIFS(aditivos!$L$2:$L$200,aditivos!$A$2:$A$200,$A38,aditivos!$C$2:$C$200,"C2",aditivos!$B$2:$B$200,"&gt;="&amp;(INT(parametros!$C$4)+1)),2)))</f>
        <v/>
      </c>
      <c r="AE38" t="str">
        <f>IF($A38="","",IF(parametros!$C$5="",0,ROUND(SUMIFS(aditivos!$L$2:$L$200,aditivos!$A$2:$A$200,$A38,aditivos!$C$2:$C$200,"C3",aditivos!$B$2:$B$200,"&gt;="&amp;(INT(parametros!$C$5)+1)),2)))</f>
        <v/>
      </c>
      <c r="AF38" t="str">
        <f>IF($A38="","",IF(parametros!$C$6="",0,ROUND(SUMIFS(aditivos!$L$2:$L$200,aditivos!$A$2:$A$200,$A38,aditivos!$C$2:$C$200,"C4",aditivos!$B$2:$B$200,"&gt;="&amp;(INT(parametros!$C$6)+1)),2)))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12" t="str">
        <f>IF(A39="","",itens_Remanesc!C39)</f>
        <v/>
      </c>
      <c r="C39" s="171" t="str">
        <f>IF(A39="","",IF(itens_Remanesc!B39="",0,itens_Remanesc!B39))</f>
        <v/>
      </c>
      <c r="D39" s="173" t="str">
        <f>IF(A39="","",ROUND(SUMIFS(aditivos!$L$2:$L$200,aditivos!$A$2:$A$200,A39,aditivos!$C$2:$C$200,"C0"),2))</f>
        <v/>
      </c>
      <c r="E39" s="169" t="str">
        <f t="shared" si="18"/>
        <v/>
      </c>
      <c r="F39" s="169" t="str">
        <f>IF(A39="","",IF(itens_Remanesc!B39&lt;&gt;"",itens_Remanesc!B39,IF($Z39,0,"")))</f>
        <v/>
      </c>
      <c r="G39" s="177" t="str">
        <f t="shared" si="19"/>
        <v/>
      </c>
      <c r="H39" s="179" t="str">
        <f>IF(A39="","",ROUND(SUMIFS(aditivos!$L$2:$L$200,aditivos!$A$2:$A$200,A39,aditivos!$C$2:$C$200,"C1"),2))</f>
        <v/>
      </c>
      <c r="I39" s="175" t="str">
        <f t="shared" si="20"/>
        <v/>
      </c>
      <c r="J39" s="175" t="str">
        <f>IF(A39="","",IF(itens_Remanesc!E39="","",itens_Remanesc!E39))</f>
        <v/>
      </c>
      <c r="K39" s="181" t="str">
        <f t="shared" si="21"/>
        <v/>
      </c>
      <c r="L39" s="173" t="str">
        <f>IF(A39="","",ROUND(SUMIFS(aditivos!$L$2:$L$200,aditivos!$A$2:$A$200,A39,aditivos!$C$2:$C$200,"C2"),2))</f>
        <v/>
      </c>
      <c r="M39" s="169" t="str">
        <f t="shared" si="22"/>
        <v/>
      </c>
      <c r="N39" s="169" t="str">
        <f>IF(A39="","",IF(itens_Remanesc!G39="","",itens_Remanesc!G39))</f>
        <v/>
      </c>
      <c r="O39" s="177" t="str">
        <f t="shared" si="23"/>
        <v/>
      </c>
      <c r="P39" s="179" t="str">
        <f>IF(A39="","",ROUND(SUMIFS(aditivos!$L$2:$L$200,aditivos!$A$2:$A$200,A39,aditivos!$C$2:$C$200,"C3"),2))</f>
        <v/>
      </c>
      <c r="Q39" s="175" t="str">
        <f t="shared" si="24"/>
        <v/>
      </c>
      <c r="R39" s="175" t="str">
        <f>IF(A39="","",IF(itens_Remanesc!I39="","",itens_Remanesc!I39))</f>
        <v/>
      </c>
      <c r="S39" s="181" t="str">
        <f t="shared" si="25"/>
        <v/>
      </c>
      <c r="T39" s="173" t="str">
        <f>IF(A39="","",ROUND(SUMIFS(aditivos!$L$2:$L$200,aditivos!$A$2:$A$200,A39,aditivos!$C$2:$C$200,"C4"),2))</f>
        <v/>
      </c>
      <c r="U39" s="169" t="str">
        <f t="shared" si="26"/>
        <v/>
      </c>
      <c r="V39" s="169" t="str">
        <f>IF(A39="","",IF(itens_Remanesc!K39="","",itens_Remanesc!K39))</f>
        <v/>
      </c>
      <c r="W39" s="169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7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IF($A39="","",IF(parametros!$C$2="",0,ROUND(SUMIFS(aditivos!$L$2:$L$200,aditivos!$A$2:$A$200,$A39,aditivos!$C$2:$C$200,"C0",aditivos!$B$2:$B$200,"&gt;="&amp;(INT(parametros!$C$2)+1)),2)))</f>
        <v/>
      </c>
      <c r="AC39" t="str">
        <f>IF($A39="","",IF(parametros!$C$3="",0,ROUND(SUMIFS(aditivos!$L$2:$L$200,aditivos!$A$2:$A$200,$A39,aditivos!$C$2:$C$200,"C1",aditivos!$B$2:$B$200,"&gt;="&amp;(INT(parametros!$C$3)+1)),2)))</f>
        <v/>
      </c>
      <c r="AD39" t="str">
        <f>IF($A39="","",IF(parametros!$C$4="",0,ROUND(SUMIFS(aditivos!$L$2:$L$200,aditivos!$A$2:$A$200,$A39,aditivos!$C$2:$C$200,"C2",aditivos!$B$2:$B$200,"&gt;="&amp;(INT(parametros!$C$4)+1)),2)))</f>
        <v/>
      </c>
      <c r="AE39" t="str">
        <f>IF($A39="","",IF(parametros!$C$5="",0,ROUND(SUMIFS(aditivos!$L$2:$L$200,aditivos!$A$2:$A$200,$A39,aditivos!$C$2:$C$200,"C3",aditivos!$B$2:$B$200,"&gt;="&amp;(INT(parametros!$C$5)+1)),2)))</f>
        <v/>
      </c>
      <c r="AF39" t="str">
        <f>IF($A39="","",IF(parametros!$C$6="",0,ROUND(SUMIFS(aditivos!$L$2:$L$200,aditivos!$A$2:$A$200,$A39,aditivos!$C$2:$C$200,"C4",aditivos!$B$2:$B$200,"&gt;="&amp;(INT(parametros!$C$6)+1)),2)))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12" t="str">
        <f>IF(A40="","",itens_Remanesc!C40)</f>
        <v/>
      </c>
      <c r="C40" s="171" t="str">
        <f>IF(A40="","",IF(itens_Remanesc!B40="",0,itens_Remanesc!B40))</f>
        <v/>
      </c>
      <c r="D40" s="173" t="str">
        <f>IF(A40="","",ROUND(SUMIFS(aditivos!$L$2:$L$200,aditivos!$A$2:$A$200,A40,aditivos!$C$2:$C$200,"C0"),2))</f>
        <v/>
      </c>
      <c r="E40" s="169" t="str">
        <f t="shared" si="18"/>
        <v/>
      </c>
      <c r="F40" s="169" t="str">
        <f>IF(A40="","",IF(itens_Remanesc!B40&lt;&gt;"",itens_Remanesc!B40,IF($Z40,0,"")))</f>
        <v/>
      </c>
      <c r="G40" s="177" t="str">
        <f t="shared" si="19"/>
        <v/>
      </c>
      <c r="H40" s="179" t="str">
        <f>IF(A40="","",ROUND(SUMIFS(aditivos!$L$2:$L$200,aditivos!$A$2:$A$200,A40,aditivos!$C$2:$C$200,"C1"),2))</f>
        <v/>
      </c>
      <c r="I40" s="175" t="str">
        <f t="shared" si="20"/>
        <v/>
      </c>
      <c r="J40" s="175" t="str">
        <f>IF(A40="","",IF(itens_Remanesc!E40="","",itens_Remanesc!E40))</f>
        <v/>
      </c>
      <c r="K40" s="181" t="str">
        <f t="shared" si="21"/>
        <v/>
      </c>
      <c r="L40" s="173" t="str">
        <f>IF(A40="","",ROUND(SUMIFS(aditivos!$L$2:$L$200,aditivos!$A$2:$A$200,A40,aditivos!$C$2:$C$200,"C2"),2))</f>
        <v/>
      </c>
      <c r="M40" s="169" t="str">
        <f t="shared" si="22"/>
        <v/>
      </c>
      <c r="N40" s="169" t="str">
        <f>IF(A40="","",IF(itens_Remanesc!G40="","",itens_Remanesc!G40))</f>
        <v/>
      </c>
      <c r="O40" s="177" t="str">
        <f t="shared" si="23"/>
        <v/>
      </c>
      <c r="P40" s="179" t="str">
        <f>IF(A40="","",ROUND(SUMIFS(aditivos!$L$2:$L$200,aditivos!$A$2:$A$200,A40,aditivos!$C$2:$C$200,"C3"),2))</f>
        <v/>
      </c>
      <c r="Q40" s="175" t="str">
        <f t="shared" si="24"/>
        <v/>
      </c>
      <c r="R40" s="175" t="str">
        <f>IF(A40="","",IF(itens_Remanesc!I40="","",itens_Remanesc!I40))</f>
        <v/>
      </c>
      <c r="S40" s="181" t="str">
        <f t="shared" si="25"/>
        <v/>
      </c>
      <c r="T40" s="173" t="str">
        <f>IF(A40="","",ROUND(SUMIFS(aditivos!$L$2:$L$200,aditivos!$A$2:$A$200,A40,aditivos!$C$2:$C$200,"C4"),2))</f>
        <v/>
      </c>
      <c r="U40" s="169" t="str">
        <f t="shared" si="26"/>
        <v/>
      </c>
      <c r="V40" s="169" t="str">
        <f>IF(A40="","",IF(itens_Remanesc!K40="","",itens_Remanesc!K40))</f>
        <v/>
      </c>
      <c r="W40" s="169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7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IF($A40="","",IF(parametros!$C$2="",0,ROUND(SUMIFS(aditivos!$L$2:$L$200,aditivos!$A$2:$A$200,$A40,aditivos!$C$2:$C$200,"C0",aditivos!$B$2:$B$200,"&gt;="&amp;(INT(parametros!$C$2)+1)),2)))</f>
        <v/>
      </c>
      <c r="AC40" t="str">
        <f>IF($A40="","",IF(parametros!$C$3="",0,ROUND(SUMIFS(aditivos!$L$2:$L$200,aditivos!$A$2:$A$200,$A40,aditivos!$C$2:$C$200,"C1",aditivos!$B$2:$B$200,"&gt;="&amp;(INT(parametros!$C$3)+1)),2)))</f>
        <v/>
      </c>
      <c r="AD40" t="str">
        <f>IF($A40="","",IF(parametros!$C$4="",0,ROUND(SUMIFS(aditivos!$L$2:$L$200,aditivos!$A$2:$A$200,$A40,aditivos!$C$2:$C$200,"C2",aditivos!$B$2:$B$200,"&gt;="&amp;(INT(parametros!$C$4)+1)),2)))</f>
        <v/>
      </c>
      <c r="AE40" t="str">
        <f>IF($A40="","",IF(parametros!$C$5="",0,ROUND(SUMIFS(aditivos!$L$2:$L$200,aditivos!$A$2:$A$200,$A40,aditivos!$C$2:$C$200,"C3",aditivos!$B$2:$B$200,"&gt;="&amp;(INT(parametros!$C$5)+1)),2)))</f>
        <v/>
      </c>
      <c r="AF40" t="str">
        <f>IF($A40="","",IF(parametros!$C$6="",0,ROUND(SUMIFS(aditivos!$L$2:$L$200,aditivos!$A$2:$A$200,$A40,aditivos!$C$2:$C$200,"C4",aditivos!$B$2:$B$200,"&gt;="&amp;(INT(parametros!$C$6)+1)),2)))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12" t="str">
        <f>IF(A41="","",itens_Remanesc!C41)</f>
        <v/>
      </c>
      <c r="C41" s="171" t="str">
        <f>IF(A41="","",IF(itens_Remanesc!B41="",0,itens_Remanesc!B41))</f>
        <v/>
      </c>
      <c r="D41" s="173" t="str">
        <f>IF(A41="","",ROUND(SUMIFS(aditivos!$L$2:$L$200,aditivos!$A$2:$A$200,A41,aditivos!$C$2:$C$200,"C0"),2))</f>
        <v/>
      </c>
      <c r="E41" s="169" t="str">
        <f t="shared" si="18"/>
        <v/>
      </c>
      <c r="F41" s="169" t="str">
        <f>IF(A41="","",IF(itens_Remanesc!B41&lt;&gt;"",itens_Remanesc!B41,IF($Z41,0,"")))</f>
        <v/>
      </c>
      <c r="G41" s="177" t="str">
        <f t="shared" si="19"/>
        <v/>
      </c>
      <c r="H41" s="179" t="str">
        <f>IF(A41="","",ROUND(SUMIFS(aditivos!$L$2:$L$200,aditivos!$A$2:$A$200,A41,aditivos!$C$2:$C$200,"C1"),2))</f>
        <v/>
      </c>
      <c r="I41" s="175" t="str">
        <f t="shared" si="20"/>
        <v/>
      </c>
      <c r="J41" s="175" t="str">
        <f>IF(A41="","",IF(itens_Remanesc!E41="","",itens_Remanesc!E41))</f>
        <v/>
      </c>
      <c r="K41" s="181" t="str">
        <f t="shared" si="21"/>
        <v/>
      </c>
      <c r="L41" s="173" t="str">
        <f>IF(A41="","",ROUND(SUMIFS(aditivos!$L$2:$L$200,aditivos!$A$2:$A$200,A41,aditivos!$C$2:$C$200,"C2"),2))</f>
        <v/>
      </c>
      <c r="M41" s="169" t="str">
        <f t="shared" si="22"/>
        <v/>
      </c>
      <c r="N41" s="169" t="str">
        <f>IF(A41="","",IF(itens_Remanesc!G41="","",itens_Remanesc!G41))</f>
        <v/>
      </c>
      <c r="O41" s="177" t="str">
        <f t="shared" si="23"/>
        <v/>
      </c>
      <c r="P41" s="179" t="str">
        <f>IF(A41="","",ROUND(SUMIFS(aditivos!$L$2:$L$200,aditivos!$A$2:$A$200,A41,aditivos!$C$2:$C$200,"C3"),2))</f>
        <v/>
      </c>
      <c r="Q41" s="175" t="str">
        <f t="shared" si="24"/>
        <v/>
      </c>
      <c r="R41" s="175" t="str">
        <f>IF(A41="","",IF(itens_Remanesc!I41="","",itens_Remanesc!I41))</f>
        <v/>
      </c>
      <c r="S41" s="181" t="str">
        <f t="shared" si="25"/>
        <v/>
      </c>
      <c r="T41" s="173" t="str">
        <f>IF(A41="","",ROUND(SUMIFS(aditivos!$L$2:$L$200,aditivos!$A$2:$A$200,A41,aditivos!$C$2:$C$200,"C4"),2))</f>
        <v/>
      </c>
      <c r="U41" s="169" t="str">
        <f t="shared" si="26"/>
        <v/>
      </c>
      <c r="V41" s="169" t="str">
        <f>IF(A41="","",IF(itens_Remanesc!K41="","",itens_Remanesc!K41))</f>
        <v/>
      </c>
      <c r="W41" s="169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7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IF($A41="","",IF(parametros!$C$2="",0,ROUND(SUMIFS(aditivos!$L$2:$L$200,aditivos!$A$2:$A$200,$A41,aditivos!$C$2:$C$200,"C0",aditivos!$B$2:$B$200,"&gt;="&amp;(INT(parametros!$C$2)+1)),2)))</f>
        <v/>
      </c>
      <c r="AC41" t="str">
        <f>IF($A41="","",IF(parametros!$C$3="",0,ROUND(SUMIFS(aditivos!$L$2:$L$200,aditivos!$A$2:$A$200,$A41,aditivos!$C$2:$C$200,"C1",aditivos!$B$2:$B$200,"&gt;="&amp;(INT(parametros!$C$3)+1)),2)))</f>
        <v/>
      </c>
      <c r="AD41" t="str">
        <f>IF($A41="","",IF(parametros!$C$4="",0,ROUND(SUMIFS(aditivos!$L$2:$L$200,aditivos!$A$2:$A$200,$A41,aditivos!$C$2:$C$200,"C2",aditivos!$B$2:$B$200,"&gt;="&amp;(INT(parametros!$C$4)+1)),2)))</f>
        <v/>
      </c>
      <c r="AE41" t="str">
        <f>IF($A41="","",IF(parametros!$C$5="",0,ROUND(SUMIFS(aditivos!$L$2:$L$200,aditivos!$A$2:$A$200,$A41,aditivos!$C$2:$C$200,"C3",aditivos!$B$2:$B$200,"&gt;="&amp;(INT(parametros!$C$5)+1)),2)))</f>
        <v/>
      </c>
      <c r="AF41" t="str">
        <f>IF($A41="","",IF(parametros!$C$6="",0,ROUND(SUMIFS(aditivos!$L$2:$L$200,aditivos!$A$2:$A$200,$A41,aditivos!$C$2:$C$200,"C4",aditivos!$B$2:$B$200,"&gt;="&amp;(INT(parametros!$C$6)+1)),2)))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12" t="str">
        <f>IF(A42="","",itens_Remanesc!C42)</f>
        <v/>
      </c>
      <c r="C42" s="171" t="str">
        <f>IF(A42="","",IF(itens_Remanesc!B42="",0,itens_Remanesc!B42))</f>
        <v/>
      </c>
      <c r="D42" s="173" t="str">
        <f>IF(A42="","",ROUND(SUMIFS(aditivos!$L$2:$L$200,aditivos!$A$2:$A$200,A42,aditivos!$C$2:$C$200,"C0"),2))</f>
        <v/>
      </c>
      <c r="E42" s="169" t="str">
        <f t="shared" si="18"/>
        <v/>
      </c>
      <c r="F42" s="169" t="str">
        <f>IF(A42="","",IF(itens_Remanesc!B42&lt;&gt;"",itens_Remanesc!B42,IF($Z42,0,"")))</f>
        <v/>
      </c>
      <c r="G42" s="177" t="str">
        <f t="shared" si="19"/>
        <v/>
      </c>
      <c r="H42" s="179" t="str">
        <f>IF(A42="","",ROUND(SUMIFS(aditivos!$L$2:$L$200,aditivos!$A$2:$A$200,A42,aditivos!$C$2:$C$200,"C1"),2))</f>
        <v/>
      </c>
      <c r="I42" s="175" t="str">
        <f t="shared" si="20"/>
        <v/>
      </c>
      <c r="J42" s="175" t="str">
        <f>IF(A42="","",IF(itens_Remanesc!E42="","",itens_Remanesc!E42))</f>
        <v/>
      </c>
      <c r="K42" s="181" t="str">
        <f t="shared" si="21"/>
        <v/>
      </c>
      <c r="L42" s="173" t="str">
        <f>IF(A42="","",ROUND(SUMIFS(aditivos!$L$2:$L$200,aditivos!$A$2:$A$200,A42,aditivos!$C$2:$C$200,"C2"),2))</f>
        <v/>
      </c>
      <c r="M42" s="169" t="str">
        <f t="shared" si="22"/>
        <v/>
      </c>
      <c r="N42" s="169" t="str">
        <f>IF(A42="","",IF(itens_Remanesc!G42="","",itens_Remanesc!G42))</f>
        <v/>
      </c>
      <c r="O42" s="177" t="str">
        <f t="shared" si="23"/>
        <v/>
      </c>
      <c r="P42" s="179" t="str">
        <f>IF(A42="","",ROUND(SUMIFS(aditivos!$L$2:$L$200,aditivos!$A$2:$A$200,A42,aditivos!$C$2:$C$200,"C3"),2))</f>
        <v/>
      </c>
      <c r="Q42" s="175" t="str">
        <f t="shared" si="24"/>
        <v/>
      </c>
      <c r="R42" s="175" t="str">
        <f>IF(A42="","",IF(itens_Remanesc!I42="","",itens_Remanesc!I42))</f>
        <v/>
      </c>
      <c r="S42" s="181" t="str">
        <f t="shared" si="25"/>
        <v/>
      </c>
      <c r="T42" s="173" t="str">
        <f>IF(A42="","",ROUND(SUMIFS(aditivos!$L$2:$L$200,aditivos!$A$2:$A$200,A42,aditivos!$C$2:$C$200,"C4"),2))</f>
        <v/>
      </c>
      <c r="U42" s="169" t="str">
        <f t="shared" si="26"/>
        <v/>
      </c>
      <c r="V42" s="169" t="str">
        <f>IF(A42="","",IF(itens_Remanesc!K42="","",itens_Remanesc!K42))</f>
        <v/>
      </c>
      <c r="W42" s="169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7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IF($A42="","",IF(parametros!$C$2="",0,ROUND(SUMIFS(aditivos!$L$2:$L$200,aditivos!$A$2:$A$200,$A42,aditivos!$C$2:$C$200,"C0",aditivos!$B$2:$B$200,"&gt;="&amp;(INT(parametros!$C$2)+1)),2)))</f>
        <v/>
      </c>
      <c r="AC42" t="str">
        <f>IF($A42="","",IF(parametros!$C$3="",0,ROUND(SUMIFS(aditivos!$L$2:$L$200,aditivos!$A$2:$A$200,$A42,aditivos!$C$2:$C$200,"C1",aditivos!$B$2:$B$200,"&gt;="&amp;(INT(parametros!$C$3)+1)),2)))</f>
        <v/>
      </c>
      <c r="AD42" t="str">
        <f>IF($A42="","",IF(parametros!$C$4="",0,ROUND(SUMIFS(aditivos!$L$2:$L$200,aditivos!$A$2:$A$200,$A42,aditivos!$C$2:$C$200,"C2",aditivos!$B$2:$B$200,"&gt;="&amp;(INT(parametros!$C$4)+1)),2)))</f>
        <v/>
      </c>
      <c r="AE42" t="str">
        <f>IF($A42="","",IF(parametros!$C$5="",0,ROUND(SUMIFS(aditivos!$L$2:$L$200,aditivos!$A$2:$A$200,$A42,aditivos!$C$2:$C$200,"C3",aditivos!$B$2:$B$200,"&gt;="&amp;(INT(parametros!$C$5)+1)),2)))</f>
        <v/>
      </c>
      <c r="AF42" t="str">
        <f>IF($A42="","",IF(parametros!$C$6="",0,ROUND(SUMIFS(aditivos!$L$2:$L$200,aditivos!$A$2:$A$200,$A42,aditivos!$C$2:$C$200,"C4",aditivos!$B$2:$B$200,"&gt;="&amp;(INT(parametros!$C$6)+1)),2)))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12" t="str">
        <f>IF(A43="","",itens_Remanesc!C43)</f>
        <v/>
      </c>
      <c r="C43" s="171" t="str">
        <f>IF(A43="","",IF(itens_Remanesc!B43="",0,itens_Remanesc!B43))</f>
        <v/>
      </c>
      <c r="D43" s="173" t="str">
        <f>IF(A43="","",ROUND(SUMIFS(aditivos!$L$2:$L$200,aditivos!$A$2:$A$200,A43,aditivos!$C$2:$C$200,"C0"),2))</f>
        <v/>
      </c>
      <c r="E43" s="169" t="str">
        <f t="shared" si="18"/>
        <v/>
      </c>
      <c r="F43" s="169" t="str">
        <f>IF(A43="","",IF(itens_Remanesc!B43&lt;&gt;"",itens_Remanesc!B43,IF($Z43,0,"")))</f>
        <v/>
      </c>
      <c r="G43" s="177" t="str">
        <f t="shared" si="19"/>
        <v/>
      </c>
      <c r="H43" s="179" t="str">
        <f>IF(A43="","",ROUND(SUMIFS(aditivos!$L$2:$L$200,aditivos!$A$2:$A$200,A43,aditivos!$C$2:$C$200,"C1"),2))</f>
        <v/>
      </c>
      <c r="I43" s="175" t="str">
        <f t="shared" si="20"/>
        <v/>
      </c>
      <c r="J43" s="175" t="str">
        <f>IF(A43="","",IF(itens_Remanesc!E43="","",itens_Remanesc!E43))</f>
        <v/>
      </c>
      <c r="K43" s="181" t="str">
        <f t="shared" si="21"/>
        <v/>
      </c>
      <c r="L43" s="173" t="str">
        <f>IF(A43="","",ROUND(SUMIFS(aditivos!$L$2:$L$200,aditivos!$A$2:$A$200,A43,aditivos!$C$2:$C$200,"C2"),2))</f>
        <v/>
      </c>
      <c r="M43" s="169" t="str">
        <f t="shared" si="22"/>
        <v/>
      </c>
      <c r="N43" s="169" t="str">
        <f>IF(A43="","",IF(itens_Remanesc!G43="","",itens_Remanesc!G43))</f>
        <v/>
      </c>
      <c r="O43" s="177" t="str">
        <f t="shared" si="23"/>
        <v/>
      </c>
      <c r="P43" s="179" t="str">
        <f>IF(A43="","",ROUND(SUMIFS(aditivos!$L$2:$L$200,aditivos!$A$2:$A$200,A43,aditivos!$C$2:$C$200,"C3"),2))</f>
        <v/>
      </c>
      <c r="Q43" s="175" t="str">
        <f t="shared" si="24"/>
        <v/>
      </c>
      <c r="R43" s="175" t="str">
        <f>IF(A43="","",IF(itens_Remanesc!I43="","",itens_Remanesc!I43))</f>
        <v/>
      </c>
      <c r="S43" s="181" t="str">
        <f t="shared" si="25"/>
        <v/>
      </c>
      <c r="T43" s="173" t="str">
        <f>IF(A43="","",ROUND(SUMIFS(aditivos!$L$2:$L$200,aditivos!$A$2:$A$200,A43,aditivos!$C$2:$C$200,"C4"),2))</f>
        <v/>
      </c>
      <c r="U43" s="169" t="str">
        <f t="shared" si="26"/>
        <v/>
      </c>
      <c r="V43" s="169" t="str">
        <f>IF(A43="","",IF(itens_Remanesc!K43="","",itens_Remanesc!K43))</f>
        <v/>
      </c>
      <c r="W43" s="169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7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IF($A43="","",IF(parametros!$C$2="",0,ROUND(SUMIFS(aditivos!$L$2:$L$200,aditivos!$A$2:$A$200,$A43,aditivos!$C$2:$C$200,"C0",aditivos!$B$2:$B$200,"&gt;="&amp;(INT(parametros!$C$2)+1)),2)))</f>
        <v/>
      </c>
      <c r="AC43" t="str">
        <f>IF($A43="","",IF(parametros!$C$3="",0,ROUND(SUMIFS(aditivos!$L$2:$L$200,aditivos!$A$2:$A$200,$A43,aditivos!$C$2:$C$200,"C1",aditivos!$B$2:$B$200,"&gt;="&amp;(INT(parametros!$C$3)+1)),2)))</f>
        <v/>
      </c>
      <c r="AD43" t="str">
        <f>IF($A43="","",IF(parametros!$C$4="",0,ROUND(SUMIFS(aditivos!$L$2:$L$200,aditivos!$A$2:$A$200,$A43,aditivos!$C$2:$C$200,"C2",aditivos!$B$2:$B$200,"&gt;="&amp;(INT(parametros!$C$4)+1)),2)))</f>
        <v/>
      </c>
      <c r="AE43" t="str">
        <f>IF($A43="","",IF(parametros!$C$5="",0,ROUND(SUMIFS(aditivos!$L$2:$L$200,aditivos!$A$2:$A$200,$A43,aditivos!$C$2:$C$200,"C3",aditivos!$B$2:$B$200,"&gt;="&amp;(INT(parametros!$C$5)+1)),2)))</f>
        <v/>
      </c>
      <c r="AF43" t="str">
        <f>IF($A43="","",IF(parametros!$C$6="",0,ROUND(SUMIFS(aditivos!$L$2:$L$200,aditivos!$A$2:$A$200,$A43,aditivos!$C$2:$C$200,"C4",aditivos!$B$2:$B$200,"&gt;="&amp;(INT(parametros!$C$6)+1)),2)))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12" t="str">
        <f>IF(A44="","",itens_Remanesc!C44)</f>
        <v/>
      </c>
      <c r="C44" s="171" t="str">
        <f>IF(A44="","",IF(itens_Remanesc!B44="",0,itens_Remanesc!B44))</f>
        <v/>
      </c>
      <c r="D44" s="173" t="str">
        <f>IF(A44="","",ROUND(SUMIFS(aditivos!$L$2:$L$200,aditivos!$A$2:$A$200,A44,aditivos!$C$2:$C$200,"C0"),2))</f>
        <v/>
      </c>
      <c r="E44" s="169" t="str">
        <f t="shared" si="18"/>
        <v/>
      </c>
      <c r="F44" s="169" t="str">
        <f>IF(A44="","",IF(itens_Remanesc!B44&lt;&gt;"",itens_Remanesc!B44,IF($Z44,0,"")))</f>
        <v/>
      </c>
      <c r="G44" s="177" t="str">
        <f t="shared" si="19"/>
        <v/>
      </c>
      <c r="H44" s="179" t="str">
        <f>IF(A44="","",ROUND(SUMIFS(aditivos!$L$2:$L$200,aditivos!$A$2:$A$200,A44,aditivos!$C$2:$C$200,"C1"),2))</f>
        <v/>
      </c>
      <c r="I44" s="175" t="str">
        <f t="shared" si="20"/>
        <v/>
      </c>
      <c r="J44" s="175" t="str">
        <f>IF(A44="","",IF(itens_Remanesc!E44="","",itens_Remanesc!E44))</f>
        <v/>
      </c>
      <c r="K44" s="181" t="str">
        <f t="shared" si="21"/>
        <v/>
      </c>
      <c r="L44" s="173" t="str">
        <f>IF(A44="","",ROUND(SUMIFS(aditivos!$L$2:$L$200,aditivos!$A$2:$A$200,A44,aditivos!$C$2:$C$200,"C2"),2))</f>
        <v/>
      </c>
      <c r="M44" s="169" t="str">
        <f t="shared" si="22"/>
        <v/>
      </c>
      <c r="N44" s="169" t="str">
        <f>IF(A44="","",IF(itens_Remanesc!G44="","",itens_Remanesc!G44))</f>
        <v/>
      </c>
      <c r="O44" s="177" t="str">
        <f t="shared" si="23"/>
        <v/>
      </c>
      <c r="P44" s="179" t="str">
        <f>IF(A44="","",ROUND(SUMIFS(aditivos!$L$2:$L$200,aditivos!$A$2:$A$200,A44,aditivos!$C$2:$C$200,"C3"),2))</f>
        <v/>
      </c>
      <c r="Q44" s="175" t="str">
        <f t="shared" si="24"/>
        <v/>
      </c>
      <c r="R44" s="175" t="str">
        <f>IF(A44="","",IF(itens_Remanesc!I44="","",itens_Remanesc!I44))</f>
        <v/>
      </c>
      <c r="S44" s="181" t="str">
        <f t="shared" si="25"/>
        <v/>
      </c>
      <c r="T44" s="173" t="str">
        <f>IF(A44="","",ROUND(SUMIFS(aditivos!$L$2:$L$200,aditivos!$A$2:$A$200,A44,aditivos!$C$2:$C$200,"C4"),2))</f>
        <v/>
      </c>
      <c r="U44" s="169" t="str">
        <f t="shared" si="26"/>
        <v/>
      </c>
      <c r="V44" s="169" t="str">
        <f>IF(A44="","",IF(itens_Remanesc!K44="","",itens_Remanesc!K44))</f>
        <v/>
      </c>
      <c r="W44" s="169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7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IF($A44="","",IF(parametros!$C$2="",0,ROUND(SUMIFS(aditivos!$L$2:$L$200,aditivos!$A$2:$A$200,$A44,aditivos!$C$2:$C$200,"C0",aditivos!$B$2:$B$200,"&gt;="&amp;(INT(parametros!$C$2)+1)),2)))</f>
        <v/>
      </c>
      <c r="AC44" t="str">
        <f>IF($A44="","",IF(parametros!$C$3="",0,ROUND(SUMIFS(aditivos!$L$2:$L$200,aditivos!$A$2:$A$200,$A44,aditivos!$C$2:$C$200,"C1",aditivos!$B$2:$B$200,"&gt;="&amp;(INT(parametros!$C$3)+1)),2)))</f>
        <v/>
      </c>
      <c r="AD44" t="str">
        <f>IF($A44="","",IF(parametros!$C$4="",0,ROUND(SUMIFS(aditivos!$L$2:$L$200,aditivos!$A$2:$A$200,$A44,aditivos!$C$2:$C$200,"C2",aditivos!$B$2:$B$200,"&gt;="&amp;(INT(parametros!$C$4)+1)),2)))</f>
        <v/>
      </c>
      <c r="AE44" t="str">
        <f>IF($A44="","",IF(parametros!$C$5="",0,ROUND(SUMIFS(aditivos!$L$2:$L$200,aditivos!$A$2:$A$200,$A44,aditivos!$C$2:$C$200,"C3",aditivos!$B$2:$B$200,"&gt;="&amp;(INT(parametros!$C$5)+1)),2)))</f>
        <v/>
      </c>
      <c r="AF44" t="str">
        <f>IF($A44="","",IF(parametros!$C$6="",0,ROUND(SUMIFS(aditivos!$L$2:$L$200,aditivos!$A$2:$A$200,$A44,aditivos!$C$2:$C$200,"C4",aditivos!$B$2:$B$200,"&gt;="&amp;(INT(parametros!$C$6)+1)),2)))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12" t="str">
        <f>IF(A45="","",itens_Remanesc!C45)</f>
        <v/>
      </c>
      <c r="C45" s="171" t="str">
        <f>IF(A45="","",IF(itens_Remanesc!B45="",0,itens_Remanesc!B45))</f>
        <v/>
      </c>
      <c r="D45" s="173" t="str">
        <f>IF(A45="","",ROUND(SUMIFS(aditivos!$L$2:$L$200,aditivos!$A$2:$A$200,A45,aditivos!$C$2:$C$200,"C0"),2))</f>
        <v/>
      </c>
      <c r="E45" s="169" t="str">
        <f t="shared" si="18"/>
        <v/>
      </c>
      <c r="F45" s="169" t="str">
        <f>IF(A45="","",IF(itens_Remanesc!B45&lt;&gt;"",itens_Remanesc!B45,IF($Z45,0,"")))</f>
        <v/>
      </c>
      <c r="G45" s="177" t="str">
        <f t="shared" si="19"/>
        <v/>
      </c>
      <c r="H45" s="179" t="str">
        <f>IF(A45="","",ROUND(SUMIFS(aditivos!$L$2:$L$200,aditivos!$A$2:$A$200,A45,aditivos!$C$2:$C$200,"C1"),2))</f>
        <v/>
      </c>
      <c r="I45" s="175" t="str">
        <f t="shared" si="20"/>
        <v/>
      </c>
      <c r="J45" s="175" t="str">
        <f>IF(A45="","",IF(itens_Remanesc!E45="","",itens_Remanesc!E45))</f>
        <v/>
      </c>
      <c r="K45" s="181" t="str">
        <f t="shared" si="21"/>
        <v/>
      </c>
      <c r="L45" s="173" t="str">
        <f>IF(A45="","",ROUND(SUMIFS(aditivos!$L$2:$L$200,aditivos!$A$2:$A$200,A45,aditivos!$C$2:$C$200,"C2"),2))</f>
        <v/>
      </c>
      <c r="M45" s="169" t="str">
        <f t="shared" si="22"/>
        <v/>
      </c>
      <c r="N45" s="169" t="str">
        <f>IF(A45="","",IF(itens_Remanesc!G45="","",itens_Remanesc!G45))</f>
        <v/>
      </c>
      <c r="O45" s="177" t="str">
        <f t="shared" si="23"/>
        <v/>
      </c>
      <c r="P45" s="179" t="str">
        <f>IF(A45="","",ROUND(SUMIFS(aditivos!$L$2:$L$200,aditivos!$A$2:$A$200,A45,aditivos!$C$2:$C$200,"C3"),2))</f>
        <v/>
      </c>
      <c r="Q45" s="175" t="str">
        <f t="shared" si="24"/>
        <v/>
      </c>
      <c r="R45" s="175" t="str">
        <f>IF(A45="","",IF(itens_Remanesc!I45="","",itens_Remanesc!I45))</f>
        <v/>
      </c>
      <c r="S45" s="181" t="str">
        <f t="shared" si="25"/>
        <v/>
      </c>
      <c r="T45" s="173" t="str">
        <f>IF(A45="","",ROUND(SUMIFS(aditivos!$L$2:$L$200,aditivos!$A$2:$A$200,A45,aditivos!$C$2:$C$200,"C4"),2))</f>
        <v/>
      </c>
      <c r="U45" s="169" t="str">
        <f t="shared" si="26"/>
        <v/>
      </c>
      <c r="V45" s="169" t="str">
        <f>IF(A45="","",IF(itens_Remanesc!K45="","",itens_Remanesc!K45))</f>
        <v/>
      </c>
      <c r="W45" s="169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7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IF($A45="","",IF(parametros!$C$2="",0,ROUND(SUMIFS(aditivos!$L$2:$L$200,aditivos!$A$2:$A$200,$A45,aditivos!$C$2:$C$200,"C0",aditivos!$B$2:$B$200,"&gt;="&amp;(INT(parametros!$C$2)+1)),2)))</f>
        <v/>
      </c>
      <c r="AC45" t="str">
        <f>IF($A45="","",IF(parametros!$C$3="",0,ROUND(SUMIFS(aditivos!$L$2:$L$200,aditivos!$A$2:$A$200,$A45,aditivos!$C$2:$C$200,"C1",aditivos!$B$2:$B$200,"&gt;="&amp;(INT(parametros!$C$3)+1)),2)))</f>
        <v/>
      </c>
      <c r="AD45" t="str">
        <f>IF($A45="","",IF(parametros!$C$4="",0,ROUND(SUMIFS(aditivos!$L$2:$L$200,aditivos!$A$2:$A$200,$A45,aditivos!$C$2:$C$200,"C2",aditivos!$B$2:$B$200,"&gt;="&amp;(INT(parametros!$C$4)+1)),2)))</f>
        <v/>
      </c>
      <c r="AE45" t="str">
        <f>IF($A45="","",IF(parametros!$C$5="",0,ROUND(SUMIFS(aditivos!$L$2:$L$200,aditivos!$A$2:$A$200,$A45,aditivos!$C$2:$C$200,"C3",aditivos!$B$2:$B$200,"&gt;="&amp;(INT(parametros!$C$5)+1)),2)))</f>
        <v/>
      </c>
      <c r="AF45" t="str">
        <f>IF($A45="","",IF(parametros!$C$6="",0,ROUND(SUMIFS(aditivos!$L$2:$L$200,aditivos!$A$2:$A$200,$A45,aditivos!$C$2:$C$200,"C4",aditivos!$B$2:$B$200,"&gt;="&amp;(INT(parametros!$C$6)+1)),2)))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12" t="str">
        <f>IF(A46="","",itens_Remanesc!C46)</f>
        <v/>
      </c>
      <c r="C46" s="171" t="str">
        <f>IF(A46="","",IF(itens_Remanesc!B46="",0,itens_Remanesc!B46))</f>
        <v/>
      </c>
      <c r="D46" s="173" t="str">
        <f>IF(A46="","",ROUND(SUMIFS(aditivos!$L$2:$L$200,aditivos!$A$2:$A$200,A46,aditivos!$C$2:$C$200,"C0"),2))</f>
        <v/>
      </c>
      <c r="E46" s="169" t="str">
        <f t="shared" si="18"/>
        <v/>
      </c>
      <c r="F46" s="169" t="str">
        <f>IF(A46="","",IF(itens_Remanesc!B46&lt;&gt;"",itens_Remanesc!B46,IF($Z46,0,"")))</f>
        <v/>
      </c>
      <c r="G46" s="177" t="str">
        <f t="shared" si="19"/>
        <v/>
      </c>
      <c r="H46" s="179" t="str">
        <f>IF(A46="","",ROUND(SUMIFS(aditivos!$L$2:$L$200,aditivos!$A$2:$A$200,A46,aditivos!$C$2:$C$200,"C1"),2))</f>
        <v/>
      </c>
      <c r="I46" s="175" t="str">
        <f t="shared" si="20"/>
        <v/>
      </c>
      <c r="J46" s="175" t="str">
        <f>IF(A46="","",IF(itens_Remanesc!E46="","",itens_Remanesc!E46))</f>
        <v/>
      </c>
      <c r="K46" s="181" t="str">
        <f t="shared" si="21"/>
        <v/>
      </c>
      <c r="L46" s="173" t="str">
        <f>IF(A46="","",ROUND(SUMIFS(aditivos!$L$2:$L$200,aditivos!$A$2:$A$200,A46,aditivos!$C$2:$C$200,"C2"),2))</f>
        <v/>
      </c>
      <c r="M46" s="169" t="str">
        <f t="shared" si="22"/>
        <v/>
      </c>
      <c r="N46" s="169" t="str">
        <f>IF(A46="","",IF(itens_Remanesc!G46="","",itens_Remanesc!G46))</f>
        <v/>
      </c>
      <c r="O46" s="177" t="str">
        <f t="shared" si="23"/>
        <v/>
      </c>
      <c r="P46" s="179" t="str">
        <f>IF(A46="","",ROUND(SUMIFS(aditivos!$L$2:$L$200,aditivos!$A$2:$A$200,A46,aditivos!$C$2:$C$200,"C3"),2))</f>
        <v/>
      </c>
      <c r="Q46" s="175" t="str">
        <f t="shared" si="24"/>
        <v/>
      </c>
      <c r="R46" s="175" t="str">
        <f>IF(A46="","",IF(itens_Remanesc!I46="","",itens_Remanesc!I46))</f>
        <v/>
      </c>
      <c r="S46" s="181" t="str">
        <f t="shared" si="25"/>
        <v/>
      </c>
      <c r="T46" s="173" t="str">
        <f>IF(A46="","",ROUND(SUMIFS(aditivos!$L$2:$L$200,aditivos!$A$2:$A$200,A46,aditivos!$C$2:$C$200,"C4"),2))</f>
        <v/>
      </c>
      <c r="U46" s="169" t="str">
        <f t="shared" si="26"/>
        <v/>
      </c>
      <c r="V46" s="169" t="str">
        <f>IF(A46="","",IF(itens_Remanesc!K46="","",itens_Remanesc!K46))</f>
        <v/>
      </c>
      <c r="W46" s="169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7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IF($A46="","",IF(parametros!$C$2="",0,ROUND(SUMIFS(aditivos!$L$2:$L$200,aditivos!$A$2:$A$200,$A46,aditivos!$C$2:$C$200,"C0",aditivos!$B$2:$B$200,"&gt;="&amp;(INT(parametros!$C$2)+1)),2)))</f>
        <v/>
      </c>
      <c r="AC46" t="str">
        <f>IF($A46="","",IF(parametros!$C$3="",0,ROUND(SUMIFS(aditivos!$L$2:$L$200,aditivos!$A$2:$A$200,$A46,aditivos!$C$2:$C$200,"C1",aditivos!$B$2:$B$200,"&gt;="&amp;(INT(parametros!$C$3)+1)),2)))</f>
        <v/>
      </c>
      <c r="AD46" t="str">
        <f>IF($A46="","",IF(parametros!$C$4="",0,ROUND(SUMIFS(aditivos!$L$2:$L$200,aditivos!$A$2:$A$200,$A46,aditivos!$C$2:$C$200,"C2",aditivos!$B$2:$B$200,"&gt;="&amp;(INT(parametros!$C$4)+1)),2)))</f>
        <v/>
      </c>
      <c r="AE46" t="str">
        <f>IF($A46="","",IF(parametros!$C$5="",0,ROUND(SUMIFS(aditivos!$L$2:$L$200,aditivos!$A$2:$A$200,$A46,aditivos!$C$2:$C$200,"C3",aditivos!$B$2:$B$200,"&gt;="&amp;(INT(parametros!$C$5)+1)),2)))</f>
        <v/>
      </c>
      <c r="AF46" t="str">
        <f>IF($A46="","",IF(parametros!$C$6="",0,ROUND(SUMIFS(aditivos!$L$2:$L$200,aditivos!$A$2:$A$200,$A46,aditivos!$C$2:$C$200,"C4",aditivos!$B$2:$B$200,"&gt;="&amp;(INT(parametros!$C$6)+1)),2)))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12" t="str">
        <f>IF(A47="","",itens_Remanesc!C47)</f>
        <v/>
      </c>
      <c r="C47" s="171" t="str">
        <f>IF(A47="","",IF(itens_Remanesc!B47="",0,itens_Remanesc!B47))</f>
        <v/>
      </c>
      <c r="D47" s="173" t="str">
        <f>IF(A47="","",ROUND(SUMIFS(aditivos!$L$2:$L$200,aditivos!$A$2:$A$200,A47,aditivos!$C$2:$C$200,"C0"),2))</f>
        <v/>
      </c>
      <c r="E47" s="169" t="str">
        <f t="shared" si="18"/>
        <v/>
      </c>
      <c r="F47" s="169" t="str">
        <f>IF(A47="","",IF(itens_Remanesc!B47&lt;&gt;"",itens_Remanesc!B47,IF($Z47,0,"")))</f>
        <v/>
      </c>
      <c r="G47" s="177" t="str">
        <f t="shared" si="19"/>
        <v/>
      </c>
      <c r="H47" s="179" t="str">
        <f>IF(A47="","",ROUND(SUMIFS(aditivos!$L$2:$L$200,aditivos!$A$2:$A$200,A47,aditivos!$C$2:$C$200,"C1"),2))</f>
        <v/>
      </c>
      <c r="I47" s="175" t="str">
        <f t="shared" si="20"/>
        <v/>
      </c>
      <c r="J47" s="175" t="str">
        <f>IF(A47="","",IF(itens_Remanesc!E47="","",itens_Remanesc!E47))</f>
        <v/>
      </c>
      <c r="K47" s="181" t="str">
        <f t="shared" si="21"/>
        <v/>
      </c>
      <c r="L47" s="173" t="str">
        <f>IF(A47="","",ROUND(SUMIFS(aditivos!$L$2:$L$200,aditivos!$A$2:$A$200,A47,aditivos!$C$2:$C$200,"C2"),2))</f>
        <v/>
      </c>
      <c r="M47" s="169" t="str">
        <f t="shared" si="22"/>
        <v/>
      </c>
      <c r="N47" s="169" t="str">
        <f>IF(A47="","",IF(itens_Remanesc!G47="","",itens_Remanesc!G47))</f>
        <v/>
      </c>
      <c r="O47" s="177" t="str">
        <f t="shared" si="23"/>
        <v/>
      </c>
      <c r="P47" s="179" t="str">
        <f>IF(A47="","",ROUND(SUMIFS(aditivos!$L$2:$L$200,aditivos!$A$2:$A$200,A47,aditivos!$C$2:$C$200,"C3"),2))</f>
        <v/>
      </c>
      <c r="Q47" s="175" t="str">
        <f t="shared" si="24"/>
        <v/>
      </c>
      <c r="R47" s="175" t="str">
        <f>IF(A47="","",IF(itens_Remanesc!I47="","",itens_Remanesc!I47))</f>
        <v/>
      </c>
      <c r="S47" s="181" t="str">
        <f t="shared" si="25"/>
        <v/>
      </c>
      <c r="T47" s="173" t="str">
        <f>IF(A47="","",ROUND(SUMIFS(aditivos!$L$2:$L$200,aditivos!$A$2:$A$200,A47,aditivos!$C$2:$C$200,"C4"),2))</f>
        <v/>
      </c>
      <c r="U47" s="169" t="str">
        <f t="shared" si="26"/>
        <v/>
      </c>
      <c r="V47" s="169" t="str">
        <f>IF(A47="","",IF(itens_Remanesc!K47="","",itens_Remanesc!K47))</f>
        <v/>
      </c>
      <c r="W47" s="169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7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IF($A47="","",IF(parametros!$C$2="",0,ROUND(SUMIFS(aditivos!$L$2:$L$200,aditivos!$A$2:$A$200,$A47,aditivos!$C$2:$C$200,"C0",aditivos!$B$2:$B$200,"&gt;="&amp;(INT(parametros!$C$2)+1)),2)))</f>
        <v/>
      </c>
      <c r="AC47" t="str">
        <f>IF($A47="","",IF(parametros!$C$3="",0,ROUND(SUMIFS(aditivos!$L$2:$L$200,aditivos!$A$2:$A$200,$A47,aditivos!$C$2:$C$200,"C1",aditivos!$B$2:$B$200,"&gt;="&amp;(INT(parametros!$C$3)+1)),2)))</f>
        <v/>
      </c>
      <c r="AD47" t="str">
        <f>IF($A47="","",IF(parametros!$C$4="",0,ROUND(SUMIFS(aditivos!$L$2:$L$200,aditivos!$A$2:$A$200,$A47,aditivos!$C$2:$C$200,"C2",aditivos!$B$2:$B$200,"&gt;="&amp;(INT(parametros!$C$4)+1)),2)))</f>
        <v/>
      </c>
      <c r="AE47" t="str">
        <f>IF($A47="","",IF(parametros!$C$5="",0,ROUND(SUMIFS(aditivos!$L$2:$L$200,aditivos!$A$2:$A$200,$A47,aditivos!$C$2:$C$200,"C3",aditivos!$B$2:$B$200,"&gt;="&amp;(INT(parametros!$C$5)+1)),2)))</f>
        <v/>
      </c>
      <c r="AF47" t="str">
        <f>IF($A47="","",IF(parametros!$C$6="",0,ROUND(SUMIFS(aditivos!$L$2:$L$200,aditivos!$A$2:$A$200,$A47,aditivos!$C$2:$C$200,"C4",aditivos!$B$2:$B$200,"&gt;="&amp;(INT(parametros!$C$6)+1)),2)))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12" t="str">
        <f>IF(A48="","",itens_Remanesc!C48)</f>
        <v/>
      </c>
      <c r="C48" s="171" t="str">
        <f>IF(A48="","",IF(itens_Remanesc!B48="",0,itens_Remanesc!B48))</f>
        <v/>
      </c>
      <c r="D48" s="173" t="str">
        <f>IF(A48="","",ROUND(SUMIFS(aditivos!$L$2:$L$200,aditivos!$A$2:$A$200,A48,aditivos!$C$2:$C$200,"C0"),2))</f>
        <v/>
      </c>
      <c r="E48" s="169" t="str">
        <f t="shared" si="18"/>
        <v/>
      </c>
      <c r="F48" s="169" t="str">
        <f>IF(A48="","",IF(itens_Remanesc!B48&lt;&gt;"",itens_Remanesc!B48,IF($Z48,0,"")))</f>
        <v/>
      </c>
      <c r="G48" s="177" t="str">
        <f t="shared" si="19"/>
        <v/>
      </c>
      <c r="H48" s="179" t="str">
        <f>IF(A48="","",ROUND(SUMIFS(aditivos!$L$2:$L$200,aditivos!$A$2:$A$200,A48,aditivos!$C$2:$C$200,"C1"),2))</f>
        <v/>
      </c>
      <c r="I48" s="175" t="str">
        <f t="shared" si="20"/>
        <v/>
      </c>
      <c r="J48" s="175" t="str">
        <f>IF(A48="","",IF(itens_Remanesc!E48="","",itens_Remanesc!E48))</f>
        <v/>
      </c>
      <c r="K48" s="181" t="str">
        <f t="shared" si="21"/>
        <v/>
      </c>
      <c r="L48" s="173" t="str">
        <f>IF(A48="","",ROUND(SUMIFS(aditivos!$L$2:$L$200,aditivos!$A$2:$A$200,A48,aditivos!$C$2:$C$200,"C2"),2))</f>
        <v/>
      </c>
      <c r="M48" s="169" t="str">
        <f t="shared" si="22"/>
        <v/>
      </c>
      <c r="N48" s="169" t="str">
        <f>IF(A48="","",IF(itens_Remanesc!G48="","",itens_Remanesc!G48))</f>
        <v/>
      </c>
      <c r="O48" s="177" t="str">
        <f t="shared" si="23"/>
        <v/>
      </c>
      <c r="P48" s="179" t="str">
        <f>IF(A48="","",ROUND(SUMIFS(aditivos!$L$2:$L$200,aditivos!$A$2:$A$200,A48,aditivos!$C$2:$C$200,"C3"),2))</f>
        <v/>
      </c>
      <c r="Q48" s="175" t="str">
        <f t="shared" si="24"/>
        <v/>
      </c>
      <c r="R48" s="175" t="str">
        <f>IF(A48="","",IF(itens_Remanesc!I48="","",itens_Remanesc!I48))</f>
        <v/>
      </c>
      <c r="S48" s="181" t="str">
        <f t="shared" si="25"/>
        <v/>
      </c>
      <c r="T48" s="173" t="str">
        <f>IF(A48="","",ROUND(SUMIFS(aditivos!$L$2:$L$200,aditivos!$A$2:$A$200,A48,aditivos!$C$2:$C$200,"C4"),2))</f>
        <v/>
      </c>
      <c r="U48" s="169" t="str">
        <f t="shared" si="26"/>
        <v/>
      </c>
      <c r="V48" s="169" t="str">
        <f>IF(A48="","",IF(itens_Remanesc!K48="","",itens_Remanesc!K48))</f>
        <v/>
      </c>
      <c r="W48" s="169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7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IF($A48="","",IF(parametros!$C$2="",0,ROUND(SUMIFS(aditivos!$L$2:$L$200,aditivos!$A$2:$A$200,$A48,aditivos!$C$2:$C$200,"C0",aditivos!$B$2:$B$200,"&gt;="&amp;(INT(parametros!$C$2)+1)),2)))</f>
        <v/>
      </c>
      <c r="AC48" t="str">
        <f>IF($A48="","",IF(parametros!$C$3="",0,ROUND(SUMIFS(aditivos!$L$2:$L$200,aditivos!$A$2:$A$200,$A48,aditivos!$C$2:$C$200,"C1",aditivos!$B$2:$B$200,"&gt;="&amp;(INT(parametros!$C$3)+1)),2)))</f>
        <v/>
      </c>
      <c r="AD48" t="str">
        <f>IF($A48="","",IF(parametros!$C$4="",0,ROUND(SUMIFS(aditivos!$L$2:$L$200,aditivos!$A$2:$A$200,$A48,aditivos!$C$2:$C$200,"C2",aditivos!$B$2:$B$200,"&gt;="&amp;(INT(parametros!$C$4)+1)),2)))</f>
        <v/>
      </c>
      <c r="AE48" t="str">
        <f>IF($A48="","",IF(parametros!$C$5="",0,ROUND(SUMIFS(aditivos!$L$2:$L$200,aditivos!$A$2:$A$200,$A48,aditivos!$C$2:$C$200,"C3",aditivos!$B$2:$B$200,"&gt;="&amp;(INT(parametros!$C$5)+1)),2)))</f>
        <v/>
      </c>
      <c r="AF48" t="str">
        <f>IF($A48="","",IF(parametros!$C$6="",0,ROUND(SUMIFS(aditivos!$L$2:$L$200,aditivos!$A$2:$A$200,$A48,aditivos!$C$2:$C$200,"C4",aditivos!$B$2:$B$200,"&gt;="&amp;(INT(parametros!$C$6)+1)),2)))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12" t="str">
        <f>IF(A49="","",itens_Remanesc!C49)</f>
        <v/>
      </c>
      <c r="C49" s="171" t="str">
        <f>IF(A49="","",IF(itens_Remanesc!B49="",0,itens_Remanesc!B49))</f>
        <v/>
      </c>
      <c r="D49" s="173" t="str">
        <f>IF(A49="","",ROUND(SUMIFS(aditivos!$L$2:$L$200,aditivos!$A$2:$A$200,A49,aditivos!$C$2:$C$200,"C0"),2))</f>
        <v/>
      </c>
      <c r="E49" s="169" t="str">
        <f t="shared" si="18"/>
        <v/>
      </c>
      <c r="F49" s="169" t="str">
        <f>IF(A49="","",IF(itens_Remanesc!B49&lt;&gt;"",itens_Remanesc!B49,IF($Z49,0,"")))</f>
        <v/>
      </c>
      <c r="G49" s="177" t="str">
        <f t="shared" si="19"/>
        <v/>
      </c>
      <c r="H49" s="179" t="str">
        <f>IF(A49="","",ROUND(SUMIFS(aditivos!$L$2:$L$200,aditivos!$A$2:$A$200,A49,aditivos!$C$2:$C$200,"C1"),2))</f>
        <v/>
      </c>
      <c r="I49" s="175" t="str">
        <f t="shared" si="20"/>
        <v/>
      </c>
      <c r="J49" s="175" t="str">
        <f>IF(A49="","",IF(itens_Remanesc!E49="","",itens_Remanesc!E49))</f>
        <v/>
      </c>
      <c r="K49" s="181" t="str">
        <f t="shared" si="21"/>
        <v/>
      </c>
      <c r="L49" s="173" t="str">
        <f>IF(A49="","",ROUND(SUMIFS(aditivos!$L$2:$L$200,aditivos!$A$2:$A$200,A49,aditivos!$C$2:$C$200,"C2"),2))</f>
        <v/>
      </c>
      <c r="M49" s="169" t="str">
        <f t="shared" si="22"/>
        <v/>
      </c>
      <c r="N49" s="169" t="str">
        <f>IF(A49="","",IF(itens_Remanesc!G49="","",itens_Remanesc!G49))</f>
        <v/>
      </c>
      <c r="O49" s="177" t="str">
        <f t="shared" si="23"/>
        <v/>
      </c>
      <c r="P49" s="179" t="str">
        <f>IF(A49="","",ROUND(SUMIFS(aditivos!$L$2:$L$200,aditivos!$A$2:$A$200,A49,aditivos!$C$2:$C$200,"C3"),2))</f>
        <v/>
      </c>
      <c r="Q49" s="175" t="str">
        <f t="shared" si="24"/>
        <v/>
      </c>
      <c r="R49" s="175" t="str">
        <f>IF(A49="","",IF(itens_Remanesc!I49="","",itens_Remanesc!I49))</f>
        <v/>
      </c>
      <c r="S49" s="181" t="str">
        <f t="shared" si="25"/>
        <v/>
      </c>
      <c r="T49" s="173" t="str">
        <f>IF(A49="","",ROUND(SUMIFS(aditivos!$L$2:$L$200,aditivos!$A$2:$A$200,A49,aditivos!$C$2:$C$200,"C4"),2))</f>
        <v/>
      </c>
      <c r="U49" s="169" t="str">
        <f t="shared" si="26"/>
        <v/>
      </c>
      <c r="V49" s="169" t="str">
        <f>IF(A49="","",IF(itens_Remanesc!K49="","",itens_Remanesc!K49))</f>
        <v/>
      </c>
      <c r="W49" s="169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7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IF($A49="","",IF(parametros!$C$2="",0,ROUND(SUMIFS(aditivos!$L$2:$L$200,aditivos!$A$2:$A$200,$A49,aditivos!$C$2:$C$200,"C0",aditivos!$B$2:$B$200,"&gt;="&amp;(INT(parametros!$C$2)+1)),2)))</f>
        <v/>
      </c>
      <c r="AC49" t="str">
        <f>IF($A49="","",IF(parametros!$C$3="",0,ROUND(SUMIFS(aditivos!$L$2:$L$200,aditivos!$A$2:$A$200,$A49,aditivos!$C$2:$C$200,"C1",aditivos!$B$2:$B$200,"&gt;="&amp;(INT(parametros!$C$3)+1)),2)))</f>
        <v/>
      </c>
      <c r="AD49" t="str">
        <f>IF($A49="","",IF(parametros!$C$4="",0,ROUND(SUMIFS(aditivos!$L$2:$L$200,aditivos!$A$2:$A$200,$A49,aditivos!$C$2:$C$200,"C2",aditivos!$B$2:$B$200,"&gt;="&amp;(INT(parametros!$C$4)+1)),2)))</f>
        <v/>
      </c>
      <c r="AE49" t="str">
        <f>IF($A49="","",IF(parametros!$C$5="",0,ROUND(SUMIFS(aditivos!$L$2:$L$200,aditivos!$A$2:$A$200,$A49,aditivos!$C$2:$C$200,"C3",aditivos!$B$2:$B$200,"&gt;="&amp;(INT(parametros!$C$5)+1)),2)))</f>
        <v/>
      </c>
      <c r="AF49" t="str">
        <f>IF($A49="","",IF(parametros!$C$6="",0,ROUND(SUMIFS(aditivos!$L$2:$L$200,aditivos!$A$2:$A$200,$A49,aditivos!$C$2:$C$200,"C4",aditivos!$B$2:$B$200,"&gt;="&amp;(INT(parametros!$C$6)+1)),2)))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12" t="str">
        <f>IF(A50="","",itens_Remanesc!C50)</f>
        <v/>
      </c>
      <c r="C50" s="171" t="str">
        <f>IF(A50="","",IF(itens_Remanesc!B50="",0,itens_Remanesc!B50))</f>
        <v/>
      </c>
      <c r="D50" s="173" t="str">
        <f>IF(A50="","",ROUND(SUMIFS(aditivos!$L$2:$L$200,aditivos!$A$2:$A$200,A50,aditivos!$C$2:$C$200,"C0"),2))</f>
        <v/>
      </c>
      <c r="E50" s="169" t="str">
        <f t="shared" si="18"/>
        <v/>
      </c>
      <c r="F50" s="169" t="str">
        <f>IF(A50="","",IF(itens_Remanesc!B50&lt;&gt;"",itens_Remanesc!B50,IF($Z50,0,"")))</f>
        <v/>
      </c>
      <c r="G50" s="177" t="str">
        <f t="shared" si="19"/>
        <v/>
      </c>
      <c r="H50" s="179" t="str">
        <f>IF(A50="","",ROUND(SUMIFS(aditivos!$L$2:$L$200,aditivos!$A$2:$A$200,A50,aditivos!$C$2:$C$200,"C1"),2))</f>
        <v/>
      </c>
      <c r="I50" s="175" t="str">
        <f t="shared" si="20"/>
        <v/>
      </c>
      <c r="J50" s="175" t="str">
        <f>IF(A50="","",IF(itens_Remanesc!E50="","",itens_Remanesc!E50))</f>
        <v/>
      </c>
      <c r="K50" s="181" t="str">
        <f t="shared" si="21"/>
        <v/>
      </c>
      <c r="L50" s="173" t="str">
        <f>IF(A50="","",ROUND(SUMIFS(aditivos!$L$2:$L$200,aditivos!$A$2:$A$200,A50,aditivos!$C$2:$C$200,"C2"),2))</f>
        <v/>
      </c>
      <c r="M50" s="169" t="str">
        <f t="shared" si="22"/>
        <v/>
      </c>
      <c r="N50" s="169" t="str">
        <f>IF(A50="","",IF(itens_Remanesc!G50="","",itens_Remanesc!G50))</f>
        <v/>
      </c>
      <c r="O50" s="177" t="str">
        <f t="shared" si="23"/>
        <v/>
      </c>
      <c r="P50" s="179" t="str">
        <f>IF(A50="","",ROUND(SUMIFS(aditivos!$L$2:$L$200,aditivos!$A$2:$A$200,A50,aditivos!$C$2:$C$200,"C3"),2))</f>
        <v/>
      </c>
      <c r="Q50" s="175" t="str">
        <f t="shared" si="24"/>
        <v/>
      </c>
      <c r="R50" s="175" t="str">
        <f>IF(A50="","",IF(itens_Remanesc!I50="","",itens_Remanesc!I50))</f>
        <v/>
      </c>
      <c r="S50" s="181" t="str">
        <f t="shared" si="25"/>
        <v/>
      </c>
      <c r="T50" s="173" t="str">
        <f>IF(A50="","",ROUND(SUMIFS(aditivos!$L$2:$L$200,aditivos!$A$2:$A$200,A50,aditivos!$C$2:$C$200,"C4"),2))</f>
        <v/>
      </c>
      <c r="U50" s="169" t="str">
        <f t="shared" si="26"/>
        <v/>
      </c>
      <c r="V50" s="169" t="str">
        <f>IF(A50="","",IF(itens_Remanesc!K50="","",itens_Remanesc!K50))</f>
        <v/>
      </c>
      <c r="W50" s="169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7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IF($A50="","",IF(parametros!$C$2="",0,ROUND(SUMIFS(aditivos!$L$2:$L$200,aditivos!$A$2:$A$200,$A50,aditivos!$C$2:$C$200,"C0",aditivos!$B$2:$B$200,"&gt;="&amp;(INT(parametros!$C$2)+1)),2)))</f>
        <v/>
      </c>
      <c r="AC50" t="str">
        <f>IF($A50="","",IF(parametros!$C$3="",0,ROUND(SUMIFS(aditivos!$L$2:$L$200,aditivos!$A$2:$A$200,$A50,aditivos!$C$2:$C$200,"C1",aditivos!$B$2:$B$200,"&gt;="&amp;(INT(parametros!$C$3)+1)),2)))</f>
        <v/>
      </c>
      <c r="AD50" t="str">
        <f>IF($A50="","",IF(parametros!$C$4="",0,ROUND(SUMIFS(aditivos!$L$2:$L$200,aditivos!$A$2:$A$200,$A50,aditivos!$C$2:$C$200,"C2",aditivos!$B$2:$B$200,"&gt;="&amp;(INT(parametros!$C$4)+1)),2)))</f>
        <v/>
      </c>
      <c r="AE50" t="str">
        <f>IF($A50="","",IF(parametros!$C$5="",0,ROUND(SUMIFS(aditivos!$L$2:$L$200,aditivos!$A$2:$A$200,$A50,aditivos!$C$2:$C$200,"C3",aditivos!$B$2:$B$200,"&gt;="&amp;(INT(parametros!$C$5)+1)),2)))</f>
        <v/>
      </c>
      <c r="AF50" t="str">
        <f>IF($A50="","",IF(parametros!$C$6="",0,ROUND(SUMIFS(aditivos!$L$2:$L$200,aditivos!$A$2:$A$200,$A50,aditivos!$C$2:$C$200,"C4",aditivos!$B$2:$B$200,"&gt;="&amp;(INT(parametros!$C$6)+1)),2)))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12" t="str">
        <f>IF(A51="","",itens_Remanesc!C51)</f>
        <v/>
      </c>
      <c r="C51" s="171" t="str">
        <f>IF(A51="","",IF(itens_Remanesc!B51="",0,itens_Remanesc!B51))</f>
        <v/>
      </c>
      <c r="D51" s="173" t="str">
        <f>IF(A51="","",ROUND(SUMIFS(aditivos!$L$2:$L$200,aditivos!$A$2:$A$200,A51,aditivos!$C$2:$C$200,"C0"),2))</f>
        <v/>
      </c>
      <c r="E51" s="169" t="str">
        <f t="shared" si="18"/>
        <v/>
      </c>
      <c r="F51" s="169" t="str">
        <f>IF(A51="","",IF(itens_Remanesc!B51&lt;&gt;"",itens_Remanesc!B51,IF($Z51,0,"")))</f>
        <v/>
      </c>
      <c r="G51" s="177" t="str">
        <f t="shared" si="19"/>
        <v/>
      </c>
      <c r="H51" s="179" t="str">
        <f>IF(A51="","",ROUND(SUMIFS(aditivos!$L$2:$L$200,aditivos!$A$2:$A$200,A51,aditivos!$C$2:$C$200,"C1"),2))</f>
        <v/>
      </c>
      <c r="I51" s="175" t="str">
        <f t="shared" si="20"/>
        <v/>
      </c>
      <c r="J51" s="175" t="str">
        <f>IF(A51="","",IF(itens_Remanesc!E51="","",itens_Remanesc!E51))</f>
        <v/>
      </c>
      <c r="K51" s="181" t="str">
        <f t="shared" si="21"/>
        <v/>
      </c>
      <c r="L51" s="173" t="str">
        <f>IF(A51="","",ROUND(SUMIFS(aditivos!$L$2:$L$200,aditivos!$A$2:$A$200,A51,aditivos!$C$2:$C$200,"C2"),2))</f>
        <v/>
      </c>
      <c r="M51" s="169" t="str">
        <f t="shared" si="22"/>
        <v/>
      </c>
      <c r="N51" s="169" t="str">
        <f>IF(A51="","",IF(itens_Remanesc!G51="","",itens_Remanesc!G51))</f>
        <v/>
      </c>
      <c r="O51" s="177" t="str">
        <f t="shared" si="23"/>
        <v/>
      </c>
      <c r="P51" s="179" t="str">
        <f>IF(A51="","",ROUND(SUMIFS(aditivos!$L$2:$L$200,aditivos!$A$2:$A$200,A51,aditivos!$C$2:$C$200,"C3"),2))</f>
        <v/>
      </c>
      <c r="Q51" s="175" t="str">
        <f t="shared" si="24"/>
        <v/>
      </c>
      <c r="R51" s="175" t="str">
        <f>IF(A51="","",IF(itens_Remanesc!I51="","",itens_Remanesc!I51))</f>
        <v/>
      </c>
      <c r="S51" s="181" t="str">
        <f t="shared" si="25"/>
        <v/>
      </c>
      <c r="T51" s="173" t="str">
        <f>IF(A51="","",ROUND(SUMIFS(aditivos!$L$2:$L$200,aditivos!$A$2:$A$200,A51,aditivos!$C$2:$C$200,"C4"),2))</f>
        <v/>
      </c>
      <c r="U51" s="169" t="str">
        <f t="shared" si="26"/>
        <v/>
      </c>
      <c r="V51" s="169" t="str">
        <f>IF(A51="","",IF(itens_Remanesc!K51="","",itens_Remanesc!K51))</f>
        <v/>
      </c>
      <c r="W51" s="169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7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IF($A51="","",IF(parametros!$C$2="",0,ROUND(SUMIFS(aditivos!$L$2:$L$200,aditivos!$A$2:$A$200,$A51,aditivos!$C$2:$C$200,"C0",aditivos!$B$2:$B$200,"&gt;="&amp;(INT(parametros!$C$2)+1)),2)))</f>
        <v/>
      </c>
      <c r="AC51" t="str">
        <f>IF($A51="","",IF(parametros!$C$3="",0,ROUND(SUMIFS(aditivos!$L$2:$L$200,aditivos!$A$2:$A$200,$A51,aditivos!$C$2:$C$200,"C1",aditivos!$B$2:$B$200,"&gt;="&amp;(INT(parametros!$C$3)+1)),2)))</f>
        <v/>
      </c>
      <c r="AD51" t="str">
        <f>IF($A51="","",IF(parametros!$C$4="",0,ROUND(SUMIFS(aditivos!$L$2:$L$200,aditivos!$A$2:$A$200,$A51,aditivos!$C$2:$C$200,"C2",aditivos!$B$2:$B$200,"&gt;="&amp;(INT(parametros!$C$4)+1)),2)))</f>
        <v/>
      </c>
      <c r="AE51" t="str">
        <f>IF($A51="","",IF(parametros!$C$5="",0,ROUND(SUMIFS(aditivos!$L$2:$L$200,aditivos!$A$2:$A$200,$A51,aditivos!$C$2:$C$200,"C3",aditivos!$B$2:$B$200,"&gt;="&amp;(INT(parametros!$C$5)+1)),2)))</f>
        <v/>
      </c>
      <c r="AF51" t="str">
        <f>IF($A51="","",IF(parametros!$C$6="",0,ROUND(SUMIFS(aditivos!$L$2:$L$200,aditivos!$A$2:$A$200,$A51,aditivos!$C$2:$C$200,"C4",aditivos!$B$2:$B$200,"&gt;="&amp;(INT(parametros!$C$6)+1)),2)))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12" t="str">
        <f>IF(A52="","",itens_Remanesc!C52)</f>
        <v/>
      </c>
      <c r="C52" s="171" t="str">
        <f>IF(A52="","",IF(itens_Remanesc!B52="",0,itens_Remanesc!B52))</f>
        <v/>
      </c>
      <c r="D52" s="173" t="str">
        <f>IF(A52="","",ROUND(SUMIFS(aditivos!$L$2:$L$200,aditivos!$A$2:$A$200,A52,aditivos!$C$2:$C$200,"C0"),2))</f>
        <v/>
      </c>
      <c r="E52" s="169" t="str">
        <f t="shared" si="18"/>
        <v/>
      </c>
      <c r="F52" s="169" t="str">
        <f>IF(A52="","",IF(itens_Remanesc!B52&lt;&gt;"",itens_Remanesc!B52,IF($Z52,0,"")))</f>
        <v/>
      </c>
      <c r="G52" s="177" t="str">
        <f t="shared" si="19"/>
        <v/>
      </c>
      <c r="H52" s="179" t="str">
        <f>IF(A52="","",ROUND(SUMIFS(aditivos!$L$2:$L$200,aditivos!$A$2:$A$200,A52,aditivos!$C$2:$C$200,"C1"),2))</f>
        <v/>
      </c>
      <c r="I52" s="175" t="str">
        <f t="shared" si="20"/>
        <v/>
      </c>
      <c r="J52" s="175" t="str">
        <f>IF(A52="","",IF(itens_Remanesc!E52="","",itens_Remanesc!E52))</f>
        <v/>
      </c>
      <c r="K52" s="181" t="str">
        <f t="shared" si="21"/>
        <v/>
      </c>
      <c r="L52" s="173" t="str">
        <f>IF(A52="","",ROUND(SUMIFS(aditivos!$L$2:$L$200,aditivos!$A$2:$A$200,A52,aditivos!$C$2:$C$200,"C2"),2))</f>
        <v/>
      </c>
      <c r="M52" s="169" t="str">
        <f t="shared" si="22"/>
        <v/>
      </c>
      <c r="N52" s="169" t="str">
        <f>IF(A52="","",IF(itens_Remanesc!G52="","",itens_Remanesc!G52))</f>
        <v/>
      </c>
      <c r="O52" s="177" t="str">
        <f t="shared" si="23"/>
        <v/>
      </c>
      <c r="P52" s="179" t="str">
        <f>IF(A52="","",ROUND(SUMIFS(aditivos!$L$2:$L$200,aditivos!$A$2:$A$200,A52,aditivos!$C$2:$C$200,"C3"),2))</f>
        <v/>
      </c>
      <c r="Q52" s="175" t="str">
        <f t="shared" si="24"/>
        <v/>
      </c>
      <c r="R52" s="175" t="str">
        <f>IF(A52="","",IF(itens_Remanesc!I52="","",itens_Remanesc!I52))</f>
        <v/>
      </c>
      <c r="S52" s="181" t="str">
        <f t="shared" si="25"/>
        <v/>
      </c>
      <c r="T52" s="173" t="str">
        <f>IF(A52="","",ROUND(SUMIFS(aditivos!$L$2:$L$200,aditivos!$A$2:$A$200,A52,aditivos!$C$2:$C$200,"C4"),2))</f>
        <v/>
      </c>
      <c r="U52" s="169" t="str">
        <f t="shared" si="26"/>
        <v/>
      </c>
      <c r="V52" s="169" t="str">
        <f>IF(A52="","",IF(itens_Remanesc!K52="","",itens_Remanesc!K52))</f>
        <v/>
      </c>
      <c r="W52" s="169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7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IF($A52="","",IF(parametros!$C$2="",0,ROUND(SUMIFS(aditivos!$L$2:$L$200,aditivos!$A$2:$A$200,$A52,aditivos!$C$2:$C$200,"C0",aditivos!$B$2:$B$200,"&gt;="&amp;(INT(parametros!$C$2)+1)),2)))</f>
        <v/>
      </c>
      <c r="AC52" t="str">
        <f>IF($A52="","",IF(parametros!$C$3="",0,ROUND(SUMIFS(aditivos!$L$2:$L$200,aditivos!$A$2:$A$200,$A52,aditivos!$C$2:$C$200,"C1",aditivos!$B$2:$B$200,"&gt;="&amp;(INT(parametros!$C$3)+1)),2)))</f>
        <v/>
      </c>
      <c r="AD52" t="str">
        <f>IF($A52="","",IF(parametros!$C$4="",0,ROUND(SUMIFS(aditivos!$L$2:$L$200,aditivos!$A$2:$A$200,$A52,aditivos!$C$2:$C$200,"C2",aditivos!$B$2:$B$200,"&gt;="&amp;(INT(parametros!$C$4)+1)),2)))</f>
        <v/>
      </c>
      <c r="AE52" t="str">
        <f>IF($A52="","",IF(parametros!$C$5="",0,ROUND(SUMIFS(aditivos!$L$2:$L$200,aditivos!$A$2:$A$200,$A52,aditivos!$C$2:$C$200,"C3",aditivos!$B$2:$B$200,"&gt;="&amp;(INT(parametros!$C$5)+1)),2)))</f>
        <v/>
      </c>
      <c r="AF52" t="str">
        <f>IF($A52="","",IF(parametros!$C$6="",0,ROUND(SUMIFS(aditivos!$L$2:$L$200,aditivos!$A$2:$A$200,$A52,aditivos!$C$2:$C$200,"C4",aditivos!$B$2:$B$200,"&gt;="&amp;(INT(parametros!$C$6)+1)),2)))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12" t="str">
        <f>IF(A53="","",itens_Remanesc!C53)</f>
        <v/>
      </c>
      <c r="C53" s="171" t="str">
        <f>IF(A53="","",IF(itens_Remanesc!B53="",0,itens_Remanesc!B53))</f>
        <v/>
      </c>
      <c r="D53" s="173" t="str">
        <f>IF(A53="","",ROUND(SUMIFS(aditivos!$L$2:$L$200,aditivos!$A$2:$A$200,A53,aditivos!$C$2:$C$200,"C0"),2))</f>
        <v/>
      </c>
      <c r="E53" s="169" t="str">
        <f t="shared" si="18"/>
        <v/>
      </c>
      <c r="F53" s="169" t="str">
        <f>IF(A53="","",IF(itens_Remanesc!B53&lt;&gt;"",itens_Remanesc!B53,IF($Z53,0,"")))</f>
        <v/>
      </c>
      <c r="G53" s="177" t="str">
        <f t="shared" si="19"/>
        <v/>
      </c>
      <c r="H53" s="179" t="str">
        <f>IF(A53="","",ROUND(SUMIFS(aditivos!$L$2:$L$200,aditivos!$A$2:$A$200,A53,aditivos!$C$2:$C$200,"C1"),2))</f>
        <v/>
      </c>
      <c r="I53" s="175" t="str">
        <f t="shared" si="20"/>
        <v/>
      </c>
      <c r="J53" s="175" t="str">
        <f>IF(A53="","",IF(itens_Remanesc!E53="","",itens_Remanesc!E53))</f>
        <v/>
      </c>
      <c r="K53" s="181" t="str">
        <f t="shared" si="21"/>
        <v/>
      </c>
      <c r="L53" s="173" t="str">
        <f>IF(A53="","",ROUND(SUMIFS(aditivos!$L$2:$L$200,aditivos!$A$2:$A$200,A53,aditivos!$C$2:$C$200,"C2"),2))</f>
        <v/>
      </c>
      <c r="M53" s="169" t="str">
        <f t="shared" si="22"/>
        <v/>
      </c>
      <c r="N53" s="169" t="str">
        <f>IF(A53="","",IF(itens_Remanesc!G53="","",itens_Remanesc!G53))</f>
        <v/>
      </c>
      <c r="O53" s="177" t="str">
        <f t="shared" si="23"/>
        <v/>
      </c>
      <c r="P53" s="179" t="str">
        <f>IF(A53="","",ROUND(SUMIFS(aditivos!$L$2:$L$200,aditivos!$A$2:$A$200,A53,aditivos!$C$2:$C$200,"C3"),2))</f>
        <v/>
      </c>
      <c r="Q53" s="175" t="str">
        <f t="shared" si="24"/>
        <v/>
      </c>
      <c r="R53" s="175" t="str">
        <f>IF(A53="","",IF(itens_Remanesc!I53="","",itens_Remanesc!I53))</f>
        <v/>
      </c>
      <c r="S53" s="181" t="str">
        <f t="shared" si="25"/>
        <v/>
      </c>
      <c r="T53" s="173" t="str">
        <f>IF(A53="","",ROUND(SUMIFS(aditivos!$L$2:$L$200,aditivos!$A$2:$A$200,A53,aditivos!$C$2:$C$200,"C4"),2))</f>
        <v/>
      </c>
      <c r="U53" s="169" t="str">
        <f t="shared" si="26"/>
        <v/>
      </c>
      <c r="V53" s="169" t="str">
        <f>IF(A53="","",IF(itens_Remanesc!K53="","",itens_Remanesc!K53))</f>
        <v/>
      </c>
      <c r="W53" s="169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7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IF($A53="","",IF(parametros!$C$2="",0,ROUND(SUMIFS(aditivos!$L$2:$L$200,aditivos!$A$2:$A$200,$A53,aditivos!$C$2:$C$200,"C0",aditivos!$B$2:$B$200,"&gt;="&amp;(INT(parametros!$C$2)+1)),2)))</f>
        <v/>
      </c>
      <c r="AC53" t="str">
        <f>IF($A53="","",IF(parametros!$C$3="",0,ROUND(SUMIFS(aditivos!$L$2:$L$200,aditivos!$A$2:$A$200,$A53,aditivos!$C$2:$C$200,"C1",aditivos!$B$2:$B$200,"&gt;="&amp;(INT(parametros!$C$3)+1)),2)))</f>
        <v/>
      </c>
      <c r="AD53" t="str">
        <f>IF($A53="","",IF(parametros!$C$4="",0,ROUND(SUMIFS(aditivos!$L$2:$L$200,aditivos!$A$2:$A$200,$A53,aditivos!$C$2:$C$200,"C2",aditivos!$B$2:$B$200,"&gt;="&amp;(INT(parametros!$C$4)+1)),2)))</f>
        <v/>
      </c>
      <c r="AE53" t="str">
        <f>IF($A53="","",IF(parametros!$C$5="",0,ROUND(SUMIFS(aditivos!$L$2:$L$200,aditivos!$A$2:$A$200,$A53,aditivos!$C$2:$C$200,"C3",aditivos!$B$2:$B$200,"&gt;="&amp;(INT(parametros!$C$5)+1)),2)))</f>
        <v/>
      </c>
      <c r="AF53" t="str">
        <f>IF($A53="","",IF(parametros!$C$6="",0,ROUND(SUMIFS(aditivos!$L$2:$L$200,aditivos!$A$2:$A$200,$A53,aditivos!$C$2:$C$200,"C4",aditivos!$B$2:$B$200,"&gt;="&amp;(INT(parametros!$C$6)+1)),2)))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12" t="str">
        <f>IF(A54="","",itens_Remanesc!C54)</f>
        <v/>
      </c>
      <c r="C54" s="171" t="str">
        <f>IF(A54="","",IF(itens_Remanesc!B54="",0,itens_Remanesc!B54))</f>
        <v/>
      </c>
      <c r="D54" s="173" t="str">
        <f>IF(A54="","",ROUND(SUMIFS(aditivos!$L$2:$L$200,aditivos!$A$2:$A$200,A54,aditivos!$C$2:$C$200,"C0"),2))</f>
        <v/>
      </c>
      <c r="E54" s="169" t="str">
        <f t="shared" si="18"/>
        <v/>
      </c>
      <c r="F54" s="169" t="str">
        <f>IF(A54="","",IF(itens_Remanesc!B54&lt;&gt;"",itens_Remanesc!B54,IF($Z54,0,"")))</f>
        <v/>
      </c>
      <c r="G54" s="177" t="str">
        <f t="shared" si="19"/>
        <v/>
      </c>
      <c r="H54" s="179" t="str">
        <f>IF(A54="","",ROUND(SUMIFS(aditivos!$L$2:$L$200,aditivos!$A$2:$A$200,A54,aditivos!$C$2:$C$200,"C1"),2))</f>
        <v/>
      </c>
      <c r="I54" s="175" t="str">
        <f t="shared" si="20"/>
        <v/>
      </c>
      <c r="J54" s="175" t="str">
        <f>IF(A54="","",IF(itens_Remanesc!E54="","",itens_Remanesc!E54))</f>
        <v/>
      </c>
      <c r="K54" s="181" t="str">
        <f t="shared" si="21"/>
        <v/>
      </c>
      <c r="L54" s="173" t="str">
        <f>IF(A54="","",ROUND(SUMIFS(aditivos!$L$2:$L$200,aditivos!$A$2:$A$200,A54,aditivos!$C$2:$C$200,"C2"),2))</f>
        <v/>
      </c>
      <c r="M54" s="169" t="str">
        <f t="shared" si="22"/>
        <v/>
      </c>
      <c r="N54" s="169" t="str">
        <f>IF(A54="","",IF(itens_Remanesc!G54="","",itens_Remanesc!G54))</f>
        <v/>
      </c>
      <c r="O54" s="177" t="str">
        <f t="shared" si="23"/>
        <v/>
      </c>
      <c r="P54" s="179" t="str">
        <f>IF(A54="","",ROUND(SUMIFS(aditivos!$L$2:$L$200,aditivos!$A$2:$A$200,A54,aditivos!$C$2:$C$200,"C3"),2))</f>
        <v/>
      </c>
      <c r="Q54" s="175" t="str">
        <f t="shared" si="24"/>
        <v/>
      </c>
      <c r="R54" s="175" t="str">
        <f>IF(A54="","",IF(itens_Remanesc!I54="","",itens_Remanesc!I54))</f>
        <v/>
      </c>
      <c r="S54" s="181" t="str">
        <f t="shared" si="25"/>
        <v/>
      </c>
      <c r="T54" s="173" t="str">
        <f>IF(A54="","",ROUND(SUMIFS(aditivos!$L$2:$L$200,aditivos!$A$2:$A$200,A54,aditivos!$C$2:$C$200,"C4"),2))</f>
        <v/>
      </c>
      <c r="U54" s="169" t="str">
        <f t="shared" si="26"/>
        <v/>
      </c>
      <c r="V54" s="169" t="str">
        <f>IF(A54="","",IF(itens_Remanesc!K54="","",itens_Remanesc!K54))</f>
        <v/>
      </c>
      <c r="W54" s="169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7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IF($A54="","",IF(parametros!$C$2="",0,ROUND(SUMIFS(aditivos!$L$2:$L$200,aditivos!$A$2:$A$200,$A54,aditivos!$C$2:$C$200,"C0",aditivos!$B$2:$B$200,"&gt;="&amp;(INT(parametros!$C$2)+1)),2)))</f>
        <v/>
      </c>
      <c r="AC54" t="str">
        <f>IF($A54="","",IF(parametros!$C$3="",0,ROUND(SUMIFS(aditivos!$L$2:$L$200,aditivos!$A$2:$A$200,$A54,aditivos!$C$2:$C$200,"C1",aditivos!$B$2:$B$200,"&gt;="&amp;(INT(parametros!$C$3)+1)),2)))</f>
        <v/>
      </c>
      <c r="AD54" t="str">
        <f>IF($A54="","",IF(parametros!$C$4="",0,ROUND(SUMIFS(aditivos!$L$2:$L$200,aditivos!$A$2:$A$200,$A54,aditivos!$C$2:$C$200,"C2",aditivos!$B$2:$B$200,"&gt;="&amp;(INT(parametros!$C$4)+1)),2)))</f>
        <v/>
      </c>
      <c r="AE54" t="str">
        <f>IF($A54="","",IF(parametros!$C$5="",0,ROUND(SUMIFS(aditivos!$L$2:$L$200,aditivos!$A$2:$A$200,$A54,aditivos!$C$2:$C$200,"C3",aditivos!$B$2:$B$200,"&gt;="&amp;(INT(parametros!$C$5)+1)),2)))</f>
        <v/>
      </c>
      <c r="AF54" t="str">
        <f>IF($A54="","",IF(parametros!$C$6="",0,ROUND(SUMIFS(aditivos!$L$2:$L$200,aditivos!$A$2:$A$200,$A54,aditivos!$C$2:$C$200,"C4",aditivos!$B$2:$B$200,"&gt;="&amp;(INT(parametros!$C$6)+1)),2)))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12" t="str">
        <f>IF(A55="","",itens_Remanesc!C55)</f>
        <v/>
      </c>
      <c r="C55" s="171" t="str">
        <f>IF(A55="","",IF(itens_Remanesc!B55="",0,itens_Remanesc!B55))</f>
        <v/>
      </c>
      <c r="D55" s="173" t="str">
        <f>IF(A55="","",ROUND(SUMIFS(aditivos!$L$2:$L$200,aditivos!$A$2:$A$200,A55,aditivos!$C$2:$C$200,"C0"),2))</f>
        <v/>
      </c>
      <c r="E55" s="169" t="str">
        <f t="shared" si="18"/>
        <v/>
      </c>
      <c r="F55" s="169" t="str">
        <f>IF(A55="","",IF(itens_Remanesc!B55&lt;&gt;"",itens_Remanesc!B55,IF($Z55,0,"")))</f>
        <v/>
      </c>
      <c r="G55" s="177" t="str">
        <f t="shared" si="19"/>
        <v/>
      </c>
      <c r="H55" s="179" t="str">
        <f>IF(A55="","",ROUND(SUMIFS(aditivos!$L$2:$L$200,aditivos!$A$2:$A$200,A55,aditivos!$C$2:$C$200,"C1"),2))</f>
        <v/>
      </c>
      <c r="I55" s="175" t="str">
        <f t="shared" si="20"/>
        <v/>
      </c>
      <c r="J55" s="175" t="str">
        <f>IF(A55="","",IF(itens_Remanesc!E55="","",itens_Remanesc!E55))</f>
        <v/>
      </c>
      <c r="K55" s="181" t="str">
        <f t="shared" si="21"/>
        <v/>
      </c>
      <c r="L55" s="173" t="str">
        <f>IF(A55="","",ROUND(SUMIFS(aditivos!$L$2:$L$200,aditivos!$A$2:$A$200,A55,aditivos!$C$2:$C$200,"C2"),2))</f>
        <v/>
      </c>
      <c r="M55" s="169" t="str">
        <f t="shared" si="22"/>
        <v/>
      </c>
      <c r="N55" s="169" t="str">
        <f>IF(A55="","",IF(itens_Remanesc!G55="","",itens_Remanesc!G55))</f>
        <v/>
      </c>
      <c r="O55" s="177" t="str">
        <f t="shared" si="23"/>
        <v/>
      </c>
      <c r="P55" s="179" t="str">
        <f>IF(A55="","",ROUND(SUMIFS(aditivos!$L$2:$L$200,aditivos!$A$2:$A$200,A55,aditivos!$C$2:$C$200,"C3"),2))</f>
        <v/>
      </c>
      <c r="Q55" s="175" t="str">
        <f t="shared" si="24"/>
        <v/>
      </c>
      <c r="R55" s="175" t="str">
        <f>IF(A55="","",IF(itens_Remanesc!I55="","",itens_Remanesc!I55))</f>
        <v/>
      </c>
      <c r="S55" s="181" t="str">
        <f t="shared" si="25"/>
        <v/>
      </c>
      <c r="T55" s="173" t="str">
        <f>IF(A55="","",ROUND(SUMIFS(aditivos!$L$2:$L$200,aditivos!$A$2:$A$200,A55,aditivos!$C$2:$C$200,"C4"),2))</f>
        <v/>
      </c>
      <c r="U55" s="169" t="str">
        <f t="shared" si="26"/>
        <v/>
      </c>
      <c r="V55" s="169" t="str">
        <f>IF(A55="","",IF(itens_Remanesc!K55="","",itens_Remanesc!K55))</f>
        <v/>
      </c>
      <c r="W55" s="169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7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IF($A55="","",IF(parametros!$C$2="",0,ROUND(SUMIFS(aditivos!$L$2:$L$200,aditivos!$A$2:$A$200,$A55,aditivos!$C$2:$C$200,"C0",aditivos!$B$2:$B$200,"&gt;="&amp;(INT(parametros!$C$2)+1)),2)))</f>
        <v/>
      </c>
      <c r="AC55" t="str">
        <f>IF($A55="","",IF(parametros!$C$3="",0,ROUND(SUMIFS(aditivos!$L$2:$L$200,aditivos!$A$2:$A$200,$A55,aditivos!$C$2:$C$200,"C1",aditivos!$B$2:$B$200,"&gt;="&amp;(INT(parametros!$C$3)+1)),2)))</f>
        <v/>
      </c>
      <c r="AD55" t="str">
        <f>IF($A55="","",IF(parametros!$C$4="",0,ROUND(SUMIFS(aditivos!$L$2:$L$200,aditivos!$A$2:$A$200,$A55,aditivos!$C$2:$C$200,"C2",aditivos!$B$2:$B$200,"&gt;="&amp;(INT(parametros!$C$4)+1)),2)))</f>
        <v/>
      </c>
      <c r="AE55" t="str">
        <f>IF($A55="","",IF(parametros!$C$5="",0,ROUND(SUMIFS(aditivos!$L$2:$L$200,aditivos!$A$2:$A$200,$A55,aditivos!$C$2:$C$200,"C3",aditivos!$B$2:$B$200,"&gt;="&amp;(INT(parametros!$C$5)+1)),2)))</f>
        <v/>
      </c>
      <c r="AF55" t="str">
        <f>IF($A55="","",IF(parametros!$C$6="",0,ROUND(SUMIFS(aditivos!$L$2:$L$200,aditivos!$A$2:$A$200,$A55,aditivos!$C$2:$C$200,"C4",aditivos!$B$2:$B$200,"&gt;="&amp;(INT(parametros!$C$6)+1)),2)))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12" t="str">
        <f>IF(A56="","",itens_Remanesc!C56)</f>
        <v/>
      </c>
      <c r="C56" s="171" t="str">
        <f>IF(A56="","",IF(itens_Remanesc!B56="",0,itens_Remanesc!B56))</f>
        <v/>
      </c>
      <c r="D56" s="173" t="str">
        <f>IF(A56="","",ROUND(SUMIFS(aditivos!$L$2:$L$200,aditivos!$A$2:$A$200,A56,aditivos!$C$2:$C$200,"C0"),2))</f>
        <v/>
      </c>
      <c r="E56" s="169" t="str">
        <f t="shared" si="18"/>
        <v/>
      </c>
      <c r="F56" s="169" t="str">
        <f>IF(A56="","",IF(itens_Remanesc!B56&lt;&gt;"",itens_Remanesc!B56,IF($Z56,0,"")))</f>
        <v/>
      </c>
      <c r="G56" s="177" t="str">
        <f t="shared" si="19"/>
        <v/>
      </c>
      <c r="H56" s="179" t="str">
        <f>IF(A56="","",ROUND(SUMIFS(aditivos!$L$2:$L$200,aditivos!$A$2:$A$200,A56,aditivos!$C$2:$C$200,"C1"),2))</f>
        <v/>
      </c>
      <c r="I56" s="175" t="str">
        <f t="shared" si="20"/>
        <v/>
      </c>
      <c r="J56" s="175" t="str">
        <f>IF(A56="","",IF(itens_Remanesc!E56="","",itens_Remanesc!E56))</f>
        <v/>
      </c>
      <c r="K56" s="181" t="str">
        <f t="shared" si="21"/>
        <v/>
      </c>
      <c r="L56" s="173" t="str">
        <f>IF(A56="","",ROUND(SUMIFS(aditivos!$L$2:$L$200,aditivos!$A$2:$A$200,A56,aditivos!$C$2:$C$200,"C2"),2))</f>
        <v/>
      </c>
      <c r="M56" s="169" t="str">
        <f t="shared" si="22"/>
        <v/>
      </c>
      <c r="N56" s="169" t="str">
        <f>IF(A56="","",IF(itens_Remanesc!G56="","",itens_Remanesc!G56))</f>
        <v/>
      </c>
      <c r="O56" s="177" t="str">
        <f t="shared" si="23"/>
        <v/>
      </c>
      <c r="P56" s="179" t="str">
        <f>IF(A56="","",ROUND(SUMIFS(aditivos!$L$2:$L$200,aditivos!$A$2:$A$200,A56,aditivos!$C$2:$C$200,"C3"),2))</f>
        <v/>
      </c>
      <c r="Q56" s="175" t="str">
        <f t="shared" si="24"/>
        <v/>
      </c>
      <c r="R56" s="175" t="str">
        <f>IF(A56="","",IF(itens_Remanesc!I56="","",itens_Remanesc!I56))</f>
        <v/>
      </c>
      <c r="S56" s="181" t="str">
        <f t="shared" si="25"/>
        <v/>
      </c>
      <c r="T56" s="173" t="str">
        <f>IF(A56="","",ROUND(SUMIFS(aditivos!$L$2:$L$200,aditivos!$A$2:$A$200,A56,aditivos!$C$2:$C$200,"C4"),2))</f>
        <v/>
      </c>
      <c r="U56" s="169" t="str">
        <f t="shared" si="26"/>
        <v/>
      </c>
      <c r="V56" s="169" t="str">
        <f>IF(A56="","",IF(itens_Remanesc!K56="","",itens_Remanesc!K56))</f>
        <v/>
      </c>
      <c r="W56" s="169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7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IF($A56="","",IF(parametros!$C$2="",0,ROUND(SUMIFS(aditivos!$L$2:$L$200,aditivos!$A$2:$A$200,$A56,aditivos!$C$2:$C$200,"C0",aditivos!$B$2:$B$200,"&gt;="&amp;(INT(parametros!$C$2)+1)),2)))</f>
        <v/>
      </c>
      <c r="AC56" t="str">
        <f>IF($A56="","",IF(parametros!$C$3="",0,ROUND(SUMIFS(aditivos!$L$2:$L$200,aditivos!$A$2:$A$200,$A56,aditivos!$C$2:$C$200,"C1",aditivos!$B$2:$B$200,"&gt;="&amp;(INT(parametros!$C$3)+1)),2)))</f>
        <v/>
      </c>
      <c r="AD56" t="str">
        <f>IF($A56="","",IF(parametros!$C$4="",0,ROUND(SUMIFS(aditivos!$L$2:$L$200,aditivos!$A$2:$A$200,$A56,aditivos!$C$2:$C$200,"C2",aditivos!$B$2:$B$200,"&gt;="&amp;(INT(parametros!$C$4)+1)),2)))</f>
        <v/>
      </c>
      <c r="AE56" t="str">
        <f>IF($A56="","",IF(parametros!$C$5="",0,ROUND(SUMIFS(aditivos!$L$2:$L$200,aditivos!$A$2:$A$200,$A56,aditivos!$C$2:$C$200,"C3",aditivos!$B$2:$B$200,"&gt;="&amp;(INT(parametros!$C$5)+1)),2)))</f>
        <v/>
      </c>
      <c r="AF56" t="str">
        <f>IF($A56="","",IF(parametros!$C$6="",0,ROUND(SUMIFS(aditivos!$L$2:$L$200,aditivos!$A$2:$A$200,$A56,aditivos!$C$2:$C$200,"C4",aditivos!$B$2:$B$200,"&gt;="&amp;(INT(parametros!$C$6)+1)),2)))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12" t="str">
        <f>IF(A57="","",itens_Remanesc!C57)</f>
        <v/>
      </c>
      <c r="C57" s="171" t="str">
        <f>IF(A57="","",IF(itens_Remanesc!B57="",0,itens_Remanesc!B57))</f>
        <v/>
      </c>
      <c r="D57" s="173" t="str">
        <f>IF(A57="","",ROUND(SUMIFS(aditivos!$L$2:$L$200,aditivos!$A$2:$A$200,A57,aditivos!$C$2:$C$200,"C0"),2))</f>
        <v/>
      </c>
      <c r="E57" s="169" t="str">
        <f t="shared" si="18"/>
        <v/>
      </c>
      <c r="F57" s="169" t="str">
        <f>IF(A57="","",IF(itens_Remanesc!B57&lt;&gt;"",itens_Remanesc!B57,IF($Z57,0,"")))</f>
        <v/>
      </c>
      <c r="G57" s="177" t="str">
        <f t="shared" si="19"/>
        <v/>
      </c>
      <c r="H57" s="179" t="str">
        <f>IF(A57="","",ROUND(SUMIFS(aditivos!$L$2:$L$200,aditivos!$A$2:$A$200,A57,aditivos!$C$2:$C$200,"C1"),2))</f>
        <v/>
      </c>
      <c r="I57" s="175" t="str">
        <f t="shared" si="20"/>
        <v/>
      </c>
      <c r="J57" s="175" t="str">
        <f>IF(A57="","",IF(itens_Remanesc!E57="","",itens_Remanesc!E57))</f>
        <v/>
      </c>
      <c r="K57" s="181" t="str">
        <f t="shared" si="21"/>
        <v/>
      </c>
      <c r="L57" s="173" t="str">
        <f>IF(A57="","",ROUND(SUMIFS(aditivos!$L$2:$L$200,aditivos!$A$2:$A$200,A57,aditivos!$C$2:$C$200,"C2"),2))</f>
        <v/>
      </c>
      <c r="M57" s="169" t="str">
        <f t="shared" si="22"/>
        <v/>
      </c>
      <c r="N57" s="169" t="str">
        <f>IF(A57="","",IF(itens_Remanesc!G57="","",itens_Remanesc!G57))</f>
        <v/>
      </c>
      <c r="O57" s="177" t="str">
        <f t="shared" si="23"/>
        <v/>
      </c>
      <c r="P57" s="179" t="str">
        <f>IF(A57="","",ROUND(SUMIFS(aditivos!$L$2:$L$200,aditivos!$A$2:$A$200,A57,aditivos!$C$2:$C$200,"C3"),2))</f>
        <v/>
      </c>
      <c r="Q57" s="175" t="str">
        <f t="shared" si="24"/>
        <v/>
      </c>
      <c r="R57" s="175" t="str">
        <f>IF(A57="","",IF(itens_Remanesc!I57="","",itens_Remanesc!I57))</f>
        <v/>
      </c>
      <c r="S57" s="181" t="str">
        <f t="shared" si="25"/>
        <v/>
      </c>
      <c r="T57" s="173" t="str">
        <f>IF(A57="","",ROUND(SUMIFS(aditivos!$L$2:$L$200,aditivos!$A$2:$A$200,A57,aditivos!$C$2:$C$200,"C4"),2))</f>
        <v/>
      </c>
      <c r="U57" s="169" t="str">
        <f t="shared" si="26"/>
        <v/>
      </c>
      <c r="V57" s="169" t="str">
        <f>IF(A57="","",IF(itens_Remanesc!K57="","",itens_Remanesc!K57))</f>
        <v/>
      </c>
      <c r="W57" s="169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7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IF($A57="","",IF(parametros!$C$2="",0,ROUND(SUMIFS(aditivos!$L$2:$L$200,aditivos!$A$2:$A$200,$A57,aditivos!$C$2:$C$200,"C0",aditivos!$B$2:$B$200,"&gt;="&amp;(INT(parametros!$C$2)+1)),2)))</f>
        <v/>
      </c>
      <c r="AC57" t="str">
        <f>IF($A57="","",IF(parametros!$C$3="",0,ROUND(SUMIFS(aditivos!$L$2:$L$200,aditivos!$A$2:$A$200,$A57,aditivos!$C$2:$C$200,"C1",aditivos!$B$2:$B$200,"&gt;="&amp;(INT(parametros!$C$3)+1)),2)))</f>
        <v/>
      </c>
      <c r="AD57" t="str">
        <f>IF($A57="","",IF(parametros!$C$4="",0,ROUND(SUMIFS(aditivos!$L$2:$L$200,aditivos!$A$2:$A$200,$A57,aditivos!$C$2:$C$200,"C2",aditivos!$B$2:$B$200,"&gt;="&amp;(INT(parametros!$C$4)+1)),2)))</f>
        <v/>
      </c>
      <c r="AE57" t="str">
        <f>IF($A57="","",IF(parametros!$C$5="",0,ROUND(SUMIFS(aditivos!$L$2:$L$200,aditivos!$A$2:$A$200,$A57,aditivos!$C$2:$C$200,"C3",aditivos!$B$2:$B$200,"&gt;="&amp;(INT(parametros!$C$5)+1)),2)))</f>
        <v/>
      </c>
      <c r="AF57" t="str">
        <f>IF($A57="","",IF(parametros!$C$6="",0,ROUND(SUMIFS(aditivos!$L$2:$L$200,aditivos!$A$2:$A$200,$A57,aditivos!$C$2:$C$200,"C4",aditivos!$B$2:$B$200,"&gt;="&amp;(INT(parametros!$C$6)+1)),2)))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12" t="str">
        <f>IF(A58="","",itens_Remanesc!C58)</f>
        <v/>
      </c>
      <c r="C58" s="171" t="str">
        <f>IF(A58="","",IF(itens_Remanesc!B58="",0,itens_Remanesc!B58))</f>
        <v/>
      </c>
      <c r="D58" s="173" t="str">
        <f>IF(A58="","",ROUND(SUMIFS(aditivos!$L$2:$L$200,aditivos!$A$2:$A$200,A58,aditivos!$C$2:$C$200,"C0"),2))</f>
        <v/>
      </c>
      <c r="E58" s="169" t="str">
        <f t="shared" si="18"/>
        <v/>
      </c>
      <c r="F58" s="169" t="str">
        <f>IF(A58="","",IF(itens_Remanesc!B58&lt;&gt;"",itens_Remanesc!B58,IF($Z58,0,"")))</f>
        <v/>
      </c>
      <c r="G58" s="177" t="str">
        <f t="shared" si="19"/>
        <v/>
      </c>
      <c r="H58" s="179" t="str">
        <f>IF(A58="","",ROUND(SUMIFS(aditivos!$L$2:$L$200,aditivos!$A$2:$A$200,A58,aditivos!$C$2:$C$200,"C1"),2))</f>
        <v/>
      </c>
      <c r="I58" s="175" t="str">
        <f t="shared" si="20"/>
        <v/>
      </c>
      <c r="J58" s="175" t="str">
        <f>IF(A58="","",IF(itens_Remanesc!E58="","",itens_Remanesc!E58))</f>
        <v/>
      </c>
      <c r="K58" s="181" t="str">
        <f t="shared" si="21"/>
        <v/>
      </c>
      <c r="L58" s="173" t="str">
        <f>IF(A58="","",ROUND(SUMIFS(aditivos!$L$2:$L$200,aditivos!$A$2:$A$200,A58,aditivos!$C$2:$C$200,"C2"),2))</f>
        <v/>
      </c>
      <c r="M58" s="169" t="str">
        <f t="shared" si="22"/>
        <v/>
      </c>
      <c r="N58" s="169" t="str">
        <f>IF(A58="","",IF(itens_Remanesc!G58="","",itens_Remanesc!G58))</f>
        <v/>
      </c>
      <c r="O58" s="177" t="str">
        <f t="shared" si="23"/>
        <v/>
      </c>
      <c r="P58" s="179" t="str">
        <f>IF(A58="","",ROUND(SUMIFS(aditivos!$L$2:$L$200,aditivos!$A$2:$A$200,A58,aditivos!$C$2:$C$200,"C3"),2))</f>
        <v/>
      </c>
      <c r="Q58" s="175" t="str">
        <f t="shared" si="24"/>
        <v/>
      </c>
      <c r="R58" s="175" t="str">
        <f>IF(A58="","",IF(itens_Remanesc!I58="","",itens_Remanesc!I58))</f>
        <v/>
      </c>
      <c r="S58" s="181" t="str">
        <f t="shared" si="25"/>
        <v/>
      </c>
      <c r="T58" s="173" t="str">
        <f>IF(A58="","",ROUND(SUMIFS(aditivos!$L$2:$L$200,aditivos!$A$2:$A$200,A58,aditivos!$C$2:$C$200,"C4"),2))</f>
        <v/>
      </c>
      <c r="U58" s="169" t="str">
        <f t="shared" si="26"/>
        <v/>
      </c>
      <c r="V58" s="169" t="str">
        <f>IF(A58="","",IF(itens_Remanesc!K58="","",itens_Remanesc!K58))</f>
        <v/>
      </c>
      <c r="W58" s="169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7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IF($A58="","",IF(parametros!$C$2="",0,ROUND(SUMIFS(aditivos!$L$2:$L$200,aditivos!$A$2:$A$200,$A58,aditivos!$C$2:$C$200,"C0",aditivos!$B$2:$B$200,"&gt;="&amp;(INT(parametros!$C$2)+1)),2)))</f>
        <v/>
      </c>
      <c r="AC58" t="str">
        <f>IF($A58="","",IF(parametros!$C$3="",0,ROUND(SUMIFS(aditivos!$L$2:$L$200,aditivos!$A$2:$A$200,$A58,aditivos!$C$2:$C$200,"C1",aditivos!$B$2:$B$200,"&gt;="&amp;(INT(parametros!$C$3)+1)),2)))</f>
        <v/>
      </c>
      <c r="AD58" t="str">
        <f>IF($A58="","",IF(parametros!$C$4="",0,ROUND(SUMIFS(aditivos!$L$2:$L$200,aditivos!$A$2:$A$200,$A58,aditivos!$C$2:$C$200,"C2",aditivos!$B$2:$B$200,"&gt;="&amp;(INT(parametros!$C$4)+1)),2)))</f>
        <v/>
      </c>
      <c r="AE58" t="str">
        <f>IF($A58="","",IF(parametros!$C$5="",0,ROUND(SUMIFS(aditivos!$L$2:$L$200,aditivos!$A$2:$A$200,$A58,aditivos!$C$2:$C$200,"C3",aditivos!$B$2:$B$200,"&gt;="&amp;(INT(parametros!$C$5)+1)),2)))</f>
        <v/>
      </c>
      <c r="AF58" t="str">
        <f>IF($A58="","",IF(parametros!$C$6="",0,ROUND(SUMIFS(aditivos!$L$2:$L$200,aditivos!$A$2:$A$200,$A58,aditivos!$C$2:$C$200,"C4",aditivos!$B$2:$B$200,"&gt;="&amp;(INT(parametros!$C$6)+1)),2)))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12" t="str">
        <f>IF(A59="","",itens_Remanesc!C59)</f>
        <v/>
      </c>
      <c r="C59" s="171" t="str">
        <f>IF(A59="","",IF(itens_Remanesc!B59="",0,itens_Remanesc!B59))</f>
        <v/>
      </c>
      <c r="D59" s="173" t="str">
        <f>IF(A59="","",ROUND(SUMIFS(aditivos!$L$2:$L$200,aditivos!$A$2:$A$200,A59,aditivos!$C$2:$C$200,"C0"),2))</f>
        <v/>
      </c>
      <c r="E59" s="169" t="str">
        <f t="shared" si="18"/>
        <v/>
      </c>
      <c r="F59" s="169" t="str">
        <f>IF(A59="","",IF(itens_Remanesc!B59&lt;&gt;"",itens_Remanesc!B59,IF($Z59,0,"")))</f>
        <v/>
      </c>
      <c r="G59" s="177" t="str">
        <f t="shared" si="19"/>
        <v/>
      </c>
      <c r="H59" s="179" t="str">
        <f>IF(A59="","",ROUND(SUMIFS(aditivos!$L$2:$L$200,aditivos!$A$2:$A$200,A59,aditivos!$C$2:$C$200,"C1"),2))</f>
        <v/>
      </c>
      <c r="I59" s="175" t="str">
        <f t="shared" si="20"/>
        <v/>
      </c>
      <c r="J59" s="175" t="str">
        <f>IF(A59="","",IF(itens_Remanesc!E59="","",itens_Remanesc!E59))</f>
        <v/>
      </c>
      <c r="K59" s="181" t="str">
        <f t="shared" si="21"/>
        <v/>
      </c>
      <c r="L59" s="173" t="str">
        <f>IF(A59="","",ROUND(SUMIFS(aditivos!$L$2:$L$200,aditivos!$A$2:$A$200,A59,aditivos!$C$2:$C$200,"C2"),2))</f>
        <v/>
      </c>
      <c r="M59" s="169" t="str">
        <f t="shared" si="22"/>
        <v/>
      </c>
      <c r="N59" s="169" t="str">
        <f>IF(A59="","",IF(itens_Remanesc!G59="","",itens_Remanesc!G59))</f>
        <v/>
      </c>
      <c r="O59" s="177" t="str">
        <f t="shared" si="23"/>
        <v/>
      </c>
      <c r="P59" s="179" t="str">
        <f>IF(A59="","",ROUND(SUMIFS(aditivos!$L$2:$L$200,aditivos!$A$2:$A$200,A59,aditivos!$C$2:$C$200,"C3"),2))</f>
        <v/>
      </c>
      <c r="Q59" s="175" t="str">
        <f t="shared" si="24"/>
        <v/>
      </c>
      <c r="R59" s="175" t="str">
        <f>IF(A59="","",IF(itens_Remanesc!I59="","",itens_Remanesc!I59))</f>
        <v/>
      </c>
      <c r="S59" s="181" t="str">
        <f t="shared" si="25"/>
        <v/>
      </c>
      <c r="T59" s="173" t="str">
        <f>IF(A59="","",ROUND(SUMIFS(aditivos!$L$2:$L$200,aditivos!$A$2:$A$200,A59,aditivos!$C$2:$C$200,"C4"),2))</f>
        <v/>
      </c>
      <c r="U59" s="169" t="str">
        <f t="shared" si="26"/>
        <v/>
      </c>
      <c r="V59" s="169" t="str">
        <f>IF(A59="","",IF(itens_Remanesc!K59="","",itens_Remanesc!K59))</f>
        <v/>
      </c>
      <c r="W59" s="169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7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IF($A59="","",IF(parametros!$C$2="",0,ROUND(SUMIFS(aditivos!$L$2:$L$200,aditivos!$A$2:$A$200,$A59,aditivos!$C$2:$C$200,"C0",aditivos!$B$2:$B$200,"&gt;="&amp;(INT(parametros!$C$2)+1)),2)))</f>
        <v/>
      </c>
      <c r="AC59" t="str">
        <f>IF($A59="","",IF(parametros!$C$3="",0,ROUND(SUMIFS(aditivos!$L$2:$L$200,aditivos!$A$2:$A$200,$A59,aditivos!$C$2:$C$200,"C1",aditivos!$B$2:$B$200,"&gt;="&amp;(INT(parametros!$C$3)+1)),2)))</f>
        <v/>
      </c>
      <c r="AD59" t="str">
        <f>IF($A59="","",IF(parametros!$C$4="",0,ROUND(SUMIFS(aditivos!$L$2:$L$200,aditivos!$A$2:$A$200,$A59,aditivos!$C$2:$C$200,"C2",aditivos!$B$2:$B$200,"&gt;="&amp;(INT(parametros!$C$4)+1)),2)))</f>
        <v/>
      </c>
      <c r="AE59" t="str">
        <f>IF($A59="","",IF(parametros!$C$5="",0,ROUND(SUMIFS(aditivos!$L$2:$L$200,aditivos!$A$2:$A$200,$A59,aditivos!$C$2:$C$200,"C3",aditivos!$B$2:$B$200,"&gt;="&amp;(INT(parametros!$C$5)+1)),2)))</f>
        <v/>
      </c>
      <c r="AF59" t="str">
        <f>IF($A59="","",IF(parametros!$C$6="",0,ROUND(SUMIFS(aditivos!$L$2:$L$200,aditivos!$A$2:$A$200,$A59,aditivos!$C$2:$C$200,"C4",aditivos!$B$2:$B$200,"&gt;="&amp;(INT(parametros!$C$6)+1)),2)))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12" t="str">
        <f>IF(A60="","",itens_Remanesc!C60)</f>
        <v/>
      </c>
      <c r="C60" s="171" t="str">
        <f>IF(A60="","",IF(itens_Remanesc!B60="",0,itens_Remanesc!B60))</f>
        <v/>
      </c>
      <c r="D60" s="173" t="str">
        <f>IF(A60="","",ROUND(SUMIFS(aditivos!$L$2:$L$200,aditivos!$A$2:$A$200,A60,aditivos!$C$2:$C$200,"C0"),2))</f>
        <v/>
      </c>
      <c r="E60" s="169" t="str">
        <f t="shared" si="18"/>
        <v/>
      </c>
      <c r="F60" s="169" t="str">
        <f>IF(A60="","",IF(itens_Remanesc!B60&lt;&gt;"",itens_Remanesc!B60,IF($Z60,0,"")))</f>
        <v/>
      </c>
      <c r="G60" s="177" t="str">
        <f t="shared" si="19"/>
        <v/>
      </c>
      <c r="H60" s="179" t="str">
        <f>IF(A60="","",ROUND(SUMIFS(aditivos!$L$2:$L$200,aditivos!$A$2:$A$200,A60,aditivos!$C$2:$C$200,"C1"),2))</f>
        <v/>
      </c>
      <c r="I60" s="175" t="str">
        <f t="shared" si="20"/>
        <v/>
      </c>
      <c r="J60" s="175" t="str">
        <f>IF(A60="","",IF(itens_Remanesc!E60="","",itens_Remanesc!E60))</f>
        <v/>
      </c>
      <c r="K60" s="181" t="str">
        <f t="shared" si="21"/>
        <v/>
      </c>
      <c r="L60" s="173" t="str">
        <f>IF(A60="","",ROUND(SUMIFS(aditivos!$L$2:$L$200,aditivos!$A$2:$A$200,A60,aditivos!$C$2:$C$200,"C2"),2))</f>
        <v/>
      </c>
      <c r="M60" s="169" t="str">
        <f t="shared" si="22"/>
        <v/>
      </c>
      <c r="N60" s="169" t="str">
        <f>IF(A60="","",IF(itens_Remanesc!G60="","",itens_Remanesc!G60))</f>
        <v/>
      </c>
      <c r="O60" s="177" t="str">
        <f t="shared" si="23"/>
        <v/>
      </c>
      <c r="P60" s="179" t="str">
        <f>IF(A60="","",ROUND(SUMIFS(aditivos!$L$2:$L$200,aditivos!$A$2:$A$200,A60,aditivos!$C$2:$C$200,"C3"),2))</f>
        <v/>
      </c>
      <c r="Q60" s="175" t="str">
        <f t="shared" si="24"/>
        <v/>
      </c>
      <c r="R60" s="175" t="str">
        <f>IF(A60="","",IF(itens_Remanesc!I60="","",itens_Remanesc!I60))</f>
        <v/>
      </c>
      <c r="S60" s="181" t="str">
        <f t="shared" si="25"/>
        <v/>
      </c>
      <c r="T60" s="173" t="str">
        <f>IF(A60="","",ROUND(SUMIFS(aditivos!$L$2:$L$200,aditivos!$A$2:$A$200,A60,aditivos!$C$2:$C$200,"C4"),2))</f>
        <v/>
      </c>
      <c r="U60" s="169" t="str">
        <f t="shared" si="26"/>
        <v/>
      </c>
      <c r="V60" s="169" t="str">
        <f>IF(A60="","",IF(itens_Remanesc!K60="","",itens_Remanesc!K60))</f>
        <v/>
      </c>
      <c r="W60" s="169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7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IF($A60="","",IF(parametros!$C$2="",0,ROUND(SUMIFS(aditivos!$L$2:$L$200,aditivos!$A$2:$A$200,$A60,aditivos!$C$2:$C$200,"C0",aditivos!$B$2:$B$200,"&gt;="&amp;(INT(parametros!$C$2)+1)),2)))</f>
        <v/>
      </c>
      <c r="AC60" t="str">
        <f>IF($A60="","",IF(parametros!$C$3="",0,ROUND(SUMIFS(aditivos!$L$2:$L$200,aditivos!$A$2:$A$200,$A60,aditivos!$C$2:$C$200,"C1",aditivos!$B$2:$B$200,"&gt;="&amp;(INT(parametros!$C$3)+1)),2)))</f>
        <v/>
      </c>
      <c r="AD60" t="str">
        <f>IF($A60="","",IF(parametros!$C$4="",0,ROUND(SUMIFS(aditivos!$L$2:$L$200,aditivos!$A$2:$A$200,$A60,aditivos!$C$2:$C$200,"C2",aditivos!$B$2:$B$200,"&gt;="&amp;(INT(parametros!$C$4)+1)),2)))</f>
        <v/>
      </c>
      <c r="AE60" t="str">
        <f>IF($A60="","",IF(parametros!$C$5="",0,ROUND(SUMIFS(aditivos!$L$2:$L$200,aditivos!$A$2:$A$200,$A60,aditivos!$C$2:$C$200,"C3",aditivos!$B$2:$B$200,"&gt;="&amp;(INT(parametros!$C$5)+1)),2)))</f>
        <v/>
      </c>
      <c r="AF60" t="str">
        <f>IF($A60="","",IF(parametros!$C$6="",0,ROUND(SUMIFS(aditivos!$L$2:$L$200,aditivos!$A$2:$A$200,$A60,aditivos!$C$2:$C$200,"C4",aditivos!$B$2:$B$200,"&gt;="&amp;(INT(parametros!$C$6)+1)),2)))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12" t="str">
        <f>IF(A61="","",itens_Remanesc!C61)</f>
        <v/>
      </c>
      <c r="C61" s="171" t="str">
        <f>IF(A61="","",IF(itens_Remanesc!B61="",0,itens_Remanesc!B61))</f>
        <v/>
      </c>
      <c r="D61" s="173" t="str">
        <f>IF(A61="","",ROUND(SUMIFS(aditivos!$L$2:$L$200,aditivos!$A$2:$A$200,A61,aditivos!$C$2:$C$200,"C0"),2))</f>
        <v/>
      </c>
      <c r="E61" s="169" t="str">
        <f t="shared" si="18"/>
        <v/>
      </c>
      <c r="F61" s="169" t="str">
        <f>IF(A61="","",IF(itens_Remanesc!B61&lt;&gt;"",itens_Remanesc!B61,IF($Z61,0,"")))</f>
        <v/>
      </c>
      <c r="G61" s="177" t="str">
        <f t="shared" si="19"/>
        <v/>
      </c>
      <c r="H61" s="179" t="str">
        <f>IF(A61="","",ROUND(SUMIFS(aditivos!$L$2:$L$200,aditivos!$A$2:$A$200,A61,aditivos!$C$2:$C$200,"C1"),2))</f>
        <v/>
      </c>
      <c r="I61" s="175" t="str">
        <f t="shared" si="20"/>
        <v/>
      </c>
      <c r="J61" s="175" t="str">
        <f>IF(A61="","",IF(itens_Remanesc!E61="","",itens_Remanesc!E61))</f>
        <v/>
      </c>
      <c r="K61" s="181" t="str">
        <f t="shared" si="21"/>
        <v/>
      </c>
      <c r="L61" s="173" t="str">
        <f>IF(A61="","",ROUND(SUMIFS(aditivos!$L$2:$L$200,aditivos!$A$2:$A$200,A61,aditivos!$C$2:$C$200,"C2"),2))</f>
        <v/>
      </c>
      <c r="M61" s="169" t="str">
        <f t="shared" si="22"/>
        <v/>
      </c>
      <c r="N61" s="169" t="str">
        <f>IF(A61="","",IF(itens_Remanesc!G61="","",itens_Remanesc!G61))</f>
        <v/>
      </c>
      <c r="O61" s="177" t="str">
        <f t="shared" si="23"/>
        <v/>
      </c>
      <c r="P61" s="179" t="str">
        <f>IF(A61="","",ROUND(SUMIFS(aditivos!$L$2:$L$200,aditivos!$A$2:$A$200,A61,aditivos!$C$2:$C$200,"C3"),2))</f>
        <v/>
      </c>
      <c r="Q61" s="175" t="str">
        <f t="shared" si="24"/>
        <v/>
      </c>
      <c r="R61" s="175" t="str">
        <f>IF(A61="","",IF(itens_Remanesc!I61="","",itens_Remanesc!I61))</f>
        <v/>
      </c>
      <c r="S61" s="181" t="str">
        <f t="shared" si="25"/>
        <v/>
      </c>
      <c r="T61" s="173" t="str">
        <f>IF(A61="","",ROUND(SUMIFS(aditivos!$L$2:$L$200,aditivos!$A$2:$A$200,A61,aditivos!$C$2:$C$200,"C4"),2))</f>
        <v/>
      </c>
      <c r="U61" s="169" t="str">
        <f t="shared" si="26"/>
        <v/>
      </c>
      <c r="V61" s="169" t="str">
        <f>IF(A61="","",IF(itens_Remanesc!K61="","",itens_Remanesc!K61))</f>
        <v/>
      </c>
      <c r="W61" s="169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7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IF($A61="","",IF(parametros!$C$2="",0,ROUND(SUMIFS(aditivos!$L$2:$L$200,aditivos!$A$2:$A$200,$A61,aditivos!$C$2:$C$200,"C0",aditivos!$B$2:$B$200,"&gt;="&amp;(INT(parametros!$C$2)+1)),2)))</f>
        <v/>
      </c>
      <c r="AC61" t="str">
        <f>IF($A61="","",IF(parametros!$C$3="",0,ROUND(SUMIFS(aditivos!$L$2:$L$200,aditivos!$A$2:$A$200,$A61,aditivos!$C$2:$C$200,"C1",aditivos!$B$2:$B$200,"&gt;="&amp;(INT(parametros!$C$3)+1)),2)))</f>
        <v/>
      </c>
      <c r="AD61" t="str">
        <f>IF($A61="","",IF(parametros!$C$4="",0,ROUND(SUMIFS(aditivos!$L$2:$L$200,aditivos!$A$2:$A$200,$A61,aditivos!$C$2:$C$200,"C2",aditivos!$B$2:$B$200,"&gt;="&amp;(INT(parametros!$C$4)+1)),2)))</f>
        <v/>
      </c>
      <c r="AE61" t="str">
        <f>IF($A61="","",IF(parametros!$C$5="",0,ROUND(SUMIFS(aditivos!$L$2:$L$200,aditivos!$A$2:$A$200,$A61,aditivos!$C$2:$C$200,"C3",aditivos!$B$2:$B$200,"&gt;="&amp;(INT(parametros!$C$5)+1)),2)))</f>
        <v/>
      </c>
      <c r="AF61" t="str">
        <f>IF($A61="","",IF(parametros!$C$6="",0,ROUND(SUMIFS(aditivos!$L$2:$L$200,aditivos!$A$2:$A$200,$A61,aditivos!$C$2:$C$200,"C4",aditivos!$B$2:$B$200,"&gt;="&amp;(INT(parametros!$C$6)+1)),2)))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12" t="str">
        <f>IF(A62="","",itens_Remanesc!C62)</f>
        <v/>
      </c>
      <c r="C62" s="171" t="str">
        <f>IF(A62="","",IF(itens_Remanesc!B62="",0,itens_Remanesc!B62))</f>
        <v/>
      </c>
      <c r="D62" s="173" t="str">
        <f>IF(A62="","",ROUND(SUMIFS(aditivos!$L$2:$L$200,aditivos!$A$2:$A$200,A62,aditivos!$C$2:$C$200,"C0"),2))</f>
        <v/>
      </c>
      <c r="E62" s="169" t="str">
        <f t="shared" si="18"/>
        <v/>
      </c>
      <c r="F62" s="169" t="str">
        <f>IF(A62="","",IF(itens_Remanesc!B62&lt;&gt;"",itens_Remanesc!B62,IF($Z62,0,"")))</f>
        <v/>
      </c>
      <c r="G62" s="177" t="str">
        <f t="shared" si="19"/>
        <v/>
      </c>
      <c r="H62" s="179" t="str">
        <f>IF(A62="","",ROUND(SUMIFS(aditivos!$L$2:$L$200,aditivos!$A$2:$A$200,A62,aditivos!$C$2:$C$200,"C1"),2))</f>
        <v/>
      </c>
      <c r="I62" s="175" t="str">
        <f t="shared" si="20"/>
        <v/>
      </c>
      <c r="J62" s="175" t="str">
        <f>IF(A62="","",IF(itens_Remanesc!E62="","",itens_Remanesc!E62))</f>
        <v/>
      </c>
      <c r="K62" s="181" t="str">
        <f t="shared" si="21"/>
        <v/>
      </c>
      <c r="L62" s="173" t="str">
        <f>IF(A62="","",ROUND(SUMIFS(aditivos!$L$2:$L$200,aditivos!$A$2:$A$200,A62,aditivos!$C$2:$C$200,"C2"),2))</f>
        <v/>
      </c>
      <c r="M62" s="169" t="str">
        <f t="shared" si="22"/>
        <v/>
      </c>
      <c r="N62" s="169" t="str">
        <f>IF(A62="","",IF(itens_Remanesc!G62="","",itens_Remanesc!G62))</f>
        <v/>
      </c>
      <c r="O62" s="177" t="str">
        <f t="shared" si="23"/>
        <v/>
      </c>
      <c r="P62" s="179" t="str">
        <f>IF(A62="","",ROUND(SUMIFS(aditivos!$L$2:$L$200,aditivos!$A$2:$A$200,A62,aditivos!$C$2:$C$200,"C3"),2))</f>
        <v/>
      </c>
      <c r="Q62" s="175" t="str">
        <f t="shared" si="24"/>
        <v/>
      </c>
      <c r="R62" s="175" t="str">
        <f>IF(A62="","",IF(itens_Remanesc!I62="","",itens_Remanesc!I62))</f>
        <v/>
      </c>
      <c r="S62" s="181" t="str">
        <f t="shared" si="25"/>
        <v/>
      </c>
      <c r="T62" s="173" t="str">
        <f>IF(A62="","",ROUND(SUMIFS(aditivos!$L$2:$L$200,aditivos!$A$2:$A$200,A62,aditivos!$C$2:$C$200,"C4"),2))</f>
        <v/>
      </c>
      <c r="U62" s="169" t="str">
        <f t="shared" si="26"/>
        <v/>
      </c>
      <c r="V62" s="169" t="str">
        <f>IF(A62="","",IF(itens_Remanesc!K62="","",itens_Remanesc!K62))</f>
        <v/>
      </c>
      <c r="W62" s="169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7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IF($A62="","",IF(parametros!$C$2="",0,ROUND(SUMIFS(aditivos!$L$2:$L$200,aditivos!$A$2:$A$200,$A62,aditivos!$C$2:$C$200,"C0",aditivos!$B$2:$B$200,"&gt;="&amp;(INT(parametros!$C$2)+1)),2)))</f>
        <v/>
      </c>
      <c r="AC62" t="str">
        <f>IF($A62="","",IF(parametros!$C$3="",0,ROUND(SUMIFS(aditivos!$L$2:$L$200,aditivos!$A$2:$A$200,$A62,aditivos!$C$2:$C$200,"C1",aditivos!$B$2:$B$200,"&gt;="&amp;(INT(parametros!$C$3)+1)),2)))</f>
        <v/>
      </c>
      <c r="AD62" t="str">
        <f>IF($A62="","",IF(parametros!$C$4="",0,ROUND(SUMIFS(aditivos!$L$2:$L$200,aditivos!$A$2:$A$200,$A62,aditivos!$C$2:$C$200,"C2",aditivos!$B$2:$B$200,"&gt;="&amp;(INT(parametros!$C$4)+1)),2)))</f>
        <v/>
      </c>
      <c r="AE62" t="str">
        <f>IF($A62="","",IF(parametros!$C$5="",0,ROUND(SUMIFS(aditivos!$L$2:$L$200,aditivos!$A$2:$A$200,$A62,aditivos!$C$2:$C$200,"C3",aditivos!$B$2:$B$200,"&gt;="&amp;(INT(parametros!$C$5)+1)),2)))</f>
        <v/>
      </c>
      <c r="AF62" t="str">
        <f>IF($A62="","",IF(parametros!$C$6="",0,ROUND(SUMIFS(aditivos!$L$2:$L$200,aditivos!$A$2:$A$200,$A62,aditivos!$C$2:$C$200,"C4",aditivos!$B$2:$B$200,"&gt;="&amp;(INT(parametros!$C$6)+1)),2)))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12" t="str">
        <f>IF(A63="","",itens_Remanesc!C63)</f>
        <v/>
      </c>
      <c r="C63" s="171" t="str">
        <f>IF(A63="","",IF(itens_Remanesc!B63="",0,itens_Remanesc!B63))</f>
        <v/>
      </c>
      <c r="D63" s="173" t="str">
        <f>IF(A63="","",ROUND(SUMIFS(aditivos!$L$2:$L$200,aditivos!$A$2:$A$200,A63,aditivos!$C$2:$C$200,"C0"),2))</f>
        <v/>
      </c>
      <c r="E63" s="169" t="str">
        <f t="shared" si="18"/>
        <v/>
      </c>
      <c r="F63" s="169" t="str">
        <f>IF(A63="","",IF(itens_Remanesc!B63&lt;&gt;"",itens_Remanesc!B63,IF($Z63,0,"")))</f>
        <v/>
      </c>
      <c r="G63" s="177" t="str">
        <f t="shared" si="19"/>
        <v/>
      </c>
      <c r="H63" s="179" t="str">
        <f>IF(A63="","",ROUND(SUMIFS(aditivos!$L$2:$L$200,aditivos!$A$2:$A$200,A63,aditivos!$C$2:$C$200,"C1"),2))</f>
        <v/>
      </c>
      <c r="I63" s="175" t="str">
        <f t="shared" si="20"/>
        <v/>
      </c>
      <c r="J63" s="175" t="str">
        <f>IF(A63="","",IF(itens_Remanesc!E63="","",itens_Remanesc!E63))</f>
        <v/>
      </c>
      <c r="K63" s="181" t="str">
        <f t="shared" si="21"/>
        <v/>
      </c>
      <c r="L63" s="173" t="str">
        <f>IF(A63="","",ROUND(SUMIFS(aditivos!$L$2:$L$200,aditivos!$A$2:$A$200,A63,aditivos!$C$2:$C$200,"C2"),2))</f>
        <v/>
      </c>
      <c r="M63" s="169" t="str">
        <f t="shared" si="22"/>
        <v/>
      </c>
      <c r="N63" s="169" t="str">
        <f>IF(A63="","",IF(itens_Remanesc!G63="","",itens_Remanesc!G63))</f>
        <v/>
      </c>
      <c r="O63" s="177" t="str">
        <f t="shared" si="23"/>
        <v/>
      </c>
      <c r="P63" s="179" t="str">
        <f>IF(A63="","",ROUND(SUMIFS(aditivos!$L$2:$L$200,aditivos!$A$2:$A$200,A63,aditivos!$C$2:$C$200,"C3"),2))</f>
        <v/>
      </c>
      <c r="Q63" s="175" t="str">
        <f t="shared" si="24"/>
        <v/>
      </c>
      <c r="R63" s="175" t="str">
        <f>IF(A63="","",IF(itens_Remanesc!I63="","",itens_Remanesc!I63))</f>
        <v/>
      </c>
      <c r="S63" s="181" t="str">
        <f t="shared" si="25"/>
        <v/>
      </c>
      <c r="T63" s="173" t="str">
        <f>IF(A63="","",ROUND(SUMIFS(aditivos!$L$2:$L$200,aditivos!$A$2:$A$200,A63,aditivos!$C$2:$C$200,"C4"),2))</f>
        <v/>
      </c>
      <c r="U63" s="169" t="str">
        <f t="shared" si="26"/>
        <v/>
      </c>
      <c r="V63" s="169" t="str">
        <f>IF(A63="","",IF(itens_Remanesc!K63="","",itens_Remanesc!K63))</f>
        <v/>
      </c>
      <c r="W63" s="169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7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IF($A63="","",IF(parametros!$C$2="",0,ROUND(SUMIFS(aditivos!$L$2:$L$200,aditivos!$A$2:$A$200,$A63,aditivos!$C$2:$C$200,"C0",aditivos!$B$2:$B$200,"&gt;="&amp;(INT(parametros!$C$2)+1)),2)))</f>
        <v/>
      </c>
      <c r="AC63" t="str">
        <f>IF($A63="","",IF(parametros!$C$3="",0,ROUND(SUMIFS(aditivos!$L$2:$L$200,aditivos!$A$2:$A$200,$A63,aditivos!$C$2:$C$200,"C1",aditivos!$B$2:$B$200,"&gt;="&amp;(INT(parametros!$C$3)+1)),2)))</f>
        <v/>
      </c>
      <c r="AD63" t="str">
        <f>IF($A63="","",IF(parametros!$C$4="",0,ROUND(SUMIFS(aditivos!$L$2:$L$200,aditivos!$A$2:$A$200,$A63,aditivos!$C$2:$C$200,"C2",aditivos!$B$2:$B$200,"&gt;="&amp;(INT(parametros!$C$4)+1)),2)))</f>
        <v/>
      </c>
      <c r="AE63" t="str">
        <f>IF($A63="","",IF(parametros!$C$5="",0,ROUND(SUMIFS(aditivos!$L$2:$L$200,aditivos!$A$2:$A$200,$A63,aditivos!$C$2:$C$200,"C3",aditivos!$B$2:$B$200,"&gt;="&amp;(INT(parametros!$C$5)+1)),2)))</f>
        <v/>
      </c>
      <c r="AF63" t="str">
        <f>IF($A63="","",IF(parametros!$C$6="",0,ROUND(SUMIFS(aditivos!$L$2:$L$200,aditivos!$A$2:$A$200,$A63,aditivos!$C$2:$C$200,"C4",aditivos!$B$2:$B$200,"&gt;="&amp;(INT(parametros!$C$6)+1)),2)))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12" t="str">
        <f>IF(A64="","",itens_Remanesc!C64)</f>
        <v/>
      </c>
      <c r="C64" s="171" t="str">
        <f>IF(A64="","",IF(itens_Remanesc!B64="",0,itens_Remanesc!B64))</f>
        <v/>
      </c>
      <c r="D64" s="173" t="str">
        <f>IF(A64="","",ROUND(SUMIFS(aditivos!$L$2:$L$200,aditivos!$A$2:$A$200,A64,aditivos!$C$2:$C$200,"C0"),2))</f>
        <v/>
      </c>
      <c r="E64" s="169" t="str">
        <f t="shared" si="18"/>
        <v/>
      </c>
      <c r="F64" s="169" t="str">
        <f>IF(A64="","",IF(itens_Remanesc!B64&lt;&gt;"",itens_Remanesc!B64,IF($Z64,0,"")))</f>
        <v/>
      </c>
      <c r="G64" s="177" t="str">
        <f t="shared" si="19"/>
        <v/>
      </c>
      <c r="H64" s="179" t="str">
        <f>IF(A64="","",ROUND(SUMIFS(aditivos!$L$2:$L$200,aditivos!$A$2:$A$200,A64,aditivos!$C$2:$C$200,"C1"),2))</f>
        <v/>
      </c>
      <c r="I64" s="175" t="str">
        <f t="shared" si="20"/>
        <v/>
      </c>
      <c r="J64" s="175" t="str">
        <f>IF(A64="","",IF(itens_Remanesc!E64="","",itens_Remanesc!E64))</f>
        <v/>
      </c>
      <c r="K64" s="181" t="str">
        <f t="shared" si="21"/>
        <v/>
      </c>
      <c r="L64" s="173" t="str">
        <f>IF(A64="","",ROUND(SUMIFS(aditivos!$L$2:$L$200,aditivos!$A$2:$A$200,A64,aditivos!$C$2:$C$200,"C2"),2))</f>
        <v/>
      </c>
      <c r="M64" s="169" t="str">
        <f t="shared" si="22"/>
        <v/>
      </c>
      <c r="N64" s="169" t="str">
        <f>IF(A64="","",IF(itens_Remanesc!G64="","",itens_Remanesc!G64))</f>
        <v/>
      </c>
      <c r="O64" s="177" t="str">
        <f t="shared" si="23"/>
        <v/>
      </c>
      <c r="P64" s="179" t="str">
        <f>IF(A64="","",ROUND(SUMIFS(aditivos!$L$2:$L$200,aditivos!$A$2:$A$200,A64,aditivos!$C$2:$C$200,"C3"),2))</f>
        <v/>
      </c>
      <c r="Q64" s="175" t="str">
        <f t="shared" si="24"/>
        <v/>
      </c>
      <c r="R64" s="175" t="str">
        <f>IF(A64="","",IF(itens_Remanesc!I64="","",itens_Remanesc!I64))</f>
        <v/>
      </c>
      <c r="S64" s="181" t="str">
        <f t="shared" si="25"/>
        <v/>
      </c>
      <c r="T64" s="173" t="str">
        <f>IF(A64="","",ROUND(SUMIFS(aditivos!$L$2:$L$200,aditivos!$A$2:$A$200,A64,aditivos!$C$2:$C$200,"C4"),2))</f>
        <v/>
      </c>
      <c r="U64" s="169" t="str">
        <f t="shared" si="26"/>
        <v/>
      </c>
      <c r="V64" s="169" t="str">
        <f>IF(A64="","",IF(itens_Remanesc!K64="","",itens_Remanesc!K64))</f>
        <v/>
      </c>
      <c r="W64" s="169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7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IF($A64="","",IF(parametros!$C$2="",0,ROUND(SUMIFS(aditivos!$L$2:$L$200,aditivos!$A$2:$A$200,$A64,aditivos!$C$2:$C$200,"C0",aditivos!$B$2:$B$200,"&gt;="&amp;(INT(parametros!$C$2)+1)),2)))</f>
        <v/>
      </c>
      <c r="AC64" t="str">
        <f>IF($A64="","",IF(parametros!$C$3="",0,ROUND(SUMIFS(aditivos!$L$2:$L$200,aditivos!$A$2:$A$200,$A64,aditivos!$C$2:$C$200,"C1",aditivos!$B$2:$B$200,"&gt;="&amp;(INT(parametros!$C$3)+1)),2)))</f>
        <v/>
      </c>
      <c r="AD64" t="str">
        <f>IF($A64="","",IF(parametros!$C$4="",0,ROUND(SUMIFS(aditivos!$L$2:$L$200,aditivos!$A$2:$A$200,$A64,aditivos!$C$2:$C$200,"C2",aditivos!$B$2:$B$200,"&gt;="&amp;(INT(parametros!$C$4)+1)),2)))</f>
        <v/>
      </c>
      <c r="AE64" t="str">
        <f>IF($A64="","",IF(parametros!$C$5="",0,ROUND(SUMIFS(aditivos!$L$2:$L$200,aditivos!$A$2:$A$200,$A64,aditivos!$C$2:$C$200,"C3",aditivos!$B$2:$B$200,"&gt;="&amp;(INT(parametros!$C$5)+1)),2)))</f>
        <v/>
      </c>
      <c r="AF64" t="str">
        <f>IF($A64="","",IF(parametros!$C$6="",0,ROUND(SUMIFS(aditivos!$L$2:$L$200,aditivos!$A$2:$A$200,$A64,aditivos!$C$2:$C$200,"C4",aditivos!$B$2:$B$200,"&gt;="&amp;(INT(parametros!$C$6)+1)),2)))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12" t="str">
        <f>IF(A65="","",itens_Remanesc!C65)</f>
        <v/>
      </c>
      <c r="C65" s="171" t="str">
        <f>IF(A65="","",IF(itens_Remanesc!B65="",0,itens_Remanesc!B65))</f>
        <v/>
      </c>
      <c r="D65" s="173" t="str">
        <f>IF(A65="","",ROUND(SUMIFS(aditivos!$L$2:$L$200,aditivos!$A$2:$A$200,A65,aditivos!$C$2:$C$200,"C0"),2))</f>
        <v/>
      </c>
      <c r="E65" s="169" t="str">
        <f t="shared" si="18"/>
        <v/>
      </c>
      <c r="F65" s="169" t="str">
        <f>IF(A65="","",IF(itens_Remanesc!B65&lt;&gt;"",itens_Remanesc!B65,IF($Z65,0,"")))</f>
        <v/>
      </c>
      <c r="G65" s="177" t="str">
        <f t="shared" si="19"/>
        <v/>
      </c>
      <c r="H65" s="179" t="str">
        <f>IF(A65="","",ROUND(SUMIFS(aditivos!$L$2:$L$200,aditivos!$A$2:$A$200,A65,aditivos!$C$2:$C$200,"C1"),2))</f>
        <v/>
      </c>
      <c r="I65" s="175" t="str">
        <f t="shared" si="20"/>
        <v/>
      </c>
      <c r="J65" s="175" t="str">
        <f>IF(A65="","",IF(itens_Remanesc!E65="","",itens_Remanesc!E65))</f>
        <v/>
      </c>
      <c r="K65" s="181" t="str">
        <f t="shared" si="21"/>
        <v/>
      </c>
      <c r="L65" s="173" t="str">
        <f>IF(A65="","",ROUND(SUMIFS(aditivos!$L$2:$L$200,aditivos!$A$2:$A$200,A65,aditivos!$C$2:$C$200,"C2"),2))</f>
        <v/>
      </c>
      <c r="M65" s="169" t="str">
        <f t="shared" si="22"/>
        <v/>
      </c>
      <c r="N65" s="169" t="str">
        <f>IF(A65="","",IF(itens_Remanesc!G65="","",itens_Remanesc!G65))</f>
        <v/>
      </c>
      <c r="O65" s="177" t="str">
        <f t="shared" si="23"/>
        <v/>
      </c>
      <c r="P65" s="179" t="str">
        <f>IF(A65="","",ROUND(SUMIFS(aditivos!$L$2:$L$200,aditivos!$A$2:$A$200,A65,aditivos!$C$2:$C$200,"C3"),2))</f>
        <v/>
      </c>
      <c r="Q65" s="175" t="str">
        <f t="shared" si="24"/>
        <v/>
      </c>
      <c r="R65" s="175" t="str">
        <f>IF(A65="","",IF(itens_Remanesc!I65="","",itens_Remanesc!I65))</f>
        <v/>
      </c>
      <c r="S65" s="181" t="str">
        <f t="shared" si="25"/>
        <v/>
      </c>
      <c r="T65" s="173" t="str">
        <f>IF(A65="","",ROUND(SUMIFS(aditivos!$L$2:$L$200,aditivos!$A$2:$A$200,A65,aditivos!$C$2:$C$200,"C4"),2))</f>
        <v/>
      </c>
      <c r="U65" s="169" t="str">
        <f t="shared" si="26"/>
        <v/>
      </c>
      <c r="V65" s="169" t="str">
        <f>IF(A65="","",IF(itens_Remanesc!K65="","",itens_Remanesc!K65))</f>
        <v/>
      </c>
      <c r="W65" s="169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7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IF($A65="","",IF(parametros!$C$2="",0,ROUND(SUMIFS(aditivos!$L$2:$L$200,aditivos!$A$2:$A$200,$A65,aditivos!$C$2:$C$200,"C0",aditivos!$B$2:$B$200,"&gt;="&amp;(INT(parametros!$C$2)+1)),2)))</f>
        <v/>
      </c>
      <c r="AC65" t="str">
        <f>IF($A65="","",IF(parametros!$C$3="",0,ROUND(SUMIFS(aditivos!$L$2:$L$200,aditivos!$A$2:$A$200,$A65,aditivos!$C$2:$C$200,"C1",aditivos!$B$2:$B$200,"&gt;="&amp;(INT(parametros!$C$3)+1)),2)))</f>
        <v/>
      </c>
      <c r="AD65" t="str">
        <f>IF($A65="","",IF(parametros!$C$4="",0,ROUND(SUMIFS(aditivos!$L$2:$L$200,aditivos!$A$2:$A$200,$A65,aditivos!$C$2:$C$200,"C2",aditivos!$B$2:$B$200,"&gt;="&amp;(INT(parametros!$C$4)+1)),2)))</f>
        <v/>
      </c>
      <c r="AE65" t="str">
        <f>IF($A65="","",IF(parametros!$C$5="",0,ROUND(SUMIFS(aditivos!$L$2:$L$200,aditivos!$A$2:$A$200,$A65,aditivos!$C$2:$C$200,"C3",aditivos!$B$2:$B$200,"&gt;="&amp;(INT(parametros!$C$5)+1)),2)))</f>
        <v/>
      </c>
      <c r="AF65" t="str">
        <f>IF($A65="","",IF(parametros!$C$6="",0,ROUND(SUMIFS(aditivos!$L$2:$L$200,aditivos!$A$2:$A$200,$A65,aditivos!$C$2:$C$200,"C4",aditivos!$B$2:$B$200,"&gt;="&amp;(INT(parametros!$C$6)+1)),2)))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12" t="str">
        <f>IF(A66="","",itens_Remanesc!C66)</f>
        <v/>
      </c>
      <c r="C66" s="171" t="str">
        <f>IF(A66="","",IF(itens_Remanesc!B66="",0,itens_Remanesc!B66))</f>
        <v/>
      </c>
      <c r="D66" s="173" t="str">
        <f>IF(A66="","",ROUND(SUMIFS(aditivos!$L$2:$L$200,aditivos!$A$2:$A$200,A66,aditivos!$C$2:$C$200,"C0"),2))</f>
        <v/>
      </c>
      <c r="E66" s="169" t="str">
        <f t="shared" ref="E66:E97" si="36">IF(A66="","",ROUND(C66+D66,2))</f>
        <v/>
      </c>
      <c r="F66" s="169" t="str">
        <f>IF(A66="","",IF(itens_Remanesc!B66&lt;&gt;"",itens_Remanesc!B66,IF($Z66,0,"")))</f>
        <v/>
      </c>
      <c r="G66" s="177" t="str">
        <f t="shared" ref="G66:G97" si="37">IF(A66="","",IF($Y66="","",IF($Y66&gt;0,"",ROUND(E66,2))))</f>
        <v/>
      </c>
      <c r="H66" s="179" t="str">
        <f>IF(A66="","",ROUND(SUMIFS(aditivos!$L$2:$L$200,aditivos!$A$2:$A$200,A66,aditivos!$C$2:$C$200,"C1"),2))</f>
        <v/>
      </c>
      <c r="I66" s="175" t="str">
        <f t="shared" ref="I66:I97" si="38">IF(A66="","",ROUND(E66+H66,2))</f>
        <v/>
      </c>
      <c r="J66" s="175" t="str">
        <f>IF(A66="","",IF(itens_Remanesc!E66="","",itens_Remanesc!E66))</f>
        <v/>
      </c>
      <c r="K66" s="181" t="str">
        <f t="shared" ref="K66:K97" si="39">IF(A66="","",IF($Y66="","",IF($Y66&gt;1,"",IF(ISNUMBER(J66),ROUND(J66+H66,2),IF($Y66=1,ROUND(H66,2),"")))))</f>
        <v/>
      </c>
      <c r="L66" s="173" t="str">
        <f>IF(A66="","",ROUND(SUMIFS(aditivos!$L$2:$L$200,aditivos!$A$2:$A$200,A66,aditivos!$C$2:$C$200,"C2"),2))</f>
        <v/>
      </c>
      <c r="M66" s="169" t="str">
        <f t="shared" ref="M66:M97" si="40">IF(A66="","",ROUND(I66+L66,2))</f>
        <v/>
      </c>
      <c r="N66" s="169" t="str">
        <f>IF(A66="","",IF(itens_Remanesc!G66="","",itens_Remanesc!G66))</f>
        <v/>
      </c>
      <c r="O66" s="177" t="str">
        <f t="shared" ref="O66:O97" si="41">IF(A66="","",IF($Y66="","",IF($Y66&gt;2,"",IF(ISNUMBER(N66),ROUND(N66+L66,2),IF($Y66=2,ROUND(L66,2),"")))))</f>
        <v/>
      </c>
      <c r="P66" s="179" t="str">
        <f>IF(A66="","",ROUND(SUMIFS(aditivos!$L$2:$L$200,aditivos!$A$2:$A$200,A66,aditivos!$C$2:$C$200,"C3"),2))</f>
        <v/>
      </c>
      <c r="Q66" s="175" t="str">
        <f t="shared" ref="Q66:Q97" si="42">IF(A66="","",ROUND(M66+P66,2))</f>
        <v/>
      </c>
      <c r="R66" s="175" t="str">
        <f>IF(A66="","",IF(itens_Remanesc!I66="","",itens_Remanesc!I66))</f>
        <v/>
      </c>
      <c r="S66" s="181" t="str">
        <f t="shared" ref="S66:S97" si="43">IF(A66="","",IF($Y66="","",IF($Y66&gt;3,"",IF(ISNUMBER(R66),ROUND(R66+P66,2),IF($Y66=3,ROUND(P66,2),"")))))</f>
        <v/>
      </c>
      <c r="T66" s="173" t="str">
        <f>IF(A66="","",ROUND(SUMIFS(aditivos!$L$2:$L$200,aditivos!$A$2:$A$200,A66,aditivos!$C$2:$C$200,"C4"),2))</f>
        <v/>
      </c>
      <c r="U66" s="169" t="str">
        <f t="shared" ref="U66:U97" si="44">IF(A66="","",ROUND(Q66+T66,2))</f>
        <v/>
      </c>
      <c r="V66" s="169" t="str">
        <f>IF(A66="","",IF(itens_Remanesc!K66="","",itens_Remanesc!K66))</f>
        <v/>
      </c>
      <c r="W66" s="169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7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IF($A66="","",IF(parametros!$C$2="",0,ROUND(SUMIFS(aditivos!$L$2:$L$200,aditivos!$A$2:$A$200,$A66,aditivos!$C$2:$C$200,"C0",aditivos!$B$2:$B$200,"&gt;="&amp;(INT(parametros!$C$2)+1)),2)))</f>
        <v/>
      </c>
      <c r="AC66" t="str">
        <f>IF($A66="","",IF(parametros!$C$3="",0,ROUND(SUMIFS(aditivos!$L$2:$L$200,aditivos!$A$2:$A$200,$A66,aditivos!$C$2:$C$200,"C1",aditivos!$B$2:$B$200,"&gt;="&amp;(INT(parametros!$C$3)+1)),2)))</f>
        <v/>
      </c>
      <c r="AD66" t="str">
        <f>IF($A66="","",IF(parametros!$C$4="",0,ROUND(SUMIFS(aditivos!$L$2:$L$200,aditivos!$A$2:$A$200,$A66,aditivos!$C$2:$C$200,"C2",aditivos!$B$2:$B$200,"&gt;="&amp;(INT(parametros!$C$4)+1)),2)))</f>
        <v/>
      </c>
      <c r="AE66" t="str">
        <f>IF($A66="","",IF(parametros!$C$5="",0,ROUND(SUMIFS(aditivos!$L$2:$L$200,aditivos!$A$2:$A$200,$A66,aditivos!$C$2:$C$200,"C3",aditivos!$B$2:$B$200,"&gt;="&amp;(INT(parametros!$C$5)+1)),2)))</f>
        <v/>
      </c>
      <c r="AF66" t="str">
        <f>IF($A66="","",IF(parametros!$C$6="",0,ROUND(SUMIFS(aditivos!$L$2:$L$200,aditivos!$A$2:$A$200,$A66,aditivos!$C$2:$C$200,"C4",aditivos!$B$2:$B$200,"&gt;="&amp;(INT(parametros!$C$6)+1)),2)))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12" t="str">
        <f>IF(A67="","",itens_Remanesc!C67)</f>
        <v/>
      </c>
      <c r="C67" s="171" t="str">
        <f>IF(A67="","",IF(itens_Remanesc!B67="",0,itens_Remanesc!B67))</f>
        <v/>
      </c>
      <c r="D67" s="173" t="str">
        <f>IF(A67="","",ROUND(SUMIFS(aditivos!$L$2:$L$200,aditivos!$A$2:$A$200,A67,aditivos!$C$2:$C$200,"C0"),2))</f>
        <v/>
      </c>
      <c r="E67" s="169" t="str">
        <f t="shared" si="36"/>
        <v/>
      </c>
      <c r="F67" s="169" t="str">
        <f>IF(A67="","",IF(itens_Remanesc!B67&lt;&gt;"",itens_Remanesc!B67,IF($Z67,0,"")))</f>
        <v/>
      </c>
      <c r="G67" s="177" t="str">
        <f t="shared" si="37"/>
        <v/>
      </c>
      <c r="H67" s="179" t="str">
        <f>IF(A67="","",ROUND(SUMIFS(aditivos!$L$2:$L$200,aditivos!$A$2:$A$200,A67,aditivos!$C$2:$C$200,"C1"),2))</f>
        <v/>
      </c>
      <c r="I67" s="175" t="str">
        <f t="shared" si="38"/>
        <v/>
      </c>
      <c r="J67" s="175" t="str">
        <f>IF(A67="","",IF(itens_Remanesc!E67="","",itens_Remanesc!E67))</f>
        <v/>
      </c>
      <c r="K67" s="181" t="str">
        <f t="shared" si="39"/>
        <v/>
      </c>
      <c r="L67" s="173" t="str">
        <f>IF(A67="","",ROUND(SUMIFS(aditivos!$L$2:$L$200,aditivos!$A$2:$A$200,A67,aditivos!$C$2:$C$200,"C2"),2))</f>
        <v/>
      </c>
      <c r="M67" s="169" t="str">
        <f t="shared" si="40"/>
        <v/>
      </c>
      <c r="N67" s="169" t="str">
        <f>IF(A67="","",IF(itens_Remanesc!G67="","",itens_Remanesc!G67))</f>
        <v/>
      </c>
      <c r="O67" s="177" t="str">
        <f t="shared" si="41"/>
        <v/>
      </c>
      <c r="P67" s="179" t="str">
        <f>IF(A67="","",ROUND(SUMIFS(aditivos!$L$2:$L$200,aditivos!$A$2:$A$200,A67,aditivos!$C$2:$C$200,"C3"),2))</f>
        <v/>
      </c>
      <c r="Q67" s="175" t="str">
        <f t="shared" si="42"/>
        <v/>
      </c>
      <c r="R67" s="175" t="str">
        <f>IF(A67="","",IF(itens_Remanesc!I67="","",itens_Remanesc!I67))</f>
        <v/>
      </c>
      <c r="S67" s="181" t="str">
        <f t="shared" si="43"/>
        <v/>
      </c>
      <c r="T67" s="173" t="str">
        <f>IF(A67="","",ROUND(SUMIFS(aditivos!$L$2:$L$200,aditivos!$A$2:$A$200,A67,aditivos!$C$2:$C$200,"C4"),2))</f>
        <v/>
      </c>
      <c r="U67" s="169" t="str">
        <f t="shared" si="44"/>
        <v/>
      </c>
      <c r="V67" s="169" t="str">
        <f>IF(A67="","",IF(itens_Remanesc!K67="","",itens_Remanesc!K67))</f>
        <v/>
      </c>
      <c r="W67" s="169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7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IF($A67="","",IF(parametros!$C$2="",0,ROUND(SUMIFS(aditivos!$L$2:$L$200,aditivos!$A$2:$A$200,$A67,aditivos!$C$2:$C$200,"C0",aditivos!$B$2:$B$200,"&gt;="&amp;(INT(parametros!$C$2)+1)),2)))</f>
        <v/>
      </c>
      <c r="AC67" t="str">
        <f>IF($A67="","",IF(parametros!$C$3="",0,ROUND(SUMIFS(aditivos!$L$2:$L$200,aditivos!$A$2:$A$200,$A67,aditivos!$C$2:$C$200,"C1",aditivos!$B$2:$B$200,"&gt;="&amp;(INT(parametros!$C$3)+1)),2)))</f>
        <v/>
      </c>
      <c r="AD67" t="str">
        <f>IF($A67="","",IF(parametros!$C$4="",0,ROUND(SUMIFS(aditivos!$L$2:$L$200,aditivos!$A$2:$A$200,$A67,aditivos!$C$2:$C$200,"C2",aditivos!$B$2:$B$200,"&gt;="&amp;(INT(parametros!$C$4)+1)),2)))</f>
        <v/>
      </c>
      <c r="AE67" t="str">
        <f>IF($A67="","",IF(parametros!$C$5="",0,ROUND(SUMIFS(aditivos!$L$2:$L$200,aditivos!$A$2:$A$200,$A67,aditivos!$C$2:$C$200,"C3",aditivos!$B$2:$B$200,"&gt;="&amp;(INT(parametros!$C$5)+1)),2)))</f>
        <v/>
      </c>
      <c r="AF67" t="str">
        <f>IF($A67="","",IF(parametros!$C$6="",0,ROUND(SUMIFS(aditivos!$L$2:$L$200,aditivos!$A$2:$A$200,$A67,aditivos!$C$2:$C$200,"C4",aditivos!$B$2:$B$200,"&gt;="&amp;(INT(parametros!$C$6)+1)),2)))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12" t="str">
        <f>IF(A68="","",itens_Remanesc!C68)</f>
        <v/>
      </c>
      <c r="C68" s="171" t="str">
        <f>IF(A68="","",IF(itens_Remanesc!B68="",0,itens_Remanesc!B68))</f>
        <v/>
      </c>
      <c r="D68" s="173" t="str">
        <f>IF(A68="","",ROUND(SUMIFS(aditivos!$L$2:$L$200,aditivos!$A$2:$A$200,A68,aditivos!$C$2:$C$200,"C0"),2))</f>
        <v/>
      </c>
      <c r="E68" s="169" t="str">
        <f t="shared" si="36"/>
        <v/>
      </c>
      <c r="F68" s="169" t="str">
        <f>IF(A68="","",IF(itens_Remanesc!B68&lt;&gt;"",itens_Remanesc!B68,IF($Z68,0,"")))</f>
        <v/>
      </c>
      <c r="G68" s="177" t="str">
        <f t="shared" si="37"/>
        <v/>
      </c>
      <c r="H68" s="179" t="str">
        <f>IF(A68="","",ROUND(SUMIFS(aditivos!$L$2:$L$200,aditivos!$A$2:$A$200,A68,aditivos!$C$2:$C$200,"C1"),2))</f>
        <v/>
      </c>
      <c r="I68" s="175" t="str">
        <f t="shared" si="38"/>
        <v/>
      </c>
      <c r="J68" s="175" t="str">
        <f>IF(A68="","",IF(itens_Remanesc!E68="","",itens_Remanesc!E68))</f>
        <v/>
      </c>
      <c r="K68" s="181" t="str">
        <f t="shared" si="39"/>
        <v/>
      </c>
      <c r="L68" s="173" t="str">
        <f>IF(A68="","",ROUND(SUMIFS(aditivos!$L$2:$L$200,aditivos!$A$2:$A$200,A68,aditivos!$C$2:$C$200,"C2"),2))</f>
        <v/>
      </c>
      <c r="M68" s="169" t="str">
        <f t="shared" si="40"/>
        <v/>
      </c>
      <c r="N68" s="169" t="str">
        <f>IF(A68="","",IF(itens_Remanesc!G68="","",itens_Remanesc!G68))</f>
        <v/>
      </c>
      <c r="O68" s="177" t="str">
        <f t="shared" si="41"/>
        <v/>
      </c>
      <c r="P68" s="179" t="str">
        <f>IF(A68="","",ROUND(SUMIFS(aditivos!$L$2:$L$200,aditivos!$A$2:$A$200,A68,aditivos!$C$2:$C$200,"C3"),2))</f>
        <v/>
      </c>
      <c r="Q68" s="175" t="str">
        <f t="shared" si="42"/>
        <v/>
      </c>
      <c r="R68" s="175" t="str">
        <f>IF(A68="","",IF(itens_Remanesc!I68="","",itens_Remanesc!I68))</f>
        <v/>
      </c>
      <c r="S68" s="181" t="str">
        <f t="shared" si="43"/>
        <v/>
      </c>
      <c r="T68" s="173" t="str">
        <f>IF(A68="","",ROUND(SUMIFS(aditivos!$L$2:$L$200,aditivos!$A$2:$A$200,A68,aditivos!$C$2:$C$200,"C4"),2))</f>
        <v/>
      </c>
      <c r="U68" s="169" t="str">
        <f t="shared" si="44"/>
        <v/>
      </c>
      <c r="V68" s="169" t="str">
        <f>IF(A68="","",IF(itens_Remanesc!K68="","",itens_Remanesc!K68))</f>
        <v/>
      </c>
      <c r="W68" s="169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7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IF($A68="","",IF(parametros!$C$2="",0,ROUND(SUMIFS(aditivos!$L$2:$L$200,aditivos!$A$2:$A$200,$A68,aditivos!$C$2:$C$200,"C0",aditivos!$B$2:$B$200,"&gt;="&amp;(INT(parametros!$C$2)+1)),2)))</f>
        <v/>
      </c>
      <c r="AC68" t="str">
        <f>IF($A68="","",IF(parametros!$C$3="",0,ROUND(SUMIFS(aditivos!$L$2:$L$200,aditivos!$A$2:$A$200,$A68,aditivos!$C$2:$C$200,"C1",aditivos!$B$2:$B$200,"&gt;="&amp;(INT(parametros!$C$3)+1)),2)))</f>
        <v/>
      </c>
      <c r="AD68" t="str">
        <f>IF($A68="","",IF(parametros!$C$4="",0,ROUND(SUMIFS(aditivos!$L$2:$L$200,aditivos!$A$2:$A$200,$A68,aditivos!$C$2:$C$200,"C2",aditivos!$B$2:$B$200,"&gt;="&amp;(INT(parametros!$C$4)+1)),2)))</f>
        <v/>
      </c>
      <c r="AE68" t="str">
        <f>IF($A68="","",IF(parametros!$C$5="",0,ROUND(SUMIFS(aditivos!$L$2:$L$200,aditivos!$A$2:$A$200,$A68,aditivos!$C$2:$C$200,"C3",aditivos!$B$2:$B$200,"&gt;="&amp;(INT(parametros!$C$5)+1)),2)))</f>
        <v/>
      </c>
      <c r="AF68" t="str">
        <f>IF($A68="","",IF(parametros!$C$6="",0,ROUND(SUMIFS(aditivos!$L$2:$L$200,aditivos!$A$2:$A$200,$A68,aditivos!$C$2:$C$200,"C4",aditivos!$B$2:$B$200,"&gt;="&amp;(INT(parametros!$C$6)+1)),2)))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12" t="str">
        <f>IF(A69="","",itens_Remanesc!C69)</f>
        <v/>
      </c>
      <c r="C69" s="171" t="str">
        <f>IF(A69="","",IF(itens_Remanesc!B69="",0,itens_Remanesc!B69))</f>
        <v/>
      </c>
      <c r="D69" s="173" t="str">
        <f>IF(A69="","",ROUND(SUMIFS(aditivos!$L$2:$L$200,aditivos!$A$2:$A$200,A69,aditivos!$C$2:$C$200,"C0"),2))</f>
        <v/>
      </c>
      <c r="E69" s="169" t="str">
        <f t="shared" si="36"/>
        <v/>
      </c>
      <c r="F69" s="169" t="str">
        <f>IF(A69="","",IF(itens_Remanesc!B69&lt;&gt;"",itens_Remanesc!B69,IF($Z69,0,"")))</f>
        <v/>
      </c>
      <c r="G69" s="177" t="str">
        <f t="shared" si="37"/>
        <v/>
      </c>
      <c r="H69" s="179" t="str">
        <f>IF(A69="","",ROUND(SUMIFS(aditivos!$L$2:$L$200,aditivos!$A$2:$A$200,A69,aditivos!$C$2:$C$200,"C1"),2))</f>
        <v/>
      </c>
      <c r="I69" s="175" t="str">
        <f t="shared" si="38"/>
        <v/>
      </c>
      <c r="J69" s="175" t="str">
        <f>IF(A69="","",IF(itens_Remanesc!E69="","",itens_Remanesc!E69))</f>
        <v/>
      </c>
      <c r="K69" s="181" t="str">
        <f t="shared" si="39"/>
        <v/>
      </c>
      <c r="L69" s="173" t="str">
        <f>IF(A69="","",ROUND(SUMIFS(aditivos!$L$2:$L$200,aditivos!$A$2:$A$200,A69,aditivos!$C$2:$C$200,"C2"),2))</f>
        <v/>
      </c>
      <c r="M69" s="169" t="str">
        <f t="shared" si="40"/>
        <v/>
      </c>
      <c r="N69" s="169" t="str">
        <f>IF(A69="","",IF(itens_Remanesc!G69="","",itens_Remanesc!G69))</f>
        <v/>
      </c>
      <c r="O69" s="177" t="str">
        <f t="shared" si="41"/>
        <v/>
      </c>
      <c r="P69" s="179" t="str">
        <f>IF(A69="","",ROUND(SUMIFS(aditivos!$L$2:$L$200,aditivos!$A$2:$A$200,A69,aditivos!$C$2:$C$200,"C3"),2))</f>
        <v/>
      </c>
      <c r="Q69" s="175" t="str">
        <f t="shared" si="42"/>
        <v/>
      </c>
      <c r="R69" s="175" t="str">
        <f>IF(A69="","",IF(itens_Remanesc!I69="","",itens_Remanesc!I69))</f>
        <v/>
      </c>
      <c r="S69" s="181" t="str">
        <f t="shared" si="43"/>
        <v/>
      </c>
      <c r="T69" s="173" t="str">
        <f>IF(A69="","",ROUND(SUMIFS(aditivos!$L$2:$L$200,aditivos!$A$2:$A$200,A69,aditivos!$C$2:$C$200,"C4"),2))</f>
        <v/>
      </c>
      <c r="U69" s="169" t="str">
        <f t="shared" si="44"/>
        <v/>
      </c>
      <c r="V69" s="169" t="str">
        <f>IF(A69="","",IF(itens_Remanesc!K69="","",itens_Remanesc!K69))</f>
        <v/>
      </c>
      <c r="W69" s="169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7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IF($A69="","",IF(parametros!$C$2="",0,ROUND(SUMIFS(aditivos!$L$2:$L$200,aditivos!$A$2:$A$200,$A69,aditivos!$C$2:$C$200,"C0",aditivos!$B$2:$B$200,"&gt;="&amp;(INT(parametros!$C$2)+1)),2)))</f>
        <v/>
      </c>
      <c r="AC69" t="str">
        <f>IF($A69="","",IF(parametros!$C$3="",0,ROUND(SUMIFS(aditivos!$L$2:$L$200,aditivos!$A$2:$A$200,$A69,aditivos!$C$2:$C$200,"C1",aditivos!$B$2:$B$200,"&gt;="&amp;(INT(parametros!$C$3)+1)),2)))</f>
        <v/>
      </c>
      <c r="AD69" t="str">
        <f>IF($A69="","",IF(parametros!$C$4="",0,ROUND(SUMIFS(aditivos!$L$2:$L$200,aditivos!$A$2:$A$200,$A69,aditivos!$C$2:$C$200,"C2",aditivos!$B$2:$B$200,"&gt;="&amp;(INT(parametros!$C$4)+1)),2)))</f>
        <v/>
      </c>
      <c r="AE69" t="str">
        <f>IF($A69="","",IF(parametros!$C$5="",0,ROUND(SUMIFS(aditivos!$L$2:$L$200,aditivos!$A$2:$A$200,$A69,aditivos!$C$2:$C$200,"C3",aditivos!$B$2:$B$200,"&gt;="&amp;(INT(parametros!$C$5)+1)),2)))</f>
        <v/>
      </c>
      <c r="AF69" t="str">
        <f>IF($A69="","",IF(parametros!$C$6="",0,ROUND(SUMIFS(aditivos!$L$2:$L$200,aditivos!$A$2:$A$200,$A69,aditivos!$C$2:$C$200,"C4",aditivos!$B$2:$B$200,"&gt;="&amp;(INT(parametros!$C$6)+1)),2)))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12" t="str">
        <f>IF(A70="","",itens_Remanesc!C70)</f>
        <v/>
      </c>
      <c r="C70" s="171" t="str">
        <f>IF(A70="","",IF(itens_Remanesc!B70="",0,itens_Remanesc!B70))</f>
        <v/>
      </c>
      <c r="D70" s="173" t="str">
        <f>IF(A70="","",ROUND(SUMIFS(aditivos!$L$2:$L$200,aditivos!$A$2:$A$200,A70,aditivos!$C$2:$C$200,"C0"),2))</f>
        <v/>
      </c>
      <c r="E70" s="169" t="str">
        <f t="shared" si="36"/>
        <v/>
      </c>
      <c r="F70" s="169" t="str">
        <f>IF(A70="","",IF(itens_Remanesc!B70&lt;&gt;"",itens_Remanesc!B70,IF($Z70,0,"")))</f>
        <v/>
      </c>
      <c r="G70" s="177" t="str">
        <f t="shared" si="37"/>
        <v/>
      </c>
      <c r="H70" s="179" t="str">
        <f>IF(A70="","",ROUND(SUMIFS(aditivos!$L$2:$L$200,aditivos!$A$2:$A$200,A70,aditivos!$C$2:$C$200,"C1"),2))</f>
        <v/>
      </c>
      <c r="I70" s="175" t="str">
        <f t="shared" si="38"/>
        <v/>
      </c>
      <c r="J70" s="175" t="str">
        <f>IF(A70="","",IF(itens_Remanesc!E70="","",itens_Remanesc!E70))</f>
        <v/>
      </c>
      <c r="K70" s="181" t="str">
        <f t="shared" si="39"/>
        <v/>
      </c>
      <c r="L70" s="173" t="str">
        <f>IF(A70="","",ROUND(SUMIFS(aditivos!$L$2:$L$200,aditivos!$A$2:$A$200,A70,aditivos!$C$2:$C$200,"C2"),2))</f>
        <v/>
      </c>
      <c r="M70" s="169" t="str">
        <f t="shared" si="40"/>
        <v/>
      </c>
      <c r="N70" s="169" t="str">
        <f>IF(A70="","",IF(itens_Remanesc!G70="","",itens_Remanesc!G70))</f>
        <v/>
      </c>
      <c r="O70" s="177" t="str">
        <f t="shared" si="41"/>
        <v/>
      </c>
      <c r="P70" s="179" t="str">
        <f>IF(A70="","",ROUND(SUMIFS(aditivos!$L$2:$L$200,aditivos!$A$2:$A$200,A70,aditivos!$C$2:$C$200,"C3"),2))</f>
        <v/>
      </c>
      <c r="Q70" s="175" t="str">
        <f t="shared" si="42"/>
        <v/>
      </c>
      <c r="R70" s="175" t="str">
        <f>IF(A70="","",IF(itens_Remanesc!I70="","",itens_Remanesc!I70))</f>
        <v/>
      </c>
      <c r="S70" s="181" t="str">
        <f t="shared" si="43"/>
        <v/>
      </c>
      <c r="T70" s="173" t="str">
        <f>IF(A70="","",ROUND(SUMIFS(aditivos!$L$2:$L$200,aditivos!$A$2:$A$200,A70,aditivos!$C$2:$C$200,"C4"),2))</f>
        <v/>
      </c>
      <c r="U70" s="169" t="str">
        <f t="shared" si="44"/>
        <v/>
      </c>
      <c r="V70" s="169" t="str">
        <f>IF(A70="","",IF(itens_Remanesc!K70="","",itens_Remanesc!K70))</f>
        <v/>
      </c>
      <c r="W70" s="169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7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IF($A70="","",IF(parametros!$C$2="",0,ROUND(SUMIFS(aditivos!$L$2:$L$200,aditivos!$A$2:$A$200,$A70,aditivos!$C$2:$C$200,"C0",aditivos!$B$2:$B$200,"&gt;="&amp;(INT(parametros!$C$2)+1)),2)))</f>
        <v/>
      </c>
      <c r="AC70" t="str">
        <f>IF($A70="","",IF(parametros!$C$3="",0,ROUND(SUMIFS(aditivos!$L$2:$L$200,aditivos!$A$2:$A$200,$A70,aditivos!$C$2:$C$200,"C1",aditivos!$B$2:$B$200,"&gt;="&amp;(INT(parametros!$C$3)+1)),2)))</f>
        <v/>
      </c>
      <c r="AD70" t="str">
        <f>IF($A70="","",IF(parametros!$C$4="",0,ROUND(SUMIFS(aditivos!$L$2:$L$200,aditivos!$A$2:$A$200,$A70,aditivos!$C$2:$C$200,"C2",aditivos!$B$2:$B$200,"&gt;="&amp;(INT(parametros!$C$4)+1)),2)))</f>
        <v/>
      </c>
      <c r="AE70" t="str">
        <f>IF($A70="","",IF(parametros!$C$5="",0,ROUND(SUMIFS(aditivos!$L$2:$L$200,aditivos!$A$2:$A$200,$A70,aditivos!$C$2:$C$200,"C3",aditivos!$B$2:$B$200,"&gt;="&amp;(INT(parametros!$C$5)+1)),2)))</f>
        <v/>
      </c>
      <c r="AF70" t="str">
        <f>IF($A70="","",IF(parametros!$C$6="",0,ROUND(SUMIFS(aditivos!$L$2:$L$200,aditivos!$A$2:$A$200,$A70,aditivos!$C$2:$C$200,"C4",aditivos!$B$2:$B$200,"&gt;="&amp;(INT(parametros!$C$6)+1)),2)))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12" t="str">
        <f>IF(A71="","",itens_Remanesc!C71)</f>
        <v/>
      </c>
      <c r="C71" s="171" t="str">
        <f>IF(A71="","",IF(itens_Remanesc!B71="",0,itens_Remanesc!B71))</f>
        <v/>
      </c>
      <c r="D71" s="173" t="str">
        <f>IF(A71="","",ROUND(SUMIFS(aditivos!$L$2:$L$200,aditivos!$A$2:$A$200,A71,aditivos!$C$2:$C$200,"C0"),2))</f>
        <v/>
      </c>
      <c r="E71" s="169" t="str">
        <f t="shared" si="36"/>
        <v/>
      </c>
      <c r="F71" s="169" t="str">
        <f>IF(A71="","",IF(itens_Remanesc!B71&lt;&gt;"",itens_Remanesc!B71,IF($Z71,0,"")))</f>
        <v/>
      </c>
      <c r="G71" s="177" t="str">
        <f t="shared" si="37"/>
        <v/>
      </c>
      <c r="H71" s="179" t="str">
        <f>IF(A71="","",ROUND(SUMIFS(aditivos!$L$2:$L$200,aditivos!$A$2:$A$200,A71,aditivos!$C$2:$C$200,"C1"),2))</f>
        <v/>
      </c>
      <c r="I71" s="175" t="str">
        <f t="shared" si="38"/>
        <v/>
      </c>
      <c r="J71" s="175" t="str">
        <f>IF(A71="","",IF(itens_Remanesc!E71="","",itens_Remanesc!E71))</f>
        <v/>
      </c>
      <c r="K71" s="181" t="str">
        <f t="shared" si="39"/>
        <v/>
      </c>
      <c r="L71" s="173" t="str">
        <f>IF(A71="","",ROUND(SUMIFS(aditivos!$L$2:$L$200,aditivos!$A$2:$A$200,A71,aditivos!$C$2:$C$200,"C2"),2))</f>
        <v/>
      </c>
      <c r="M71" s="169" t="str">
        <f t="shared" si="40"/>
        <v/>
      </c>
      <c r="N71" s="169" t="str">
        <f>IF(A71="","",IF(itens_Remanesc!G71="","",itens_Remanesc!G71))</f>
        <v/>
      </c>
      <c r="O71" s="177" t="str">
        <f t="shared" si="41"/>
        <v/>
      </c>
      <c r="P71" s="179" t="str">
        <f>IF(A71="","",ROUND(SUMIFS(aditivos!$L$2:$L$200,aditivos!$A$2:$A$200,A71,aditivos!$C$2:$C$200,"C3"),2))</f>
        <v/>
      </c>
      <c r="Q71" s="175" t="str">
        <f t="shared" si="42"/>
        <v/>
      </c>
      <c r="R71" s="175" t="str">
        <f>IF(A71="","",IF(itens_Remanesc!I71="","",itens_Remanesc!I71))</f>
        <v/>
      </c>
      <c r="S71" s="181" t="str">
        <f t="shared" si="43"/>
        <v/>
      </c>
      <c r="T71" s="173" t="str">
        <f>IF(A71="","",ROUND(SUMIFS(aditivos!$L$2:$L$200,aditivos!$A$2:$A$200,A71,aditivos!$C$2:$C$200,"C4"),2))</f>
        <v/>
      </c>
      <c r="U71" s="169" t="str">
        <f t="shared" si="44"/>
        <v/>
      </c>
      <c r="V71" s="169" t="str">
        <f>IF(A71="","",IF(itens_Remanesc!K71="","",itens_Remanesc!K71))</f>
        <v/>
      </c>
      <c r="W71" s="169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7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IF($A71="","",IF(parametros!$C$2="",0,ROUND(SUMIFS(aditivos!$L$2:$L$200,aditivos!$A$2:$A$200,$A71,aditivos!$C$2:$C$200,"C0",aditivos!$B$2:$B$200,"&gt;="&amp;(INT(parametros!$C$2)+1)),2)))</f>
        <v/>
      </c>
      <c r="AC71" t="str">
        <f>IF($A71="","",IF(parametros!$C$3="",0,ROUND(SUMIFS(aditivos!$L$2:$L$200,aditivos!$A$2:$A$200,$A71,aditivos!$C$2:$C$200,"C1",aditivos!$B$2:$B$200,"&gt;="&amp;(INT(parametros!$C$3)+1)),2)))</f>
        <v/>
      </c>
      <c r="AD71" t="str">
        <f>IF($A71="","",IF(parametros!$C$4="",0,ROUND(SUMIFS(aditivos!$L$2:$L$200,aditivos!$A$2:$A$200,$A71,aditivos!$C$2:$C$200,"C2",aditivos!$B$2:$B$200,"&gt;="&amp;(INT(parametros!$C$4)+1)),2)))</f>
        <v/>
      </c>
      <c r="AE71" t="str">
        <f>IF($A71="","",IF(parametros!$C$5="",0,ROUND(SUMIFS(aditivos!$L$2:$L$200,aditivos!$A$2:$A$200,$A71,aditivos!$C$2:$C$200,"C3",aditivos!$B$2:$B$200,"&gt;="&amp;(INT(parametros!$C$5)+1)),2)))</f>
        <v/>
      </c>
      <c r="AF71" t="str">
        <f>IF($A71="","",IF(parametros!$C$6="",0,ROUND(SUMIFS(aditivos!$L$2:$L$200,aditivos!$A$2:$A$200,$A71,aditivos!$C$2:$C$200,"C4",aditivos!$B$2:$B$200,"&gt;="&amp;(INT(parametros!$C$6)+1)),2)))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12" t="str">
        <f>IF(A72="","",itens_Remanesc!C72)</f>
        <v/>
      </c>
      <c r="C72" s="171" t="str">
        <f>IF(A72="","",IF(itens_Remanesc!B72="",0,itens_Remanesc!B72))</f>
        <v/>
      </c>
      <c r="D72" s="173" t="str">
        <f>IF(A72="","",ROUND(SUMIFS(aditivos!$L$2:$L$200,aditivos!$A$2:$A$200,A72,aditivos!$C$2:$C$200,"C0"),2))</f>
        <v/>
      </c>
      <c r="E72" s="169" t="str">
        <f t="shared" si="36"/>
        <v/>
      </c>
      <c r="F72" s="169" t="str">
        <f>IF(A72="","",IF(itens_Remanesc!B72&lt;&gt;"",itens_Remanesc!B72,IF($Z72,0,"")))</f>
        <v/>
      </c>
      <c r="G72" s="177" t="str">
        <f t="shared" si="37"/>
        <v/>
      </c>
      <c r="H72" s="179" t="str">
        <f>IF(A72="","",ROUND(SUMIFS(aditivos!$L$2:$L$200,aditivos!$A$2:$A$200,A72,aditivos!$C$2:$C$200,"C1"),2))</f>
        <v/>
      </c>
      <c r="I72" s="175" t="str">
        <f t="shared" si="38"/>
        <v/>
      </c>
      <c r="J72" s="175" t="str">
        <f>IF(A72="","",IF(itens_Remanesc!E72="","",itens_Remanesc!E72))</f>
        <v/>
      </c>
      <c r="K72" s="181" t="str">
        <f t="shared" si="39"/>
        <v/>
      </c>
      <c r="L72" s="173" t="str">
        <f>IF(A72="","",ROUND(SUMIFS(aditivos!$L$2:$L$200,aditivos!$A$2:$A$200,A72,aditivos!$C$2:$C$200,"C2"),2))</f>
        <v/>
      </c>
      <c r="M72" s="169" t="str">
        <f t="shared" si="40"/>
        <v/>
      </c>
      <c r="N72" s="169" t="str">
        <f>IF(A72="","",IF(itens_Remanesc!G72="","",itens_Remanesc!G72))</f>
        <v/>
      </c>
      <c r="O72" s="177" t="str">
        <f t="shared" si="41"/>
        <v/>
      </c>
      <c r="P72" s="179" t="str">
        <f>IF(A72="","",ROUND(SUMIFS(aditivos!$L$2:$L$200,aditivos!$A$2:$A$200,A72,aditivos!$C$2:$C$200,"C3"),2))</f>
        <v/>
      </c>
      <c r="Q72" s="175" t="str">
        <f t="shared" si="42"/>
        <v/>
      </c>
      <c r="R72" s="175" t="str">
        <f>IF(A72="","",IF(itens_Remanesc!I72="","",itens_Remanesc!I72))</f>
        <v/>
      </c>
      <c r="S72" s="181" t="str">
        <f t="shared" si="43"/>
        <v/>
      </c>
      <c r="T72" s="173" t="str">
        <f>IF(A72="","",ROUND(SUMIFS(aditivos!$L$2:$L$200,aditivos!$A$2:$A$200,A72,aditivos!$C$2:$C$200,"C4"),2))</f>
        <v/>
      </c>
      <c r="U72" s="169" t="str">
        <f t="shared" si="44"/>
        <v/>
      </c>
      <c r="V72" s="169" t="str">
        <f>IF(A72="","",IF(itens_Remanesc!K72="","",itens_Remanesc!K72))</f>
        <v/>
      </c>
      <c r="W72" s="169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7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IF($A72="","",IF(parametros!$C$2="",0,ROUND(SUMIFS(aditivos!$L$2:$L$200,aditivos!$A$2:$A$200,$A72,aditivos!$C$2:$C$200,"C0",aditivos!$B$2:$B$200,"&gt;="&amp;(INT(parametros!$C$2)+1)),2)))</f>
        <v/>
      </c>
      <c r="AC72" t="str">
        <f>IF($A72="","",IF(parametros!$C$3="",0,ROUND(SUMIFS(aditivos!$L$2:$L$200,aditivos!$A$2:$A$200,$A72,aditivos!$C$2:$C$200,"C1",aditivos!$B$2:$B$200,"&gt;="&amp;(INT(parametros!$C$3)+1)),2)))</f>
        <v/>
      </c>
      <c r="AD72" t="str">
        <f>IF($A72="","",IF(parametros!$C$4="",0,ROUND(SUMIFS(aditivos!$L$2:$L$200,aditivos!$A$2:$A$200,$A72,aditivos!$C$2:$C$200,"C2",aditivos!$B$2:$B$200,"&gt;="&amp;(INT(parametros!$C$4)+1)),2)))</f>
        <v/>
      </c>
      <c r="AE72" t="str">
        <f>IF($A72="","",IF(parametros!$C$5="",0,ROUND(SUMIFS(aditivos!$L$2:$L$200,aditivos!$A$2:$A$200,$A72,aditivos!$C$2:$C$200,"C3",aditivos!$B$2:$B$200,"&gt;="&amp;(INT(parametros!$C$5)+1)),2)))</f>
        <v/>
      </c>
      <c r="AF72" t="str">
        <f>IF($A72="","",IF(parametros!$C$6="",0,ROUND(SUMIFS(aditivos!$L$2:$L$200,aditivos!$A$2:$A$200,$A72,aditivos!$C$2:$C$200,"C4",aditivos!$B$2:$B$200,"&gt;="&amp;(INT(parametros!$C$6)+1)),2)))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12" t="str">
        <f>IF(A73="","",itens_Remanesc!C73)</f>
        <v/>
      </c>
      <c r="C73" s="171" t="str">
        <f>IF(A73="","",IF(itens_Remanesc!B73="",0,itens_Remanesc!B73))</f>
        <v/>
      </c>
      <c r="D73" s="173" t="str">
        <f>IF(A73="","",ROUND(SUMIFS(aditivos!$L$2:$L$200,aditivos!$A$2:$A$200,A73,aditivos!$C$2:$C$200,"C0"),2))</f>
        <v/>
      </c>
      <c r="E73" s="169" t="str">
        <f t="shared" si="36"/>
        <v/>
      </c>
      <c r="F73" s="169" t="str">
        <f>IF(A73="","",IF(itens_Remanesc!B73&lt;&gt;"",itens_Remanesc!B73,IF($Z73,0,"")))</f>
        <v/>
      </c>
      <c r="G73" s="177" t="str">
        <f t="shared" si="37"/>
        <v/>
      </c>
      <c r="H73" s="179" t="str">
        <f>IF(A73="","",ROUND(SUMIFS(aditivos!$L$2:$L$200,aditivos!$A$2:$A$200,A73,aditivos!$C$2:$C$200,"C1"),2))</f>
        <v/>
      </c>
      <c r="I73" s="175" t="str">
        <f t="shared" si="38"/>
        <v/>
      </c>
      <c r="J73" s="175" t="str">
        <f>IF(A73="","",IF(itens_Remanesc!E73="","",itens_Remanesc!E73))</f>
        <v/>
      </c>
      <c r="K73" s="181" t="str">
        <f t="shared" si="39"/>
        <v/>
      </c>
      <c r="L73" s="173" t="str">
        <f>IF(A73="","",ROUND(SUMIFS(aditivos!$L$2:$L$200,aditivos!$A$2:$A$200,A73,aditivos!$C$2:$C$200,"C2"),2))</f>
        <v/>
      </c>
      <c r="M73" s="169" t="str">
        <f t="shared" si="40"/>
        <v/>
      </c>
      <c r="N73" s="169" t="str">
        <f>IF(A73="","",IF(itens_Remanesc!G73="","",itens_Remanesc!G73))</f>
        <v/>
      </c>
      <c r="O73" s="177" t="str">
        <f t="shared" si="41"/>
        <v/>
      </c>
      <c r="P73" s="179" t="str">
        <f>IF(A73="","",ROUND(SUMIFS(aditivos!$L$2:$L$200,aditivos!$A$2:$A$200,A73,aditivos!$C$2:$C$200,"C3"),2))</f>
        <v/>
      </c>
      <c r="Q73" s="175" t="str">
        <f t="shared" si="42"/>
        <v/>
      </c>
      <c r="R73" s="175" t="str">
        <f>IF(A73="","",IF(itens_Remanesc!I73="","",itens_Remanesc!I73))</f>
        <v/>
      </c>
      <c r="S73" s="181" t="str">
        <f t="shared" si="43"/>
        <v/>
      </c>
      <c r="T73" s="173" t="str">
        <f>IF(A73="","",ROUND(SUMIFS(aditivos!$L$2:$L$200,aditivos!$A$2:$A$200,A73,aditivos!$C$2:$C$200,"C4"),2))</f>
        <v/>
      </c>
      <c r="U73" s="169" t="str">
        <f t="shared" si="44"/>
        <v/>
      </c>
      <c r="V73" s="169" t="str">
        <f>IF(A73="","",IF(itens_Remanesc!K73="","",itens_Remanesc!K73))</f>
        <v/>
      </c>
      <c r="W73" s="169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7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IF($A73="","",IF(parametros!$C$2="",0,ROUND(SUMIFS(aditivos!$L$2:$L$200,aditivos!$A$2:$A$200,$A73,aditivos!$C$2:$C$200,"C0",aditivos!$B$2:$B$200,"&gt;="&amp;(INT(parametros!$C$2)+1)),2)))</f>
        <v/>
      </c>
      <c r="AC73" t="str">
        <f>IF($A73="","",IF(parametros!$C$3="",0,ROUND(SUMIFS(aditivos!$L$2:$L$200,aditivos!$A$2:$A$200,$A73,aditivos!$C$2:$C$200,"C1",aditivos!$B$2:$B$200,"&gt;="&amp;(INT(parametros!$C$3)+1)),2)))</f>
        <v/>
      </c>
      <c r="AD73" t="str">
        <f>IF($A73="","",IF(parametros!$C$4="",0,ROUND(SUMIFS(aditivos!$L$2:$L$200,aditivos!$A$2:$A$200,$A73,aditivos!$C$2:$C$200,"C2",aditivos!$B$2:$B$200,"&gt;="&amp;(INT(parametros!$C$4)+1)),2)))</f>
        <v/>
      </c>
      <c r="AE73" t="str">
        <f>IF($A73="","",IF(parametros!$C$5="",0,ROUND(SUMIFS(aditivos!$L$2:$L$200,aditivos!$A$2:$A$200,$A73,aditivos!$C$2:$C$200,"C3",aditivos!$B$2:$B$200,"&gt;="&amp;(INT(parametros!$C$5)+1)),2)))</f>
        <v/>
      </c>
      <c r="AF73" t="str">
        <f>IF($A73="","",IF(parametros!$C$6="",0,ROUND(SUMIFS(aditivos!$L$2:$L$200,aditivos!$A$2:$A$200,$A73,aditivos!$C$2:$C$200,"C4",aditivos!$B$2:$B$200,"&gt;="&amp;(INT(parametros!$C$6)+1)),2)))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12" t="str">
        <f>IF(A74="","",itens_Remanesc!C74)</f>
        <v/>
      </c>
      <c r="C74" s="171" t="str">
        <f>IF(A74="","",IF(itens_Remanesc!B74="",0,itens_Remanesc!B74))</f>
        <v/>
      </c>
      <c r="D74" s="173" t="str">
        <f>IF(A74="","",ROUND(SUMIFS(aditivos!$L$2:$L$200,aditivos!$A$2:$A$200,A74,aditivos!$C$2:$C$200,"C0"),2))</f>
        <v/>
      </c>
      <c r="E74" s="169" t="str">
        <f t="shared" si="36"/>
        <v/>
      </c>
      <c r="F74" s="169" t="str">
        <f>IF(A74="","",IF(itens_Remanesc!B74&lt;&gt;"",itens_Remanesc!B74,IF($Z74,0,"")))</f>
        <v/>
      </c>
      <c r="G74" s="177" t="str">
        <f t="shared" si="37"/>
        <v/>
      </c>
      <c r="H74" s="179" t="str">
        <f>IF(A74="","",ROUND(SUMIFS(aditivos!$L$2:$L$200,aditivos!$A$2:$A$200,A74,aditivos!$C$2:$C$200,"C1"),2))</f>
        <v/>
      </c>
      <c r="I74" s="175" t="str">
        <f t="shared" si="38"/>
        <v/>
      </c>
      <c r="J74" s="175" t="str">
        <f>IF(A74="","",IF(itens_Remanesc!E74="","",itens_Remanesc!E74))</f>
        <v/>
      </c>
      <c r="K74" s="181" t="str">
        <f t="shared" si="39"/>
        <v/>
      </c>
      <c r="L74" s="173" t="str">
        <f>IF(A74="","",ROUND(SUMIFS(aditivos!$L$2:$L$200,aditivos!$A$2:$A$200,A74,aditivos!$C$2:$C$200,"C2"),2))</f>
        <v/>
      </c>
      <c r="M74" s="169" t="str">
        <f t="shared" si="40"/>
        <v/>
      </c>
      <c r="N74" s="169" t="str">
        <f>IF(A74="","",IF(itens_Remanesc!G74="","",itens_Remanesc!G74))</f>
        <v/>
      </c>
      <c r="O74" s="177" t="str">
        <f t="shared" si="41"/>
        <v/>
      </c>
      <c r="P74" s="179" t="str">
        <f>IF(A74="","",ROUND(SUMIFS(aditivos!$L$2:$L$200,aditivos!$A$2:$A$200,A74,aditivos!$C$2:$C$200,"C3"),2))</f>
        <v/>
      </c>
      <c r="Q74" s="175" t="str">
        <f t="shared" si="42"/>
        <v/>
      </c>
      <c r="R74" s="175" t="str">
        <f>IF(A74="","",IF(itens_Remanesc!I74="","",itens_Remanesc!I74))</f>
        <v/>
      </c>
      <c r="S74" s="181" t="str">
        <f t="shared" si="43"/>
        <v/>
      </c>
      <c r="T74" s="173" t="str">
        <f>IF(A74="","",ROUND(SUMIFS(aditivos!$L$2:$L$200,aditivos!$A$2:$A$200,A74,aditivos!$C$2:$C$200,"C4"),2))</f>
        <v/>
      </c>
      <c r="U74" s="169" t="str">
        <f t="shared" si="44"/>
        <v/>
      </c>
      <c r="V74" s="169" t="str">
        <f>IF(A74="","",IF(itens_Remanesc!K74="","",itens_Remanesc!K74))</f>
        <v/>
      </c>
      <c r="W74" s="169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7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IF($A74="","",IF(parametros!$C$2="",0,ROUND(SUMIFS(aditivos!$L$2:$L$200,aditivos!$A$2:$A$200,$A74,aditivos!$C$2:$C$200,"C0",aditivos!$B$2:$B$200,"&gt;="&amp;(INT(parametros!$C$2)+1)),2)))</f>
        <v/>
      </c>
      <c r="AC74" t="str">
        <f>IF($A74="","",IF(parametros!$C$3="",0,ROUND(SUMIFS(aditivos!$L$2:$L$200,aditivos!$A$2:$A$200,$A74,aditivos!$C$2:$C$200,"C1",aditivos!$B$2:$B$200,"&gt;="&amp;(INT(parametros!$C$3)+1)),2)))</f>
        <v/>
      </c>
      <c r="AD74" t="str">
        <f>IF($A74="","",IF(parametros!$C$4="",0,ROUND(SUMIFS(aditivos!$L$2:$L$200,aditivos!$A$2:$A$200,$A74,aditivos!$C$2:$C$200,"C2",aditivos!$B$2:$B$200,"&gt;="&amp;(INT(parametros!$C$4)+1)),2)))</f>
        <v/>
      </c>
      <c r="AE74" t="str">
        <f>IF($A74="","",IF(parametros!$C$5="",0,ROUND(SUMIFS(aditivos!$L$2:$L$200,aditivos!$A$2:$A$200,$A74,aditivos!$C$2:$C$200,"C3",aditivos!$B$2:$B$200,"&gt;="&amp;(INT(parametros!$C$5)+1)),2)))</f>
        <v/>
      </c>
      <c r="AF74" t="str">
        <f>IF($A74="","",IF(parametros!$C$6="",0,ROUND(SUMIFS(aditivos!$L$2:$L$200,aditivos!$A$2:$A$200,$A74,aditivos!$C$2:$C$200,"C4",aditivos!$B$2:$B$200,"&gt;="&amp;(INT(parametros!$C$6)+1)),2)))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12" t="str">
        <f>IF(A75="","",itens_Remanesc!C75)</f>
        <v/>
      </c>
      <c r="C75" s="171" t="str">
        <f>IF(A75="","",IF(itens_Remanesc!B75="",0,itens_Remanesc!B75))</f>
        <v/>
      </c>
      <c r="D75" s="173" t="str">
        <f>IF(A75="","",ROUND(SUMIFS(aditivos!$L$2:$L$200,aditivos!$A$2:$A$200,A75,aditivos!$C$2:$C$200,"C0"),2))</f>
        <v/>
      </c>
      <c r="E75" s="169" t="str">
        <f t="shared" si="36"/>
        <v/>
      </c>
      <c r="F75" s="169" t="str">
        <f>IF(A75="","",IF(itens_Remanesc!B75&lt;&gt;"",itens_Remanesc!B75,IF($Z75,0,"")))</f>
        <v/>
      </c>
      <c r="G75" s="177" t="str">
        <f t="shared" si="37"/>
        <v/>
      </c>
      <c r="H75" s="179" t="str">
        <f>IF(A75="","",ROUND(SUMIFS(aditivos!$L$2:$L$200,aditivos!$A$2:$A$200,A75,aditivos!$C$2:$C$200,"C1"),2))</f>
        <v/>
      </c>
      <c r="I75" s="175" t="str">
        <f t="shared" si="38"/>
        <v/>
      </c>
      <c r="J75" s="175" t="str">
        <f>IF(A75="","",IF(itens_Remanesc!E75="","",itens_Remanesc!E75))</f>
        <v/>
      </c>
      <c r="K75" s="181" t="str">
        <f t="shared" si="39"/>
        <v/>
      </c>
      <c r="L75" s="173" t="str">
        <f>IF(A75="","",ROUND(SUMIFS(aditivos!$L$2:$L$200,aditivos!$A$2:$A$200,A75,aditivos!$C$2:$C$200,"C2"),2))</f>
        <v/>
      </c>
      <c r="M75" s="169" t="str">
        <f t="shared" si="40"/>
        <v/>
      </c>
      <c r="N75" s="169" t="str">
        <f>IF(A75="","",IF(itens_Remanesc!G75="","",itens_Remanesc!G75))</f>
        <v/>
      </c>
      <c r="O75" s="177" t="str">
        <f t="shared" si="41"/>
        <v/>
      </c>
      <c r="P75" s="179" t="str">
        <f>IF(A75="","",ROUND(SUMIFS(aditivos!$L$2:$L$200,aditivos!$A$2:$A$200,A75,aditivos!$C$2:$C$200,"C3"),2))</f>
        <v/>
      </c>
      <c r="Q75" s="175" t="str">
        <f t="shared" si="42"/>
        <v/>
      </c>
      <c r="R75" s="175" t="str">
        <f>IF(A75="","",IF(itens_Remanesc!I75="","",itens_Remanesc!I75))</f>
        <v/>
      </c>
      <c r="S75" s="181" t="str">
        <f t="shared" si="43"/>
        <v/>
      </c>
      <c r="T75" s="173" t="str">
        <f>IF(A75="","",ROUND(SUMIFS(aditivos!$L$2:$L$200,aditivos!$A$2:$A$200,A75,aditivos!$C$2:$C$200,"C4"),2))</f>
        <v/>
      </c>
      <c r="U75" s="169" t="str">
        <f t="shared" si="44"/>
        <v/>
      </c>
      <c r="V75" s="169" t="str">
        <f>IF(A75="","",IF(itens_Remanesc!K75="","",itens_Remanesc!K75))</f>
        <v/>
      </c>
      <c r="W75" s="169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7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IF($A75="","",IF(parametros!$C$2="",0,ROUND(SUMIFS(aditivos!$L$2:$L$200,aditivos!$A$2:$A$200,$A75,aditivos!$C$2:$C$200,"C0",aditivos!$B$2:$B$200,"&gt;="&amp;(INT(parametros!$C$2)+1)),2)))</f>
        <v/>
      </c>
      <c r="AC75" t="str">
        <f>IF($A75="","",IF(parametros!$C$3="",0,ROUND(SUMIFS(aditivos!$L$2:$L$200,aditivos!$A$2:$A$200,$A75,aditivos!$C$2:$C$200,"C1",aditivos!$B$2:$B$200,"&gt;="&amp;(INT(parametros!$C$3)+1)),2)))</f>
        <v/>
      </c>
      <c r="AD75" t="str">
        <f>IF($A75="","",IF(parametros!$C$4="",0,ROUND(SUMIFS(aditivos!$L$2:$L$200,aditivos!$A$2:$A$200,$A75,aditivos!$C$2:$C$200,"C2",aditivos!$B$2:$B$200,"&gt;="&amp;(INT(parametros!$C$4)+1)),2)))</f>
        <v/>
      </c>
      <c r="AE75" t="str">
        <f>IF($A75="","",IF(parametros!$C$5="",0,ROUND(SUMIFS(aditivos!$L$2:$L$200,aditivos!$A$2:$A$200,$A75,aditivos!$C$2:$C$200,"C3",aditivos!$B$2:$B$200,"&gt;="&amp;(INT(parametros!$C$5)+1)),2)))</f>
        <v/>
      </c>
      <c r="AF75" t="str">
        <f>IF($A75="","",IF(parametros!$C$6="",0,ROUND(SUMIFS(aditivos!$L$2:$L$200,aditivos!$A$2:$A$200,$A75,aditivos!$C$2:$C$200,"C4",aditivos!$B$2:$B$200,"&gt;="&amp;(INT(parametros!$C$6)+1)),2)))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12" t="str">
        <f>IF(A76="","",itens_Remanesc!C76)</f>
        <v/>
      </c>
      <c r="C76" s="171" t="str">
        <f>IF(A76="","",IF(itens_Remanesc!B76="",0,itens_Remanesc!B76))</f>
        <v/>
      </c>
      <c r="D76" s="173" t="str">
        <f>IF(A76="","",ROUND(SUMIFS(aditivos!$L$2:$L$200,aditivos!$A$2:$A$200,A76,aditivos!$C$2:$C$200,"C0"),2))</f>
        <v/>
      </c>
      <c r="E76" s="169" t="str">
        <f t="shared" si="36"/>
        <v/>
      </c>
      <c r="F76" s="169" t="str">
        <f>IF(A76="","",IF(itens_Remanesc!B76&lt;&gt;"",itens_Remanesc!B76,IF($Z76,0,"")))</f>
        <v/>
      </c>
      <c r="G76" s="177" t="str">
        <f t="shared" si="37"/>
        <v/>
      </c>
      <c r="H76" s="179" t="str">
        <f>IF(A76="","",ROUND(SUMIFS(aditivos!$L$2:$L$200,aditivos!$A$2:$A$200,A76,aditivos!$C$2:$C$200,"C1"),2))</f>
        <v/>
      </c>
      <c r="I76" s="175" t="str">
        <f t="shared" si="38"/>
        <v/>
      </c>
      <c r="J76" s="175" t="str">
        <f>IF(A76="","",IF(itens_Remanesc!E76="","",itens_Remanesc!E76))</f>
        <v/>
      </c>
      <c r="K76" s="181" t="str">
        <f t="shared" si="39"/>
        <v/>
      </c>
      <c r="L76" s="173" t="str">
        <f>IF(A76="","",ROUND(SUMIFS(aditivos!$L$2:$L$200,aditivos!$A$2:$A$200,A76,aditivos!$C$2:$C$200,"C2"),2))</f>
        <v/>
      </c>
      <c r="M76" s="169" t="str">
        <f t="shared" si="40"/>
        <v/>
      </c>
      <c r="N76" s="169" t="str">
        <f>IF(A76="","",IF(itens_Remanesc!G76="","",itens_Remanesc!G76))</f>
        <v/>
      </c>
      <c r="O76" s="177" t="str">
        <f t="shared" si="41"/>
        <v/>
      </c>
      <c r="P76" s="179" t="str">
        <f>IF(A76="","",ROUND(SUMIFS(aditivos!$L$2:$L$200,aditivos!$A$2:$A$200,A76,aditivos!$C$2:$C$200,"C3"),2))</f>
        <v/>
      </c>
      <c r="Q76" s="175" t="str">
        <f t="shared" si="42"/>
        <v/>
      </c>
      <c r="R76" s="175" t="str">
        <f>IF(A76="","",IF(itens_Remanesc!I76="","",itens_Remanesc!I76))</f>
        <v/>
      </c>
      <c r="S76" s="181" t="str">
        <f t="shared" si="43"/>
        <v/>
      </c>
      <c r="T76" s="173" t="str">
        <f>IF(A76="","",ROUND(SUMIFS(aditivos!$L$2:$L$200,aditivos!$A$2:$A$200,A76,aditivos!$C$2:$C$200,"C4"),2))</f>
        <v/>
      </c>
      <c r="U76" s="169" t="str">
        <f t="shared" si="44"/>
        <v/>
      </c>
      <c r="V76" s="169" t="str">
        <f>IF(A76="","",IF(itens_Remanesc!K76="","",itens_Remanesc!K76))</f>
        <v/>
      </c>
      <c r="W76" s="169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7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IF($A76="","",IF(parametros!$C$2="",0,ROUND(SUMIFS(aditivos!$L$2:$L$200,aditivos!$A$2:$A$200,$A76,aditivos!$C$2:$C$200,"C0",aditivos!$B$2:$B$200,"&gt;="&amp;(INT(parametros!$C$2)+1)),2)))</f>
        <v/>
      </c>
      <c r="AC76" t="str">
        <f>IF($A76="","",IF(parametros!$C$3="",0,ROUND(SUMIFS(aditivos!$L$2:$L$200,aditivos!$A$2:$A$200,$A76,aditivos!$C$2:$C$200,"C1",aditivos!$B$2:$B$200,"&gt;="&amp;(INT(parametros!$C$3)+1)),2)))</f>
        <v/>
      </c>
      <c r="AD76" t="str">
        <f>IF($A76="","",IF(parametros!$C$4="",0,ROUND(SUMIFS(aditivos!$L$2:$L$200,aditivos!$A$2:$A$200,$A76,aditivos!$C$2:$C$200,"C2",aditivos!$B$2:$B$200,"&gt;="&amp;(INT(parametros!$C$4)+1)),2)))</f>
        <v/>
      </c>
      <c r="AE76" t="str">
        <f>IF($A76="","",IF(parametros!$C$5="",0,ROUND(SUMIFS(aditivos!$L$2:$L$200,aditivos!$A$2:$A$200,$A76,aditivos!$C$2:$C$200,"C3",aditivos!$B$2:$B$200,"&gt;="&amp;(INT(parametros!$C$5)+1)),2)))</f>
        <v/>
      </c>
      <c r="AF76" t="str">
        <f>IF($A76="","",IF(parametros!$C$6="",0,ROUND(SUMIFS(aditivos!$L$2:$L$200,aditivos!$A$2:$A$200,$A76,aditivos!$C$2:$C$200,"C4",aditivos!$B$2:$B$200,"&gt;="&amp;(INT(parametros!$C$6)+1)),2)))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12" t="str">
        <f>IF(A77="","",itens_Remanesc!C77)</f>
        <v/>
      </c>
      <c r="C77" s="171" t="str">
        <f>IF(A77="","",IF(itens_Remanesc!B77="",0,itens_Remanesc!B77))</f>
        <v/>
      </c>
      <c r="D77" s="173" t="str">
        <f>IF(A77="","",ROUND(SUMIFS(aditivos!$L$2:$L$200,aditivos!$A$2:$A$200,A77,aditivos!$C$2:$C$200,"C0"),2))</f>
        <v/>
      </c>
      <c r="E77" s="169" t="str">
        <f t="shared" si="36"/>
        <v/>
      </c>
      <c r="F77" s="169" t="str">
        <f>IF(A77="","",IF(itens_Remanesc!B77&lt;&gt;"",itens_Remanesc!B77,IF($Z77,0,"")))</f>
        <v/>
      </c>
      <c r="G77" s="177" t="str">
        <f t="shared" si="37"/>
        <v/>
      </c>
      <c r="H77" s="179" t="str">
        <f>IF(A77="","",ROUND(SUMIFS(aditivos!$L$2:$L$200,aditivos!$A$2:$A$200,A77,aditivos!$C$2:$C$200,"C1"),2))</f>
        <v/>
      </c>
      <c r="I77" s="175" t="str">
        <f t="shared" si="38"/>
        <v/>
      </c>
      <c r="J77" s="175" t="str">
        <f>IF(A77="","",IF(itens_Remanesc!E77="","",itens_Remanesc!E77))</f>
        <v/>
      </c>
      <c r="K77" s="181" t="str">
        <f t="shared" si="39"/>
        <v/>
      </c>
      <c r="L77" s="173" t="str">
        <f>IF(A77="","",ROUND(SUMIFS(aditivos!$L$2:$L$200,aditivos!$A$2:$A$200,A77,aditivos!$C$2:$C$200,"C2"),2))</f>
        <v/>
      </c>
      <c r="M77" s="169" t="str">
        <f t="shared" si="40"/>
        <v/>
      </c>
      <c r="N77" s="169" t="str">
        <f>IF(A77="","",IF(itens_Remanesc!G77="","",itens_Remanesc!G77))</f>
        <v/>
      </c>
      <c r="O77" s="177" t="str">
        <f t="shared" si="41"/>
        <v/>
      </c>
      <c r="P77" s="179" t="str">
        <f>IF(A77="","",ROUND(SUMIFS(aditivos!$L$2:$L$200,aditivos!$A$2:$A$200,A77,aditivos!$C$2:$C$200,"C3"),2))</f>
        <v/>
      </c>
      <c r="Q77" s="175" t="str">
        <f t="shared" si="42"/>
        <v/>
      </c>
      <c r="R77" s="175" t="str">
        <f>IF(A77="","",IF(itens_Remanesc!I77="","",itens_Remanesc!I77))</f>
        <v/>
      </c>
      <c r="S77" s="181" t="str">
        <f t="shared" si="43"/>
        <v/>
      </c>
      <c r="T77" s="173" t="str">
        <f>IF(A77="","",ROUND(SUMIFS(aditivos!$L$2:$L$200,aditivos!$A$2:$A$200,A77,aditivos!$C$2:$C$200,"C4"),2))</f>
        <v/>
      </c>
      <c r="U77" s="169" t="str">
        <f t="shared" si="44"/>
        <v/>
      </c>
      <c r="V77" s="169" t="str">
        <f>IF(A77="","",IF(itens_Remanesc!K77="","",itens_Remanesc!K77))</f>
        <v/>
      </c>
      <c r="W77" s="169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7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IF($A77="","",IF(parametros!$C$2="",0,ROUND(SUMIFS(aditivos!$L$2:$L$200,aditivos!$A$2:$A$200,$A77,aditivos!$C$2:$C$200,"C0",aditivos!$B$2:$B$200,"&gt;="&amp;(INT(parametros!$C$2)+1)),2)))</f>
        <v/>
      </c>
      <c r="AC77" t="str">
        <f>IF($A77="","",IF(parametros!$C$3="",0,ROUND(SUMIFS(aditivos!$L$2:$L$200,aditivos!$A$2:$A$200,$A77,aditivos!$C$2:$C$200,"C1",aditivos!$B$2:$B$200,"&gt;="&amp;(INT(parametros!$C$3)+1)),2)))</f>
        <v/>
      </c>
      <c r="AD77" t="str">
        <f>IF($A77="","",IF(parametros!$C$4="",0,ROUND(SUMIFS(aditivos!$L$2:$L$200,aditivos!$A$2:$A$200,$A77,aditivos!$C$2:$C$200,"C2",aditivos!$B$2:$B$200,"&gt;="&amp;(INT(parametros!$C$4)+1)),2)))</f>
        <v/>
      </c>
      <c r="AE77" t="str">
        <f>IF($A77="","",IF(parametros!$C$5="",0,ROUND(SUMIFS(aditivos!$L$2:$L$200,aditivos!$A$2:$A$200,$A77,aditivos!$C$2:$C$200,"C3",aditivos!$B$2:$B$200,"&gt;="&amp;(INT(parametros!$C$5)+1)),2)))</f>
        <v/>
      </c>
      <c r="AF77" t="str">
        <f>IF($A77="","",IF(parametros!$C$6="",0,ROUND(SUMIFS(aditivos!$L$2:$L$200,aditivos!$A$2:$A$200,$A77,aditivos!$C$2:$C$200,"C4",aditivos!$B$2:$B$200,"&gt;="&amp;(INT(parametros!$C$6)+1)),2)))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12" t="str">
        <f>IF(A78="","",itens_Remanesc!C78)</f>
        <v/>
      </c>
      <c r="C78" s="171" t="str">
        <f>IF(A78="","",IF(itens_Remanesc!B78="",0,itens_Remanesc!B78))</f>
        <v/>
      </c>
      <c r="D78" s="173" t="str">
        <f>IF(A78="","",ROUND(SUMIFS(aditivos!$L$2:$L$200,aditivos!$A$2:$A$200,A78,aditivos!$C$2:$C$200,"C0"),2))</f>
        <v/>
      </c>
      <c r="E78" s="169" t="str">
        <f t="shared" si="36"/>
        <v/>
      </c>
      <c r="F78" s="169" t="str">
        <f>IF(A78="","",IF(itens_Remanesc!B78&lt;&gt;"",itens_Remanesc!B78,IF($Z78,0,"")))</f>
        <v/>
      </c>
      <c r="G78" s="177" t="str">
        <f t="shared" si="37"/>
        <v/>
      </c>
      <c r="H78" s="179" t="str">
        <f>IF(A78="","",ROUND(SUMIFS(aditivos!$L$2:$L$200,aditivos!$A$2:$A$200,A78,aditivos!$C$2:$C$200,"C1"),2))</f>
        <v/>
      </c>
      <c r="I78" s="175" t="str">
        <f t="shared" si="38"/>
        <v/>
      </c>
      <c r="J78" s="175" t="str">
        <f>IF(A78="","",IF(itens_Remanesc!E78="","",itens_Remanesc!E78))</f>
        <v/>
      </c>
      <c r="K78" s="181" t="str">
        <f t="shared" si="39"/>
        <v/>
      </c>
      <c r="L78" s="173" t="str">
        <f>IF(A78="","",ROUND(SUMIFS(aditivos!$L$2:$L$200,aditivos!$A$2:$A$200,A78,aditivos!$C$2:$C$200,"C2"),2))</f>
        <v/>
      </c>
      <c r="M78" s="169" t="str">
        <f t="shared" si="40"/>
        <v/>
      </c>
      <c r="N78" s="169" t="str">
        <f>IF(A78="","",IF(itens_Remanesc!G78="","",itens_Remanesc!G78))</f>
        <v/>
      </c>
      <c r="O78" s="177" t="str">
        <f t="shared" si="41"/>
        <v/>
      </c>
      <c r="P78" s="179" t="str">
        <f>IF(A78="","",ROUND(SUMIFS(aditivos!$L$2:$L$200,aditivos!$A$2:$A$200,A78,aditivos!$C$2:$C$200,"C3"),2))</f>
        <v/>
      </c>
      <c r="Q78" s="175" t="str">
        <f t="shared" si="42"/>
        <v/>
      </c>
      <c r="R78" s="175" t="str">
        <f>IF(A78="","",IF(itens_Remanesc!I78="","",itens_Remanesc!I78))</f>
        <v/>
      </c>
      <c r="S78" s="181" t="str">
        <f t="shared" si="43"/>
        <v/>
      </c>
      <c r="T78" s="173" t="str">
        <f>IF(A78="","",ROUND(SUMIFS(aditivos!$L$2:$L$200,aditivos!$A$2:$A$200,A78,aditivos!$C$2:$C$200,"C4"),2))</f>
        <v/>
      </c>
      <c r="U78" s="169" t="str">
        <f t="shared" si="44"/>
        <v/>
      </c>
      <c r="V78" s="169" t="str">
        <f>IF(A78="","",IF(itens_Remanesc!K78="","",itens_Remanesc!K78))</f>
        <v/>
      </c>
      <c r="W78" s="169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7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IF($A78="","",IF(parametros!$C$2="",0,ROUND(SUMIFS(aditivos!$L$2:$L$200,aditivos!$A$2:$A$200,$A78,aditivos!$C$2:$C$200,"C0",aditivos!$B$2:$B$200,"&gt;="&amp;(INT(parametros!$C$2)+1)),2)))</f>
        <v/>
      </c>
      <c r="AC78" t="str">
        <f>IF($A78="","",IF(parametros!$C$3="",0,ROUND(SUMIFS(aditivos!$L$2:$L$200,aditivos!$A$2:$A$200,$A78,aditivos!$C$2:$C$200,"C1",aditivos!$B$2:$B$200,"&gt;="&amp;(INT(parametros!$C$3)+1)),2)))</f>
        <v/>
      </c>
      <c r="AD78" t="str">
        <f>IF($A78="","",IF(parametros!$C$4="",0,ROUND(SUMIFS(aditivos!$L$2:$L$200,aditivos!$A$2:$A$200,$A78,aditivos!$C$2:$C$200,"C2",aditivos!$B$2:$B$200,"&gt;="&amp;(INT(parametros!$C$4)+1)),2)))</f>
        <v/>
      </c>
      <c r="AE78" t="str">
        <f>IF($A78="","",IF(parametros!$C$5="",0,ROUND(SUMIFS(aditivos!$L$2:$L$200,aditivos!$A$2:$A$200,$A78,aditivos!$C$2:$C$200,"C3",aditivos!$B$2:$B$200,"&gt;="&amp;(INT(parametros!$C$5)+1)),2)))</f>
        <v/>
      </c>
      <c r="AF78" t="str">
        <f>IF($A78="","",IF(parametros!$C$6="",0,ROUND(SUMIFS(aditivos!$L$2:$L$200,aditivos!$A$2:$A$200,$A78,aditivos!$C$2:$C$200,"C4",aditivos!$B$2:$B$200,"&gt;="&amp;(INT(parametros!$C$6)+1)),2)))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12" t="str">
        <f>IF(A79="","",itens_Remanesc!C79)</f>
        <v/>
      </c>
      <c r="C79" s="171" t="str">
        <f>IF(A79="","",IF(itens_Remanesc!B79="",0,itens_Remanesc!B79))</f>
        <v/>
      </c>
      <c r="D79" s="173" t="str">
        <f>IF(A79="","",ROUND(SUMIFS(aditivos!$L$2:$L$200,aditivos!$A$2:$A$200,A79,aditivos!$C$2:$C$200,"C0"),2))</f>
        <v/>
      </c>
      <c r="E79" s="169" t="str">
        <f t="shared" si="36"/>
        <v/>
      </c>
      <c r="F79" s="169" t="str">
        <f>IF(A79="","",IF(itens_Remanesc!B79&lt;&gt;"",itens_Remanesc!B79,IF($Z79,0,"")))</f>
        <v/>
      </c>
      <c r="G79" s="177" t="str">
        <f t="shared" si="37"/>
        <v/>
      </c>
      <c r="H79" s="179" t="str">
        <f>IF(A79="","",ROUND(SUMIFS(aditivos!$L$2:$L$200,aditivos!$A$2:$A$200,A79,aditivos!$C$2:$C$200,"C1"),2))</f>
        <v/>
      </c>
      <c r="I79" s="175" t="str">
        <f t="shared" si="38"/>
        <v/>
      </c>
      <c r="J79" s="175" t="str">
        <f>IF(A79="","",IF(itens_Remanesc!E79="","",itens_Remanesc!E79))</f>
        <v/>
      </c>
      <c r="K79" s="181" t="str">
        <f t="shared" si="39"/>
        <v/>
      </c>
      <c r="L79" s="173" t="str">
        <f>IF(A79="","",ROUND(SUMIFS(aditivos!$L$2:$L$200,aditivos!$A$2:$A$200,A79,aditivos!$C$2:$C$200,"C2"),2))</f>
        <v/>
      </c>
      <c r="M79" s="169" t="str">
        <f t="shared" si="40"/>
        <v/>
      </c>
      <c r="N79" s="169" t="str">
        <f>IF(A79="","",IF(itens_Remanesc!G79="","",itens_Remanesc!G79))</f>
        <v/>
      </c>
      <c r="O79" s="177" t="str">
        <f t="shared" si="41"/>
        <v/>
      </c>
      <c r="P79" s="179" t="str">
        <f>IF(A79="","",ROUND(SUMIFS(aditivos!$L$2:$L$200,aditivos!$A$2:$A$200,A79,aditivos!$C$2:$C$200,"C3"),2))</f>
        <v/>
      </c>
      <c r="Q79" s="175" t="str">
        <f t="shared" si="42"/>
        <v/>
      </c>
      <c r="R79" s="175" t="str">
        <f>IF(A79="","",IF(itens_Remanesc!I79="","",itens_Remanesc!I79))</f>
        <v/>
      </c>
      <c r="S79" s="181" t="str">
        <f t="shared" si="43"/>
        <v/>
      </c>
      <c r="T79" s="173" t="str">
        <f>IF(A79="","",ROUND(SUMIFS(aditivos!$L$2:$L$200,aditivos!$A$2:$A$200,A79,aditivos!$C$2:$C$200,"C4"),2))</f>
        <v/>
      </c>
      <c r="U79" s="169" t="str">
        <f t="shared" si="44"/>
        <v/>
      </c>
      <c r="V79" s="169" t="str">
        <f>IF(A79="","",IF(itens_Remanesc!K79="","",itens_Remanesc!K79))</f>
        <v/>
      </c>
      <c r="W79" s="169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7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IF($A79="","",IF(parametros!$C$2="",0,ROUND(SUMIFS(aditivos!$L$2:$L$200,aditivos!$A$2:$A$200,$A79,aditivos!$C$2:$C$200,"C0",aditivos!$B$2:$B$200,"&gt;="&amp;(INT(parametros!$C$2)+1)),2)))</f>
        <v/>
      </c>
      <c r="AC79" t="str">
        <f>IF($A79="","",IF(parametros!$C$3="",0,ROUND(SUMIFS(aditivos!$L$2:$L$200,aditivos!$A$2:$A$200,$A79,aditivos!$C$2:$C$200,"C1",aditivos!$B$2:$B$200,"&gt;="&amp;(INT(parametros!$C$3)+1)),2)))</f>
        <v/>
      </c>
      <c r="AD79" t="str">
        <f>IF($A79="","",IF(parametros!$C$4="",0,ROUND(SUMIFS(aditivos!$L$2:$L$200,aditivos!$A$2:$A$200,$A79,aditivos!$C$2:$C$200,"C2",aditivos!$B$2:$B$200,"&gt;="&amp;(INT(parametros!$C$4)+1)),2)))</f>
        <v/>
      </c>
      <c r="AE79" t="str">
        <f>IF($A79="","",IF(parametros!$C$5="",0,ROUND(SUMIFS(aditivos!$L$2:$L$200,aditivos!$A$2:$A$200,$A79,aditivos!$C$2:$C$200,"C3",aditivos!$B$2:$B$200,"&gt;="&amp;(INT(parametros!$C$5)+1)),2)))</f>
        <v/>
      </c>
      <c r="AF79" t="str">
        <f>IF($A79="","",IF(parametros!$C$6="",0,ROUND(SUMIFS(aditivos!$L$2:$L$200,aditivos!$A$2:$A$200,$A79,aditivos!$C$2:$C$200,"C4",aditivos!$B$2:$B$200,"&gt;="&amp;(INT(parametros!$C$6)+1)),2)))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12" t="str">
        <f>IF(A80="","",itens_Remanesc!C80)</f>
        <v/>
      </c>
      <c r="C80" s="171" t="str">
        <f>IF(A80="","",IF(itens_Remanesc!B80="",0,itens_Remanesc!B80))</f>
        <v/>
      </c>
      <c r="D80" s="173" t="str">
        <f>IF(A80="","",ROUND(SUMIFS(aditivos!$L$2:$L$200,aditivos!$A$2:$A$200,A80,aditivos!$C$2:$C$200,"C0"),2))</f>
        <v/>
      </c>
      <c r="E80" s="169" t="str">
        <f t="shared" si="36"/>
        <v/>
      </c>
      <c r="F80" s="169" t="str">
        <f>IF(A80="","",IF(itens_Remanesc!B80&lt;&gt;"",itens_Remanesc!B80,IF($Z80,0,"")))</f>
        <v/>
      </c>
      <c r="G80" s="177" t="str">
        <f t="shared" si="37"/>
        <v/>
      </c>
      <c r="H80" s="179" t="str">
        <f>IF(A80="","",ROUND(SUMIFS(aditivos!$L$2:$L$200,aditivos!$A$2:$A$200,A80,aditivos!$C$2:$C$200,"C1"),2))</f>
        <v/>
      </c>
      <c r="I80" s="175" t="str">
        <f t="shared" si="38"/>
        <v/>
      </c>
      <c r="J80" s="175" t="str">
        <f>IF(A80="","",IF(itens_Remanesc!E80="","",itens_Remanesc!E80))</f>
        <v/>
      </c>
      <c r="K80" s="181" t="str">
        <f t="shared" si="39"/>
        <v/>
      </c>
      <c r="L80" s="173" t="str">
        <f>IF(A80="","",ROUND(SUMIFS(aditivos!$L$2:$L$200,aditivos!$A$2:$A$200,A80,aditivos!$C$2:$C$200,"C2"),2))</f>
        <v/>
      </c>
      <c r="M80" s="169" t="str">
        <f t="shared" si="40"/>
        <v/>
      </c>
      <c r="N80" s="169" t="str">
        <f>IF(A80="","",IF(itens_Remanesc!G80="","",itens_Remanesc!G80))</f>
        <v/>
      </c>
      <c r="O80" s="177" t="str">
        <f t="shared" si="41"/>
        <v/>
      </c>
      <c r="P80" s="179" t="str">
        <f>IF(A80="","",ROUND(SUMIFS(aditivos!$L$2:$L$200,aditivos!$A$2:$A$200,A80,aditivos!$C$2:$C$200,"C3"),2))</f>
        <v/>
      </c>
      <c r="Q80" s="175" t="str">
        <f t="shared" si="42"/>
        <v/>
      </c>
      <c r="R80" s="175" t="str">
        <f>IF(A80="","",IF(itens_Remanesc!I80="","",itens_Remanesc!I80))</f>
        <v/>
      </c>
      <c r="S80" s="181" t="str">
        <f t="shared" si="43"/>
        <v/>
      </c>
      <c r="T80" s="173" t="str">
        <f>IF(A80="","",ROUND(SUMIFS(aditivos!$L$2:$L$200,aditivos!$A$2:$A$200,A80,aditivos!$C$2:$C$200,"C4"),2))</f>
        <v/>
      </c>
      <c r="U80" s="169" t="str">
        <f t="shared" si="44"/>
        <v/>
      </c>
      <c r="V80" s="169" t="str">
        <f>IF(A80="","",IF(itens_Remanesc!K80="","",itens_Remanesc!K80))</f>
        <v/>
      </c>
      <c r="W80" s="169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7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IF($A80="","",IF(parametros!$C$2="",0,ROUND(SUMIFS(aditivos!$L$2:$L$200,aditivos!$A$2:$A$200,$A80,aditivos!$C$2:$C$200,"C0",aditivos!$B$2:$B$200,"&gt;="&amp;(INT(parametros!$C$2)+1)),2)))</f>
        <v/>
      </c>
      <c r="AC80" t="str">
        <f>IF($A80="","",IF(parametros!$C$3="",0,ROUND(SUMIFS(aditivos!$L$2:$L$200,aditivos!$A$2:$A$200,$A80,aditivos!$C$2:$C$200,"C1",aditivos!$B$2:$B$200,"&gt;="&amp;(INT(parametros!$C$3)+1)),2)))</f>
        <v/>
      </c>
      <c r="AD80" t="str">
        <f>IF($A80="","",IF(parametros!$C$4="",0,ROUND(SUMIFS(aditivos!$L$2:$L$200,aditivos!$A$2:$A$200,$A80,aditivos!$C$2:$C$200,"C2",aditivos!$B$2:$B$200,"&gt;="&amp;(INT(parametros!$C$4)+1)),2)))</f>
        <v/>
      </c>
      <c r="AE80" t="str">
        <f>IF($A80="","",IF(parametros!$C$5="",0,ROUND(SUMIFS(aditivos!$L$2:$L$200,aditivos!$A$2:$A$200,$A80,aditivos!$C$2:$C$200,"C3",aditivos!$B$2:$B$200,"&gt;="&amp;(INT(parametros!$C$5)+1)),2)))</f>
        <v/>
      </c>
      <c r="AF80" t="str">
        <f>IF($A80="","",IF(parametros!$C$6="",0,ROUND(SUMIFS(aditivos!$L$2:$L$200,aditivos!$A$2:$A$200,$A80,aditivos!$C$2:$C$200,"C4",aditivos!$B$2:$B$200,"&gt;="&amp;(INT(parametros!$C$6)+1)),2)))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12" t="str">
        <f>IF(A81="","",itens_Remanesc!C81)</f>
        <v/>
      </c>
      <c r="C81" s="171" t="str">
        <f>IF(A81="","",IF(itens_Remanesc!B81="",0,itens_Remanesc!B81))</f>
        <v/>
      </c>
      <c r="D81" s="173" t="str">
        <f>IF(A81="","",ROUND(SUMIFS(aditivos!$L$2:$L$200,aditivos!$A$2:$A$200,A81,aditivos!$C$2:$C$200,"C0"),2))</f>
        <v/>
      </c>
      <c r="E81" s="169" t="str">
        <f t="shared" si="36"/>
        <v/>
      </c>
      <c r="F81" s="169" t="str">
        <f>IF(A81="","",IF(itens_Remanesc!B81&lt;&gt;"",itens_Remanesc!B81,IF($Z81,0,"")))</f>
        <v/>
      </c>
      <c r="G81" s="177" t="str">
        <f t="shared" si="37"/>
        <v/>
      </c>
      <c r="H81" s="179" t="str">
        <f>IF(A81="","",ROUND(SUMIFS(aditivos!$L$2:$L$200,aditivos!$A$2:$A$200,A81,aditivos!$C$2:$C$200,"C1"),2))</f>
        <v/>
      </c>
      <c r="I81" s="175" t="str">
        <f t="shared" si="38"/>
        <v/>
      </c>
      <c r="J81" s="175" t="str">
        <f>IF(A81="","",IF(itens_Remanesc!E81="","",itens_Remanesc!E81))</f>
        <v/>
      </c>
      <c r="K81" s="181" t="str">
        <f t="shared" si="39"/>
        <v/>
      </c>
      <c r="L81" s="173" t="str">
        <f>IF(A81="","",ROUND(SUMIFS(aditivos!$L$2:$L$200,aditivos!$A$2:$A$200,A81,aditivos!$C$2:$C$200,"C2"),2))</f>
        <v/>
      </c>
      <c r="M81" s="169" t="str">
        <f t="shared" si="40"/>
        <v/>
      </c>
      <c r="N81" s="169" t="str">
        <f>IF(A81="","",IF(itens_Remanesc!G81="","",itens_Remanesc!G81))</f>
        <v/>
      </c>
      <c r="O81" s="177" t="str">
        <f t="shared" si="41"/>
        <v/>
      </c>
      <c r="P81" s="179" t="str">
        <f>IF(A81="","",ROUND(SUMIFS(aditivos!$L$2:$L$200,aditivos!$A$2:$A$200,A81,aditivos!$C$2:$C$200,"C3"),2))</f>
        <v/>
      </c>
      <c r="Q81" s="175" t="str">
        <f t="shared" si="42"/>
        <v/>
      </c>
      <c r="R81" s="175" t="str">
        <f>IF(A81="","",IF(itens_Remanesc!I81="","",itens_Remanesc!I81))</f>
        <v/>
      </c>
      <c r="S81" s="181" t="str">
        <f t="shared" si="43"/>
        <v/>
      </c>
      <c r="T81" s="173" t="str">
        <f>IF(A81="","",ROUND(SUMIFS(aditivos!$L$2:$L$200,aditivos!$A$2:$A$200,A81,aditivos!$C$2:$C$200,"C4"),2))</f>
        <v/>
      </c>
      <c r="U81" s="169" t="str">
        <f t="shared" si="44"/>
        <v/>
      </c>
      <c r="V81" s="169" t="str">
        <f>IF(A81="","",IF(itens_Remanesc!K81="","",itens_Remanesc!K81))</f>
        <v/>
      </c>
      <c r="W81" s="169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7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IF($A81="","",IF(parametros!$C$2="",0,ROUND(SUMIFS(aditivos!$L$2:$L$200,aditivos!$A$2:$A$200,$A81,aditivos!$C$2:$C$200,"C0",aditivos!$B$2:$B$200,"&gt;="&amp;(INT(parametros!$C$2)+1)),2)))</f>
        <v/>
      </c>
      <c r="AC81" t="str">
        <f>IF($A81="","",IF(parametros!$C$3="",0,ROUND(SUMIFS(aditivos!$L$2:$L$200,aditivos!$A$2:$A$200,$A81,aditivos!$C$2:$C$200,"C1",aditivos!$B$2:$B$200,"&gt;="&amp;(INT(parametros!$C$3)+1)),2)))</f>
        <v/>
      </c>
      <c r="AD81" t="str">
        <f>IF($A81="","",IF(parametros!$C$4="",0,ROUND(SUMIFS(aditivos!$L$2:$L$200,aditivos!$A$2:$A$200,$A81,aditivos!$C$2:$C$200,"C2",aditivos!$B$2:$B$200,"&gt;="&amp;(INT(parametros!$C$4)+1)),2)))</f>
        <v/>
      </c>
      <c r="AE81" t="str">
        <f>IF($A81="","",IF(parametros!$C$5="",0,ROUND(SUMIFS(aditivos!$L$2:$L$200,aditivos!$A$2:$A$200,$A81,aditivos!$C$2:$C$200,"C3",aditivos!$B$2:$B$200,"&gt;="&amp;(INT(parametros!$C$5)+1)),2)))</f>
        <v/>
      </c>
      <c r="AF81" t="str">
        <f>IF($A81="","",IF(parametros!$C$6="",0,ROUND(SUMIFS(aditivos!$L$2:$L$200,aditivos!$A$2:$A$200,$A81,aditivos!$C$2:$C$200,"C4",aditivos!$B$2:$B$200,"&gt;="&amp;(INT(parametros!$C$6)+1)),2)))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12" t="str">
        <f>IF(A82="","",itens_Remanesc!C82)</f>
        <v/>
      </c>
      <c r="C82" s="171" t="str">
        <f>IF(A82="","",IF(itens_Remanesc!B82="",0,itens_Remanesc!B82))</f>
        <v/>
      </c>
      <c r="D82" s="173" t="str">
        <f>IF(A82="","",ROUND(SUMIFS(aditivos!$L$2:$L$200,aditivos!$A$2:$A$200,A82,aditivos!$C$2:$C$200,"C0"),2))</f>
        <v/>
      </c>
      <c r="E82" s="169" t="str">
        <f t="shared" si="36"/>
        <v/>
      </c>
      <c r="F82" s="169" t="str">
        <f>IF(A82="","",IF(itens_Remanesc!B82&lt;&gt;"",itens_Remanesc!B82,IF($Z82,0,"")))</f>
        <v/>
      </c>
      <c r="G82" s="177" t="str">
        <f t="shared" si="37"/>
        <v/>
      </c>
      <c r="H82" s="179" t="str">
        <f>IF(A82="","",ROUND(SUMIFS(aditivos!$L$2:$L$200,aditivos!$A$2:$A$200,A82,aditivos!$C$2:$C$200,"C1"),2))</f>
        <v/>
      </c>
      <c r="I82" s="175" t="str">
        <f t="shared" si="38"/>
        <v/>
      </c>
      <c r="J82" s="175" t="str">
        <f>IF(A82="","",IF(itens_Remanesc!E82="","",itens_Remanesc!E82))</f>
        <v/>
      </c>
      <c r="K82" s="181" t="str">
        <f t="shared" si="39"/>
        <v/>
      </c>
      <c r="L82" s="173" t="str">
        <f>IF(A82="","",ROUND(SUMIFS(aditivos!$L$2:$L$200,aditivos!$A$2:$A$200,A82,aditivos!$C$2:$C$200,"C2"),2))</f>
        <v/>
      </c>
      <c r="M82" s="169" t="str">
        <f t="shared" si="40"/>
        <v/>
      </c>
      <c r="N82" s="169" t="str">
        <f>IF(A82="","",IF(itens_Remanesc!G82="","",itens_Remanesc!G82))</f>
        <v/>
      </c>
      <c r="O82" s="177" t="str">
        <f t="shared" si="41"/>
        <v/>
      </c>
      <c r="P82" s="179" t="str">
        <f>IF(A82="","",ROUND(SUMIFS(aditivos!$L$2:$L$200,aditivos!$A$2:$A$200,A82,aditivos!$C$2:$C$200,"C3"),2))</f>
        <v/>
      </c>
      <c r="Q82" s="175" t="str">
        <f t="shared" si="42"/>
        <v/>
      </c>
      <c r="R82" s="175" t="str">
        <f>IF(A82="","",IF(itens_Remanesc!I82="","",itens_Remanesc!I82))</f>
        <v/>
      </c>
      <c r="S82" s="181" t="str">
        <f t="shared" si="43"/>
        <v/>
      </c>
      <c r="T82" s="173" t="str">
        <f>IF(A82="","",ROUND(SUMIFS(aditivos!$L$2:$L$200,aditivos!$A$2:$A$200,A82,aditivos!$C$2:$C$200,"C4"),2))</f>
        <v/>
      </c>
      <c r="U82" s="169" t="str">
        <f t="shared" si="44"/>
        <v/>
      </c>
      <c r="V82" s="169" t="str">
        <f>IF(A82="","",IF(itens_Remanesc!K82="","",itens_Remanesc!K82))</f>
        <v/>
      </c>
      <c r="W82" s="169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7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IF($A82="","",IF(parametros!$C$2="",0,ROUND(SUMIFS(aditivos!$L$2:$L$200,aditivos!$A$2:$A$200,$A82,aditivos!$C$2:$C$200,"C0",aditivos!$B$2:$B$200,"&gt;="&amp;(INT(parametros!$C$2)+1)),2)))</f>
        <v/>
      </c>
      <c r="AC82" t="str">
        <f>IF($A82="","",IF(parametros!$C$3="",0,ROUND(SUMIFS(aditivos!$L$2:$L$200,aditivos!$A$2:$A$200,$A82,aditivos!$C$2:$C$200,"C1",aditivos!$B$2:$B$200,"&gt;="&amp;(INT(parametros!$C$3)+1)),2)))</f>
        <v/>
      </c>
      <c r="AD82" t="str">
        <f>IF($A82="","",IF(parametros!$C$4="",0,ROUND(SUMIFS(aditivos!$L$2:$L$200,aditivos!$A$2:$A$200,$A82,aditivos!$C$2:$C$200,"C2",aditivos!$B$2:$B$200,"&gt;="&amp;(INT(parametros!$C$4)+1)),2)))</f>
        <v/>
      </c>
      <c r="AE82" t="str">
        <f>IF($A82="","",IF(parametros!$C$5="",0,ROUND(SUMIFS(aditivos!$L$2:$L$200,aditivos!$A$2:$A$200,$A82,aditivos!$C$2:$C$200,"C3",aditivos!$B$2:$B$200,"&gt;="&amp;(INT(parametros!$C$5)+1)),2)))</f>
        <v/>
      </c>
      <c r="AF82" t="str">
        <f>IF($A82="","",IF(parametros!$C$6="",0,ROUND(SUMIFS(aditivos!$L$2:$L$200,aditivos!$A$2:$A$200,$A82,aditivos!$C$2:$C$200,"C4",aditivos!$B$2:$B$200,"&gt;="&amp;(INT(parametros!$C$6)+1)),2)))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12" t="str">
        <f>IF(A83="","",itens_Remanesc!C83)</f>
        <v/>
      </c>
      <c r="C83" s="171" t="str">
        <f>IF(A83="","",IF(itens_Remanesc!B83="",0,itens_Remanesc!B83))</f>
        <v/>
      </c>
      <c r="D83" s="173" t="str">
        <f>IF(A83="","",ROUND(SUMIFS(aditivos!$L$2:$L$200,aditivos!$A$2:$A$200,A83,aditivos!$C$2:$C$200,"C0"),2))</f>
        <v/>
      </c>
      <c r="E83" s="169" t="str">
        <f t="shared" si="36"/>
        <v/>
      </c>
      <c r="F83" s="169" t="str">
        <f>IF(A83="","",IF(itens_Remanesc!B83&lt;&gt;"",itens_Remanesc!B83,IF($Z83,0,"")))</f>
        <v/>
      </c>
      <c r="G83" s="177" t="str">
        <f t="shared" si="37"/>
        <v/>
      </c>
      <c r="H83" s="179" t="str">
        <f>IF(A83="","",ROUND(SUMIFS(aditivos!$L$2:$L$200,aditivos!$A$2:$A$200,A83,aditivos!$C$2:$C$200,"C1"),2))</f>
        <v/>
      </c>
      <c r="I83" s="175" t="str">
        <f t="shared" si="38"/>
        <v/>
      </c>
      <c r="J83" s="175" t="str">
        <f>IF(A83="","",IF(itens_Remanesc!E83="","",itens_Remanesc!E83))</f>
        <v/>
      </c>
      <c r="K83" s="181" t="str">
        <f t="shared" si="39"/>
        <v/>
      </c>
      <c r="L83" s="173" t="str">
        <f>IF(A83="","",ROUND(SUMIFS(aditivos!$L$2:$L$200,aditivos!$A$2:$A$200,A83,aditivos!$C$2:$C$200,"C2"),2))</f>
        <v/>
      </c>
      <c r="M83" s="169" t="str">
        <f t="shared" si="40"/>
        <v/>
      </c>
      <c r="N83" s="169" t="str">
        <f>IF(A83="","",IF(itens_Remanesc!G83="","",itens_Remanesc!G83))</f>
        <v/>
      </c>
      <c r="O83" s="177" t="str">
        <f t="shared" si="41"/>
        <v/>
      </c>
      <c r="P83" s="179" t="str">
        <f>IF(A83="","",ROUND(SUMIFS(aditivos!$L$2:$L$200,aditivos!$A$2:$A$200,A83,aditivos!$C$2:$C$200,"C3"),2))</f>
        <v/>
      </c>
      <c r="Q83" s="175" t="str">
        <f t="shared" si="42"/>
        <v/>
      </c>
      <c r="R83" s="175" t="str">
        <f>IF(A83="","",IF(itens_Remanesc!I83="","",itens_Remanesc!I83))</f>
        <v/>
      </c>
      <c r="S83" s="181" t="str">
        <f t="shared" si="43"/>
        <v/>
      </c>
      <c r="T83" s="173" t="str">
        <f>IF(A83="","",ROUND(SUMIFS(aditivos!$L$2:$L$200,aditivos!$A$2:$A$200,A83,aditivos!$C$2:$C$200,"C4"),2))</f>
        <v/>
      </c>
      <c r="U83" s="169" t="str">
        <f t="shared" si="44"/>
        <v/>
      </c>
      <c r="V83" s="169" t="str">
        <f>IF(A83="","",IF(itens_Remanesc!K83="","",itens_Remanesc!K83))</f>
        <v/>
      </c>
      <c r="W83" s="169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7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IF($A83="","",IF(parametros!$C$2="",0,ROUND(SUMIFS(aditivos!$L$2:$L$200,aditivos!$A$2:$A$200,$A83,aditivos!$C$2:$C$200,"C0",aditivos!$B$2:$B$200,"&gt;="&amp;(INT(parametros!$C$2)+1)),2)))</f>
        <v/>
      </c>
      <c r="AC83" t="str">
        <f>IF($A83="","",IF(parametros!$C$3="",0,ROUND(SUMIFS(aditivos!$L$2:$L$200,aditivos!$A$2:$A$200,$A83,aditivos!$C$2:$C$200,"C1",aditivos!$B$2:$B$200,"&gt;="&amp;(INT(parametros!$C$3)+1)),2)))</f>
        <v/>
      </c>
      <c r="AD83" t="str">
        <f>IF($A83="","",IF(parametros!$C$4="",0,ROUND(SUMIFS(aditivos!$L$2:$L$200,aditivos!$A$2:$A$200,$A83,aditivos!$C$2:$C$200,"C2",aditivos!$B$2:$B$200,"&gt;="&amp;(INT(parametros!$C$4)+1)),2)))</f>
        <v/>
      </c>
      <c r="AE83" t="str">
        <f>IF($A83="","",IF(parametros!$C$5="",0,ROUND(SUMIFS(aditivos!$L$2:$L$200,aditivos!$A$2:$A$200,$A83,aditivos!$C$2:$C$200,"C3",aditivos!$B$2:$B$200,"&gt;="&amp;(INT(parametros!$C$5)+1)),2)))</f>
        <v/>
      </c>
      <c r="AF83" t="str">
        <f>IF($A83="","",IF(parametros!$C$6="",0,ROUND(SUMIFS(aditivos!$L$2:$L$200,aditivos!$A$2:$A$200,$A83,aditivos!$C$2:$C$200,"C4",aditivos!$B$2:$B$200,"&gt;="&amp;(INT(parametros!$C$6)+1)),2)))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12" t="str">
        <f>IF(A84="","",itens_Remanesc!C84)</f>
        <v/>
      </c>
      <c r="C84" s="171" t="str">
        <f>IF(A84="","",IF(itens_Remanesc!B84="",0,itens_Remanesc!B84))</f>
        <v/>
      </c>
      <c r="D84" s="173" t="str">
        <f>IF(A84="","",ROUND(SUMIFS(aditivos!$L$2:$L$200,aditivos!$A$2:$A$200,A84,aditivos!$C$2:$C$200,"C0"),2))</f>
        <v/>
      </c>
      <c r="E84" s="169" t="str">
        <f t="shared" si="36"/>
        <v/>
      </c>
      <c r="F84" s="169" t="str">
        <f>IF(A84="","",IF(itens_Remanesc!B84&lt;&gt;"",itens_Remanesc!B84,IF($Z84,0,"")))</f>
        <v/>
      </c>
      <c r="G84" s="177" t="str">
        <f t="shared" si="37"/>
        <v/>
      </c>
      <c r="H84" s="179" t="str">
        <f>IF(A84="","",ROUND(SUMIFS(aditivos!$L$2:$L$200,aditivos!$A$2:$A$200,A84,aditivos!$C$2:$C$200,"C1"),2))</f>
        <v/>
      </c>
      <c r="I84" s="175" t="str">
        <f t="shared" si="38"/>
        <v/>
      </c>
      <c r="J84" s="175" t="str">
        <f>IF(A84="","",IF(itens_Remanesc!E84="","",itens_Remanesc!E84))</f>
        <v/>
      </c>
      <c r="K84" s="181" t="str">
        <f t="shared" si="39"/>
        <v/>
      </c>
      <c r="L84" s="173" t="str">
        <f>IF(A84="","",ROUND(SUMIFS(aditivos!$L$2:$L$200,aditivos!$A$2:$A$200,A84,aditivos!$C$2:$C$200,"C2"),2))</f>
        <v/>
      </c>
      <c r="M84" s="169" t="str">
        <f t="shared" si="40"/>
        <v/>
      </c>
      <c r="N84" s="169" t="str">
        <f>IF(A84="","",IF(itens_Remanesc!G84="","",itens_Remanesc!G84))</f>
        <v/>
      </c>
      <c r="O84" s="177" t="str">
        <f t="shared" si="41"/>
        <v/>
      </c>
      <c r="P84" s="179" t="str">
        <f>IF(A84="","",ROUND(SUMIFS(aditivos!$L$2:$L$200,aditivos!$A$2:$A$200,A84,aditivos!$C$2:$C$200,"C3"),2))</f>
        <v/>
      </c>
      <c r="Q84" s="175" t="str">
        <f t="shared" si="42"/>
        <v/>
      </c>
      <c r="R84" s="175" t="str">
        <f>IF(A84="","",IF(itens_Remanesc!I84="","",itens_Remanesc!I84))</f>
        <v/>
      </c>
      <c r="S84" s="181" t="str">
        <f t="shared" si="43"/>
        <v/>
      </c>
      <c r="T84" s="173" t="str">
        <f>IF(A84="","",ROUND(SUMIFS(aditivos!$L$2:$L$200,aditivos!$A$2:$A$200,A84,aditivos!$C$2:$C$200,"C4"),2))</f>
        <v/>
      </c>
      <c r="U84" s="169" t="str">
        <f t="shared" si="44"/>
        <v/>
      </c>
      <c r="V84" s="169" t="str">
        <f>IF(A84="","",IF(itens_Remanesc!K84="","",itens_Remanesc!K84))</f>
        <v/>
      </c>
      <c r="W84" s="169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7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IF($A84="","",IF(parametros!$C$2="",0,ROUND(SUMIFS(aditivos!$L$2:$L$200,aditivos!$A$2:$A$200,$A84,aditivos!$C$2:$C$200,"C0",aditivos!$B$2:$B$200,"&gt;="&amp;(INT(parametros!$C$2)+1)),2)))</f>
        <v/>
      </c>
      <c r="AC84" t="str">
        <f>IF($A84="","",IF(parametros!$C$3="",0,ROUND(SUMIFS(aditivos!$L$2:$L$200,aditivos!$A$2:$A$200,$A84,aditivos!$C$2:$C$200,"C1",aditivos!$B$2:$B$200,"&gt;="&amp;(INT(parametros!$C$3)+1)),2)))</f>
        <v/>
      </c>
      <c r="AD84" t="str">
        <f>IF($A84="","",IF(parametros!$C$4="",0,ROUND(SUMIFS(aditivos!$L$2:$L$200,aditivos!$A$2:$A$200,$A84,aditivos!$C$2:$C$200,"C2",aditivos!$B$2:$B$200,"&gt;="&amp;(INT(parametros!$C$4)+1)),2)))</f>
        <v/>
      </c>
      <c r="AE84" t="str">
        <f>IF($A84="","",IF(parametros!$C$5="",0,ROUND(SUMIFS(aditivos!$L$2:$L$200,aditivos!$A$2:$A$200,$A84,aditivos!$C$2:$C$200,"C3",aditivos!$B$2:$B$200,"&gt;="&amp;(INT(parametros!$C$5)+1)),2)))</f>
        <v/>
      </c>
      <c r="AF84" t="str">
        <f>IF($A84="","",IF(parametros!$C$6="",0,ROUND(SUMIFS(aditivos!$L$2:$L$200,aditivos!$A$2:$A$200,$A84,aditivos!$C$2:$C$200,"C4",aditivos!$B$2:$B$200,"&gt;="&amp;(INT(parametros!$C$6)+1)),2)))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12" t="str">
        <f>IF(A85="","",itens_Remanesc!C85)</f>
        <v/>
      </c>
      <c r="C85" s="171" t="str">
        <f>IF(A85="","",IF(itens_Remanesc!B85="",0,itens_Remanesc!B85))</f>
        <v/>
      </c>
      <c r="D85" s="173" t="str">
        <f>IF(A85="","",ROUND(SUMIFS(aditivos!$L$2:$L$200,aditivos!$A$2:$A$200,A85,aditivos!$C$2:$C$200,"C0"),2))</f>
        <v/>
      </c>
      <c r="E85" s="169" t="str">
        <f t="shared" si="36"/>
        <v/>
      </c>
      <c r="F85" s="169" t="str">
        <f>IF(A85="","",IF(itens_Remanesc!B85&lt;&gt;"",itens_Remanesc!B85,IF($Z85,0,"")))</f>
        <v/>
      </c>
      <c r="G85" s="177" t="str">
        <f t="shared" si="37"/>
        <v/>
      </c>
      <c r="H85" s="179" t="str">
        <f>IF(A85="","",ROUND(SUMIFS(aditivos!$L$2:$L$200,aditivos!$A$2:$A$200,A85,aditivos!$C$2:$C$200,"C1"),2))</f>
        <v/>
      </c>
      <c r="I85" s="175" t="str">
        <f t="shared" si="38"/>
        <v/>
      </c>
      <c r="J85" s="175" t="str">
        <f>IF(A85="","",IF(itens_Remanesc!E85="","",itens_Remanesc!E85))</f>
        <v/>
      </c>
      <c r="K85" s="181" t="str">
        <f t="shared" si="39"/>
        <v/>
      </c>
      <c r="L85" s="173" t="str">
        <f>IF(A85="","",ROUND(SUMIFS(aditivos!$L$2:$L$200,aditivos!$A$2:$A$200,A85,aditivos!$C$2:$C$200,"C2"),2))</f>
        <v/>
      </c>
      <c r="M85" s="169" t="str">
        <f t="shared" si="40"/>
        <v/>
      </c>
      <c r="N85" s="169" t="str">
        <f>IF(A85="","",IF(itens_Remanesc!G85="","",itens_Remanesc!G85))</f>
        <v/>
      </c>
      <c r="O85" s="177" t="str">
        <f t="shared" si="41"/>
        <v/>
      </c>
      <c r="P85" s="179" t="str">
        <f>IF(A85="","",ROUND(SUMIFS(aditivos!$L$2:$L$200,aditivos!$A$2:$A$200,A85,aditivos!$C$2:$C$200,"C3"),2))</f>
        <v/>
      </c>
      <c r="Q85" s="175" t="str">
        <f t="shared" si="42"/>
        <v/>
      </c>
      <c r="R85" s="175" t="str">
        <f>IF(A85="","",IF(itens_Remanesc!I85="","",itens_Remanesc!I85))</f>
        <v/>
      </c>
      <c r="S85" s="181" t="str">
        <f t="shared" si="43"/>
        <v/>
      </c>
      <c r="T85" s="173" t="str">
        <f>IF(A85="","",ROUND(SUMIFS(aditivos!$L$2:$L$200,aditivos!$A$2:$A$200,A85,aditivos!$C$2:$C$200,"C4"),2))</f>
        <v/>
      </c>
      <c r="U85" s="169" t="str">
        <f t="shared" si="44"/>
        <v/>
      </c>
      <c r="V85" s="169" t="str">
        <f>IF(A85="","",IF(itens_Remanesc!K85="","",itens_Remanesc!K85))</f>
        <v/>
      </c>
      <c r="W85" s="169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7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IF($A85="","",IF(parametros!$C$2="",0,ROUND(SUMIFS(aditivos!$L$2:$L$200,aditivos!$A$2:$A$200,$A85,aditivos!$C$2:$C$200,"C0",aditivos!$B$2:$B$200,"&gt;="&amp;(INT(parametros!$C$2)+1)),2)))</f>
        <v/>
      </c>
      <c r="AC85" t="str">
        <f>IF($A85="","",IF(parametros!$C$3="",0,ROUND(SUMIFS(aditivos!$L$2:$L$200,aditivos!$A$2:$A$200,$A85,aditivos!$C$2:$C$200,"C1",aditivos!$B$2:$B$200,"&gt;="&amp;(INT(parametros!$C$3)+1)),2)))</f>
        <v/>
      </c>
      <c r="AD85" t="str">
        <f>IF($A85="","",IF(parametros!$C$4="",0,ROUND(SUMIFS(aditivos!$L$2:$L$200,aditivos!$A$2:$A$200,$A85,aditivos!$C$2:$C$200,"C2",aditivos!$B$2:$B$200,"&gt;="&amp;(INT(parametros!$C$4)+1)),2)))</f>
        <v/>
      </c>
      <c r="AE85" t="str">
        <f>IF($A85="","",IF(parametros!$C$5="",0,ROUND(SUMIFS(aditivos!$L$2:$L$200,aditivos!$A$2:$A$200,$A85,aditivos!$C$2:$C$200,"C3",aditivos!$B$2:$B$200,"&gt;="&amp;(INT(parametros!$C$5)+1)),2)))</f>
        <v/>
      </c>
      <c r="AF85" t="str">
        <f>IF($A85="","",IF(parametros!$C$6="",0,ROUND(SUMIFS(aditivos!$L$2:$L$200,aditivos!$A$2:$A$200,$A85,aditivos!$C$2:$C$200,"C4",aditivos!$B$2:$B$200,"&gt;="&amp;(INT(parametros!$C$6)+1)),2)))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12" t="str">
        <f>IF(A86="","",itens_Remanesc!C86)</f>
        <v/>
      </c>
      <c r="C86" s="171" t="str">
        <f>IF(A86="","",IF(itens_Remanesc!B86="",0,itens_Remanesc!B86))</f>
        <v/>
      </c>
      <c r="D86" s="173" t="str">
        <f>IF(A86="","",ROUND(SUMIFS(aditivos!$L$2:$L$200,aditivos!$A$2:$A$200,A86,aditivos!$C$2:$C$200,"C0"),2))</f>
        <v/>
      </c>
      <c r="E86" s="169" t="str">
        <f t="shared" si="36"/>
        <v/>
      </c>
      <c r="F86" s="169" t="str">
        <f>IF(A86="","",IF(itens_Remanesc!B86&lt;&gt;"",itens_Remanesc!B86,IF($Z86,0,"")))</f>
        <v/>
      </c>
      <c r="G86" s="177" t="str">
        <f t="shared" si="37"/>
        <v/>
      </c>
      <c r="H86" s="179" t="str">
        <f>IF(A86="","",ROUND(SUMIFS(aditivos!$L$2:$L$200,aditivos!$A$2:$A$200,A86,aditivos!$C$2:$C$200,"C1"),2))</f>
        <v/>
      </c>
      <c r="I86" s="175" t="str">
        <f t="shared" si="38"/>
        <v/>
      </c>
      <c r="J86" s="175" t="str">
        <f>IF(A86="","",IF(itens_Remanesc!E86="","",itens_Remanesc!E86))</f>
        <v/>
      </c>
      <c r="K86" s="181" t="str">
        <f t="shared" si="39"/>
        <v/>
      </c>
      <c r="L86" s="173" t="str">
        <f>IF(A86="","",ROUND(SUMIFS(aditivos!$L$2:$L$200,aditivos!$A$2:$A$200,A86,aditivos!$C$2:$C$200,"C2"),2))</f>
        <v/>
      </c>
      <c r="M86" s="169" t="str">
        <f t="shared" si="40"/>
        <v/>
      </c>
      <c r="N86" s="169" t="str">
        <f>IF(A86="","",IF(itens_Remanesc!G86="","",itens_Remanesc!G86))</f>
        <v/>
      </c>
      <c r="O86" s="177" t="str">
        <f t="shared" si="41"/>
        <v/>
      </c>
      <c r="P86" s="179" t="str">
        <f>IF(A86="","",ROUND(SUMIFS(aditivos!$L$2:$L$200,aditivos!$A$2:$A$200,A86,aditivos!$C$2:$C$200,"C3"),2))</f>
        <v/>
      </c>
      <c r="Q86" s="175" t="str">
        <f t="shared" si="42"/>
        <v/>
      </c>
      <c r="R86" s="175" t="str">
        <f>IF(A86="","",IF(itens_Remanesc!I86="","",itens_Remanesc!I86))</f>
        <v/>
      </c>
      <c r="S86" s="181" t="str">
        <f t="shared" si="43"/>
        <v/>
      </c>
      <c r="T86" s="173" t="str">
        <f>IF(A86="","",ROUND(SUMIFS(aditivos!$L$2:$L$200,aditivos!$A$2:$A$200,A86,aditivos!$C$2:$C$200,"C4"),2))</f>
        <v/>
      </c>
      <c r="U86" s="169" t="str">
        <f t="shared" si="44"/>
        <v/>
      </c>
      <c r="V86" s="169" t="str">
        <f>IF(A86="","",IF(itens_Remanesc!K86="","",itens_Remanesc!K86))</f>
        <v/>
      </c>
      <c r="W86" s="169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7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IF($A86="","",IF(parametros!$C$2="",0,ROUND(SUMIFS(aditivos!$L$2:$L$200,aditivos!$A$2:$A$200,$A86,aditivos!$C$2:$C$200,"C0",aditivos!$B$2:$B$200,"&gt;="&amp;(INT(parametros!$C$2)+1)),2)))</f>
        <v/>
      </c>
      <c r="AC86" t="str">
        <f>IF($A86="","",IF(parametros!$C$3="",0,ROUND(SUMIFS(aditivos!$L$2:$L$200,aditivos!$A$2:$A$200,$A86,aditivos!$C$2:$C$200,"C1",aditivos!$B$2:$B$200,"&gt;="&amp;(INT(parametros!$C$3)+1)),2)))</f>
        <v/>
      </c>
      <c r="AD86" t="str">
        <f>IF($A86="","",IF(parametros!$C$4="",0,ROUND(SUMIFS(aditivos!$L$2:$L$200,aditivos!$A$2:$A$200,$A86,aditivos!$C$2:$C$200,"C2",aditivos!$B$2:$B$200,"&gt;="&amp;(INT(parametros!$C$4)+1)),2)))</f>
        <v/>
      </c>
      <c r="AE86" t="str">
        <f>IF($A86="","",IF(parametros!$C$5="",0,ROUND(SUMIFS(aditivos!$L$2:$L$200,aditivos!$A$2:$A$200,$A86,aditivos!$C$2:$C$200,"C3",aditivos!$B$2:$B$200,"&gt;="&amp;(INT(parametros!$C$5)+1)),2)))</f>
        <v/>
      </c>
      <c r="AF86" t="str">
        <f>IF($A86="","",IF(parametros!$C$6="",0,ROUND(SUMIFS(aditivos!$L$2:$L$200,aditivos!$A$2:$A$200,$A86,aditivos!$C$2:$C$200,"C4",aditivos!$B$2:$B$200,"&gt;="&amp;(INT(parametros!$C$6)+1)),2)))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12" t="str">
        <f>IF(A87="","",itens_Remanesc!C87)</f>
        <v/>
      </c>
      <c r="C87" s="171" t="str">
        <f>IF(A87="","",IF(itens_Remanesc!B87="",0,itens_Remanesc!B87))</f>
        <v/>
      </c>
      <c r="D87" s="173" t="str">
        <f>IF(A87="","",ROUND(SUMIFS(aditivos!$L$2:$L$200,aditivos!$A$2:$A$200,A87,aditivos!$C$2:$C$200,"C0"),2))</f>
        <v/>
      </c>
      <c r="E87" s="169" t="str">
        <f t="shared" si="36"/>
        <v/>
      </c>
      <c r="F87" s="169" t="str">
        <f>IF(A87="","",IF(itens_Remanesc!B87&lt;&gt;"",itens_Remanesc!B87,IF($Z87,0,"")))</f>
        <v/>
      </c>
      <c r="G87" s="177" t="str">
        <f t="shared" si="37"/>
        <v/>
      </c>
      <c r="H87" s="179" t="str">
        <f>IF(A87="","",ROUND(SUMIFS(aditivos!$L$2:$L$200,aditivos!$A$2:$A$200,A87,aditivos!$C$2:$C$200,"C1"),2))</f>
        <v/>
      </c>
      <c r="I87" s="175" t="str">
        <f t="shared" si="38"/>
        <v/>
      </c>
      <c r="J87" s="175" t="str">
        <f>IF(A87="","",IF(itens_Remanesc!E87="","",itens_Remanesc!E87))</f>
        <v/>
      </c>
      <c r="K87" s="181" t="str">
        <f t="shared" si="39"/>
        <v/>
      </c>
      <c r="L87" s="173" t="str">
        <f>IF(A87="","",ROUND(SUMIFS(aditivos!$L$2:$L$200,aditivos!$A$2:$A$200,A87,aditivos!$C$2:$C$200,"C2"),2))</f>
        <v/>
      </c>
      <c r="M87" s="169" t="str">
        <f t="shared" si="40"/>
        <v/>
      </c>
      <c r="N87" s="169" t="str">
        <f>IF(A87="","",IF(itens_Remanesc!G87="","",itens_Remanesc!G87))</f>
        <v/>
      </c>
      <c r="O87" s="177" t="str">
        <f t="shared" si="41"/>
        <v/>
      </c>
      <c r="P87" s="179" t="str">
        <f>IF(A87="","",ROUND(SUMIFS(aditivos!$L$2:$L$200,aditivos!$A$2:$A$200,A87,aditivos!$C$2:$C$200,"C3"),2))</f>
        <v/>
      </c>
      <c r="Q87" s="175" t="str">
        <f t="shared" si="42"/>
        <v/>
      </c>
      <c r="R87" s="175" t="str">
        <f>IF(A87="","",IF(itens_Remanesc!I87="","",itens_Remanesc!I87))</f>
        <v/>
      </c>
      <c r="S87" s="181" t="str">
        <f t="shared" si="43"/>
        <v/>
      </c>
      <c r="T87" s="173" t="str">
        <f>IF(A87="","",ROUND(SUMIFS(aditivos!$L$2:$L$200,aditivos!$A$2:$A$200,A87,aditivos!$C$2:$C$200,"C4"),2))</f>
        <v/>
      </c>
      <c r="U87" s="169" t="str">
        <f t="shared" si="44"/>
        <v/>
      </c>
      <c r="V87" s="169" t="str">
        <f>IF(A87="","",IF(itens_Remanesc!K87="","",itens_Remanesc!K87))</f>
        <v/>
      </c>
      <c r="W87" s="169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7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IF($A87="","",IF(parametros!$C$2="",0,ROUND(SUMIFS(aditivos!$L$2:$L$200,aditivos!$A$2:$A$200,$A87,aditivos!$C$2:$C$200,"C0",aditivos!$B$2:$B$200,"&gt;="&amp;(INT(parametros!$C$2)+1)),2)))</f>
        <v/>
      </c>
      <c r="AC87" t="str">
        <f>IF($A87="","",IF(parametros!$C$3="",0,ROUND(SUMIFS(aditivos!$L$2:$L$200,aditivos!$A$2:$A$200,$A87,aditivos!$C$2:$C$200,"C1",aditivos!$B$2:$B$200,"&gt;="&amp;(INT(parametros!$C$3)+1)),2)))</f>
        <v/>
      </c>
      <c r="AD87" t="str">
        <f>IF($A87="","",IF(parametros!$C$4="",0,ROUND(SUMIFS(aditivos!$L$2:$L$200,aditivos!$A$2:$A$200,$A87,aditivos!$C$2:$C$200,"C2",aditivos!$B$2:$B$200,"&gt;="&amp;(INT(parametros!$C$4)+1)),2)))</f>
        <v/>
      </c>
      <c r="AE87" t="str">
        <f>IF($A87="","",IF(parametros!$C$5="",0,ROUND(SUMIFS(aditivos!$L$2:$L$200,aditivos!$A$2:$A$200,$A87,aditivos!$C$2:$C$200,"C3",aditivos!$B$2:$B$200,"&gt;="&amp;(INT(parametros!$C$5)+1)),2)))</f>
        <v/>
      </c>
      <c r="AF87" t="str">
        <f>IF($A87="","",IF(parametros!$C$6="",0,ROUND(SUMIFS(aditivos!$L$2:$L$200,aditivos!$A$2:$A$200,$A87,aditivos!$C$2:$C$200,"C4",aditivos!$B$2:$B$200,"&gt;="&amp;(INT(parametros!$C$6)+1)),2)))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12" t="str">
        <f>IF(A88="","",itens_Remanesc!C88)</f>
        <v/>
      </c>
      <c r="C88" s="171" t="str">
        <f>IF(A88="","",IF(itens_Remanesc!B88="",0,itens_Remanesc!B88))</f>
        <v/>
      </c>
      <c r="D88" s="173" t="str">
        <f>IF(A88="","",ROUND(SUMIFS(aditivos!$L$2:$L$200,aditivos!$A$2:$A$200,A88,aditivos!$C$2:$C$200,"C0"),2))</f>
        <v/>
      </c>
      <c r="E88" s="169" t="str">
        <f t="shared" si="36"/>
        <v/>
      </c>
      <c r="F88" s="169" t="str">
        <f>IF(A88="","",IF(itens_Remanesc!B88&lt;&gt;"",itens_Remanesc!B88,IF($Z88,0,"")))</f>
        <v/>
      </c>
      <c r="G88" s="177" t="str">
        <f t="shared" si="37"/>
        <v/>
      </c>
      <c r="H88" s="179" t="str">
        <f>IF(A88="","",ROUND(SUMIFS(aditivos!$L$2:$L$200,aditivos!$A$2:$A$200,A88,aditivos!$C$2:$C$200,"C1"),2))</f>
        <v/>
      </c>
      <c r="I88" s="175" t="str">
        <f t="shared" si="38"/>
        <v/>
      </c>
      <c r="J88" s="175" t="str">
        <f>IF(A88="","",IF(itens_Remanesc!E88="","",itens_Remanesc!E88))</f>
        <v/>
      </c>
      <c r="K88" s="181" t="str">
        <f t="shared" si="39"/>
        <v/>
      </c>
      <c r="L88" s="173" t="str">
        <f>IF(A88="","",ROUND(SUMIFS(aditivos!$L$2:$L$200,aditivos!$A$2:$A$200,A88,aditivos!$C$2:$C$200,"C2"),2))</f>
        <v/>
      </c>
      <c r="M88" s="169" t="str">
        <f t="shared" si="40"/>
        <v/>
      </c>
      <c r="N88" s="169" t="str">
        <f>IF(A88="","",IF(itens_Remanesc!G88="","",itens_Remanesc!G88))</f>
        <v/>
      </c>
      <c r="O88" s="177" t="str">
        <f t="shared" si="41"/>
        <v/>
      </c>
      <c r="P88" s="179" t="str">
        <f>IF(A88="","",ROUND(SUMIFS(aditivos!$L$2:$L$200,aditivos!$A$2:$A$200,A88,aditivos!$C$2:$C$200,"C3"),2))</f>
        <v/>
      </c>
      <c r="Q88" s="175" t="str">
        <f t="shared" si="42"/>
        <v/>
      </c>
      <c r="R88" s="175" t="str">
        <f>IF(A88="","",IF(itens_Remanesc!I88="","",itens_Remanesc!I88))</f>
        <v/>
      </c>
      <c r="S88" s="181" t="str">
        <f t="shared" si="43"/>
        <v/>
      </c>
      <c r="T88" s="173" t="str">
        <f>IF(A88="","",ROUND(SUMIFS(aditivos!$L$2:$L$200,aditivos!$A$2:$A$200,A88,aditivos!$C$2:$C$200,"C4"),2))</f>
        <v/>
      </c>
      <c r="U88" s="169" t="str">
        <f t="shared" si="44"/>
        <v/>
      </c>
      <c r="V88" s="169" t="str">
        <f>IF(A88="","",IF(itens_Remanesc!K88="","",itens_Remanesc!K88))</f>
        <v/>
      </c>
      <c r="W88" s="169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7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IF($A88="","",IF(parametros!$C$2="",0,ROUND(SUMIFS(aditivos!$L$2:$L$200,aditivos!$A$2:$A$200,$A88,aditivos!$C$2:$C$200,"C0",aditivos!$B$2:$B$200,"&gt;="&amp;(INT(parametros!$C$2)+1)),2)))</f>
        <v/>
      </c>
      <c r="AC88" t="str">
        <f>IF($A88="","",IF(parametros!$C$3="",0,ROUND(SUMIFS(aditivos!$L$2:$L$200,aditivos!$A$2:$A$200,$A88,aditivos!$C$2:$C$200,"C1",aditivos!$B$2:$B$200,"&gt;="&amp;(INT(parametros!$C$3)+1)),2)))</f>
        <v/>
      </c>
      <c r="AD88" t="str">
        <f>IF($A88="","",IF(parametros!$C$4="",0,ROUND(SUMIFS(aditivos!$L$2:$L$200,aditivos!$A$2:$A$200,$A88,aditivos!$C$2:$C$200,"C2",aditivos!$B$2:$B$200,"&gt;="&amp;(INT(parametros!$C$4)+1)),2)))</f>
        <v/>
      </c>
      <c r="AE88" t="str">
        <f>IF($A88="","",IF(parametros!$C$5="",0,ROUND(SUMIFS(aditivos!$L$2:$L$200,aditivos!$A$2:$A$200,$A88,aditivos!$C$2:$C$200,"C3",aditivos!$B$2:$B$200,"&gt;="&amp;(INT(parametros!$C$5)+1)),2)))</f>
        <v/>
      </c>
      <c r="AF88" t="str">
        <f>IF($A88="","",IF(parametros!$C$6="",0,ROUND(SUMIFS(aditivos!$L$2:$L$200,aditivos!$A$2:$A$200,$A88,aditivos!$C$2:$C$200,"C4",aditivos!$B$2:$B$200,"&gt;="&amp;(INT(parametros!$C$6)+1)),2)))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12" t="str">
        <f>IF(A89="","",itens_Remanesc!C89)</f>
        <v/>
      </c>
      <c r="C89" s="171" t="str">
        <f>IF(A89="","",IF(itens_Remanesc!B89="",0,itens_Remanesc!B89))</f>
        <v/>
      </c>
      <c r="D89" s="173" t="str">
        <f>IF(A89="","",ROUND(SUMIFS(aditivos!$L$2:$L$200,aditivos!$A$2:$A$200,A89,aditivos!$C$2:$C$200,"C0"),2))</f>
        <v/>
      </c>
      <c r="E89" s="169" t="str">
        <f t="shared" si="36"/>
        <v/>
      </c>
      <c r="F89" s="169" t="str">
        <f>IF(A89="","",IF(itens_Remanesc!B89&lt;&gt;"",itens_Remanesc!B89,IF($Z89,0,"")))</f>
        <v/>
      </c>
      <c r="G89" s="177" t="str">
        <f t="shared" si="37"/>
        <v/>
      </c>
      <c r="H89" s="179" t="str">
        <f>IF(A89="","",ROUND(SUMIFS(aditivos!$L$2:$L$200,aditivos!$A$2:$A$200,A89,aditivos!$C$2:$C$200,"C1"),2))</f>
        <v/>
      </c>
      <c r="I89" s="175" t="str">
        <f t="shared" si="38"/>
        <v/>
      </c>
      <c r="J89" s="175" t="str">
        <f>IF(A89="","",IF(itens_Remanesc!E89="","",itens_Remanesc!E89))</f>
        <v/>
      </c>
      <c r="K89" s="181" t="str">
        <f t="shared" si="39"/>
        <v/>
      </c>
      <c r="L89" s="173" t="str">
        <f>IF(A89="","",ROUND(SUMIFS(aditivos!$L$2:$L$200,aditivos!$A$2:$A$200,A89,aditivos!$C$2:$C$200,"C2"),2))</f>
        <v/>
      </c>
      <c r="M89" s="169" t="str">
        <f t="shared" si="40"/>
        <v/>
      </c>
      <c r="N89" s="169" t="str">
        <f>IF(A89="","",IF(itens_Remanesc!G89="","",itens_Remanesc!G89))</f>
        <v/>
      </c>
      <c r="O89" s="177" t="str">
        <f t="shared" si="41"/>
        <v/>
      </c>
      <c r="P89" s="179" t="str">
        <f>IF(A89="","",ROUND(SUMIFS(aditivos!$L$2:$L$200,aditivos!$A$2:$A$200,A89,aditivos!$C$2:$C$200,"C3"),2))</f>
        <v/>
      </c>
      <c r="Q89" s="175" t="str">
        <f t="shared" si="42"/>
        <v/>
      </c>
      <c r="R89" s="175" t="str">
        <f>IF(A89="","",IF(itens_Remanesc!I89="","",itens_Remanesc!I89))</f>
        <v/>
      </c>
      <c r="S89" s="181" t="str">
        <f t="shared" si="43"/>
        <v/>
      </c>
      <c r="T89" s="173" t="str">
        <f>IF(A89="","",ROUND(SUMIFS(aditivos!$L$2:$L$200,aditivos!$A$2:$A$200,A89,aditivos!$C$2:$C$200,"C4"),2))</f>
        <v/>
      </c>
      <c r="U89" s="169" t="str">
        <f t="shared" si="44"/>
        <v/>
      </c>
      <c r="V89" s="169" t="str">
        <f>IF(A89="","",IF(itens_Remanesc!K89="","",itens_Remanesc!K89))</f>
        <v/>
      </c>
      <c r="W89" s="169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7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IF($A89="","",IF(parametros!$C$2="",0,ROUND(SUMIFS(aditivos!$L$2:$L$200,aditivos!$A$2:$A$200,$A89,aditivos!$C$2:$C$200,"C0",aditivos!$B$2:$B$200,"&gt;="&amp;(INT(parametros!$C$2)+1)),2)))</f>
        <v/>
      </c>
      <c r="AC89" t="str">
        <f>IF($A89="","",IF(parametros!$C$3="",0,ROUND(SUMIFS(aditivos!$L$2:$L$200,aditivos!$A$2:$A$200,$A89,aditivos!$C$2:$C$200,"C1",aditivos!$B$2:$B$200,"&gt;="&amp;(INT(parametros!$C$3)+1)),2)))</f>
        <v/>
      </c>
      <c r="AD89" t="str">
        <f>IF($A89="","",IF(parametros!$C$4="",0,ROUND(SUMIFS(aditivos!$L$2:$L$200,aditivos!$A$2:$A$200,$A89,aditivos!$C$2:$C$200,"C2",aditivos!$B$2:$B$200,"&gt;="&amp;(INT(parametros!$C$4)+1)),2)))</f>
        <v/>
      </c>
      <c r="AE89" t="str">
        <f>IF($A89="","",IF(parametros!$C$5="",0,ROUND(SUMIFS(aditivos!$L$2:$L$200,aditivos!$A$2:$A$200,$A89,aditivos!$C$2:$C$200,"C3",aditivos!$B$2:$B$200,"&gt;="&amp;(INT(parametros!$C$5)+1)),2)))</f>
        <v/>
      </c>
      <c r="AF89" t="str">
        <f>IF($A89="","",IF(parametros!$C$6="",0,ROUND(SUMIFS(aditivos!$L$2:$L$200,aditivos!$A$2:$A$200,$A89,aditivos!$C$2:$C$200,"C4",aditivos!$B$2:$B$200,"&gt;="&amp;(INT(parametros!$C$6)+1)),2)))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12" t="str">
        <f>IF(A90="","",itens_Remanesc!C90)</f>
        <v/>
      </c>
      <c r="C90" s="171" t="str">
        <f>IF(A90="","",IF(itens_Remanesc!B90="",0,itens_Remanesc!B90))</f>
        <v/>
      </c>
      <c r="D90" s="173" t="str">
        <f>IF(A90="","",ROUND(SUMIFS(aditivos!$L$2:$L$200,aditivos!$A$2:$A$200,A90,aditivos!$C$2:$C$200,"C0"),2))</f>
        <v/>
      </c>
      <c r="E90" s="169" t="str">
        <f t="shared" si="36"/>
        <v/>
      </c>
      <c r="F90" s="169" t="str">
        <f>IF(A90="","",IF(itens_Remanesc!B90&lt;&gt;"",itens_Remanesc!B90,IF($Z90,0,"")))</f>
        <v/>
      </c>
      <c r="G90" s="177" t="str">
        <f t="shared" si="37"/>
        <v/>
      </c>
      <c r="H90" s="179" t="str">
        <f>IF(A90="","",ROUND(SUMIFS(aditivos!$L$2:$L$200,aditivos!$A$2:$A$200,A90,aditivos!$C$2:$C$200,"C1"),2))</f>
        <v/>
      </c>
      <c r="I90" s="175" t="str">
        <f t="shared" si="38"/>
        <v/>
      </c>
      <c r="J90" s="175" t="str">
        <f>IF(A90="","",IF(itens_Remanesc!E90="","",itens_Remanesc!E90))</f>
        <v/>
      </c>
      <c r="K90" s="181" t="str">
        <f t="shared" si="39"/>
        <v/>
      </c>
      <c r="L90" s="173" t="str">
        <f>IF(A90="","",ROUND(SUMIFS(aditivos!$L$2:$L$200,aditivos!$A$2:$A$200,A90,aditivos!$C$2:$C$200,"C2"),2))</f>
        <v/>
      </c>
      <c r="M90" s="169" t="str">
        <f t="shared" si="40"/>
        <v/>
      </c>
      <c r="N90" s="169" t="str">
        <f>IF(A90="","",IF(itens_Remanesc!G90="","",itens_Remanesc!G90))</f>
        <v/>
      </c>
      <c r="O90" s="177" t="str">
        <f t="shared" si="41"/>
        <v/>
      </c>
      <c r="P90" s="179" t="str">
        <f>IF(A90="","",ROUND(SUMIFS(aditivos!$L$2:$L$200,aditivos!$A$2:$A$200,A90,aditivos!$C$2:$C$200,"C3"),2))</f>
        <v/>
      </c>
      <c r="Q90" s="175" t="str">
        <f t="shared" si="42"/>
        <v/>
      </c>
      <c r="R90" s="175" t="str">
        <f>IF(A90="","",IF(itens_Remanesc!I90="","",itens_Remanesc!I90))</f>
        <v/>
      </c>
      <c r="S90" s="181" t="str">
        <f t="shared" si="43"/>
        <v/>
      </c>
      <c r="T90" s="173" t="str">
        <f>IF(A90="","",ROUND(SUMIFS(aditivos!$L$2:$L$200,aditivos!$A$2:$A$200,A90,aditivos!$C$2:$C$200,"C4"),2))</f>
        <v/>
      </c>
      <c r="U90" s="169" t="str">
        <f t="shared" si="44"/>
        <v/>
      </c>
      <c r="V90" s="169" t="str">
        <f>IF(A90="","",IF(itens_Remanesc!K90="","",itens_Remanesc!K90))</f>
        <v/>
      </c>
      <c r="W90" s="169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7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IF($A90="","",IF(parametros!$C$2="",0,ROUND(SUMIFS(aditivos!$L$2:$L$200,aditivos!$A$2:$A$200,$A90,aditivos!$C$2:$C$200,"C0",aditivos!$B$2:$B$200,"&gt;="&amp;(INT(parametros!$C$2)+1)),2)))</f>
        <v/>
      </c>
      <c r="AC90" t="str">
        <f>IF($A90="","",IF(parametros!$C$3="",0,ROUND(SUMIFS(aditivos!$L$2:$L$200,aditivos!$A$2:$A$200,$A90,aditivos!$C$2:$C$200,"C1",aditivos!$B$2:$B$200,"&gt;="&amp;(INT(parametros!$C$3)+1)),2)))</f>
        <v/>
      </c>
      <c r="AD90" t="str">
        <f>IF($A90="","",IF(parametros!$C$4="",0,ROUND(SUMIFS(aditivos!$L$2:$L$200,aditivos!$A$2:$A$200,$A90,aditivos!$C$2:$C$200,"C2",aditivos!$B$2:$B$200,"&gt;="&amp;(INT(parametros!$C$4)+1)),2)))</f>
        <v/>
      </c>
      <c r="AE90" t="str">
        <f>IF($A90="","",IF(parametros!$C$5="",0,ROUND(SUMIFS(aditivos!$L$2:$L$200,aditivos!$A$2:$A$200,$A90,aditivos!$C$2:$C$200,"C3",aditivos!$B$2:$B$200,"&gt;="&amp;(INT(parametros!$C$5)+1)),2)))</f>
        <v/>
      </c>
      <c r="AF90" t="str">
        <f>IF($A90="","",IF(parametros!$C$6="",0,ROUND(SUMIFS(aditivos!$L$2:$L$200,aditivos!$A$2:$A$200,$A90,aditivos!$C$2:$C$200,"C4",aditivos!$B$2:$B$200,"&gt;="&amp;(INT(parametros!$C$6)+1)),2)))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12" t="str">
        <f>IF(A91="","",itens_Remanesc!C91)</f>
        <v/>
      </c>
      <c r="C91" s="171" t="str">
        <f>IF(A91="","",IF(itens_Remanesc!B91="",0,itens_Remanesc!B91))</f>
        <v/>
      </c>
      <c r="D91" s="173" t="str">
        <f>IF(A91="","",ROUND(SUMIFS(aditivos!$L$2:$L$200,aditivos!$A$2:$A$200,A91,aditivos!$C$2:$C$200,"C0"),2))</f>
        <v/>
      </c>
      <c r="E91" s="169" t="str">
        <f t="shared" si="36"/>
        <v/>
      </c>
      <c r="F91" s="169" t="str">
        <f>IF(A91="","",IF(itens_Remanesc!B91&lt;&gt;"",itens_Remanesc!B91,IF($Z91,0,"")))</f>
        <v/>
      </c>
      <c r="G91" s="177" t="str">
        <f t="shared" si="37"/>
        <v/>
      </c>
      <c r="H91" s="179" t="str">
        <f>IF(A91="","",ROUND(SUMIFS(aditivos!$L$2:$L$200,aditivos!$A$2:$A$200,A91,aditivos!$C$2:$C$200,"C1"),2))</f>
        <v/>
      </c>
      <c r="I91" s="175" t="str">
        <f t="shared" si="38"/>
        <v/>
      </c>
      <c r="J91" s="175" t="str">
        <f>IF(A91="","",IF(itens_Remanesc!E91="","",itens_Remanesc!E91))</f>
        <v/>
      </c>
      <c r="K91" s="181" t="str">
        <f t="shared" si="39"/>
        <v/>
      </c>
      <c r="L91" s="173" t="str">
        <f>IF(A91="","",ROUND(SUMIFS(aditivos!$L$2:$L$200,aditivos!$A$2:$A$200,A91,aditivos!$C$2:$C$200,"C2"),2))</f>
        <v/>
      </c>
      <c r="M91" s="169" t="str">
        <f t="shared" si="40"/>
        <v/>
      </c>
      <c r="N91" s="169" t="str">
        <f>IF(A91="","",IF(itens_Remanesc!G91="","",itens_Remanesc!G91))</f>
        <v/>
      </c>
      <c r="O91" s="177" t="str">
        <f t="shared" si="41"/>
        <v/>
      </c>
      <c r="P91" s="179" t="str">
        <f>IF(A91="","",ROUND(SUMIFS(aditivos!$L$2:$L$200,aditivos!$A$2:$A$200,A91,aditivos!$C$2:$C$200,"C3"),2))</f>
        <v/>
      </c>
      <c r="Q91" s="175" t="str">
        <f t="shared" si="42"/>
        <v/>
      </c>
      <c r="R91" s="175" t="str">
        <f>IF(A91="","",IF(itens_Remanesc!I91="","",itens_Remanesc!I91))</f>
        <v/>
      </c>
      <c r="S91" s="181" t="str">
        <f t="shared" si="43"/>
        <v/>
      </c>
      <c r="T91" s="173" t="str">
        <f>IF(A91="","",ROUND(SUMIFS(aditivos!$L$2:$L$200,aditivos!$A$2:$A$200,A91,aditivos!$C$2:$C$200,"C4"),2))</f>
        <v/>
      </c>
      <c r="U91" s="169" t="str">
        <f t="shared" si="44"/>
        <v/>
      </c>
      <c r="V91" s="169" t="str">
        <f>IF(A91="","",IF(itens_Remanesc!K91="","",itens_Remanesc!K91))</f>
        <v/>
      </c>
      <c r="W91" s="169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7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IF($A91="","",IF(parametros!$C$2="",0,ROUND(SUMIFS(aditivos!$L$2:$L$200,aditivos!$A$2:$A$200,$A91,aditivos!$C$2:$C$200,"C0",aditivos!$B$2:$B$200,"&gt;="&amp;(INT(parametros!$C$2)+1)),2)))</f>
        <v/>
      </c>
      <c r="AC91" t="str">
        <f>IF($A91="","",IF(parametros!$C$3="",0,ROUND(SUMIFS(aditivos!$L$2:$L$200,aditivos!$A$2:$A$200,$A91,aditivos!$C$2:$C$200,"C1",aditivos!$B$2:$B$200,"&gt;="&amp;(INT(parametros!$C$3)+1)),2)))</f>
        <v/>
      </c>
      <c r="AD91" t="str">
        <f>IF($A91="","",IF(parametros!$C$4="",0,ROUND(SUMIFS(aditivos!$L$2:$L$200,aditivos!$A$2:$A$200,$A91,aditivos!$C$2:$C$200,"C2",aditivos!$B$2:$B$200,"&gt;="&amp;(INT(parametros!$C$4)+1)),2)))</f>
        <v/>
      </c>
      <c r="AE91" t="str">
        <f>IF($A91="","",IF(parametros!$C$5="",0,ROUND(SUMIFS(aditivos!$L$2:$L$200,aditivos!$A$2:$A$200,$A91,aditivos!$C$2:$C$200,"C3",aditivos!$B$2:$B$200,"&gt;="&amp;(INT(parametros!$C$5)+1)),2)))</f>
        <v/>
      </c>
      <c r="AF91" t="str">
        <f>IF($A91="","",IF(parametros!$C$6="",0,ROUND(SUMIFS(aditivos!$L$2:$L$200,aditivos!$A$2:$A$200,$A91,aditivos!$C$2:$C$200,"C4",aditivos!$B$2:$B$200,"&gt;="&amp;(INT(parametros!$C$6)+1)),2)))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12" t="str">
        <f>IF(A92="","",itens_Remanesc!C92)</f>
        <v/>
      </c>
      <c r="C92" s="171" t="str">
        <f>IF(A92="","",IF(itens_Remanesc!B92="",0,itens_Remanesc!B92))</f>
        <v/>
      </c>
      <c r="D92" s="173" t="str">
        <f>IF(A92="","",ROUND(SUMIFS(aditivos!$L$2:$L$200,aditivos!$A$2:$A$200,A92,aditivos!$C$2:$C$200,"C0"),2))</f>
        <v/>
      </c>
      <c r="E92" s="169" t="str">
        <f t="shared" si="36"/>
        <v/>
      </c>
      <c r="F92" s="169" t="str">
        <f>IF(A92="","",IF(itens_Remanesc!B92&lt;&gt;"",itens_Remanesc!B92,IF($Z92,0,"")))</f>
        <v/>
      </c>
      <c r="G92" s="177" t="str">
        <f t="shared" si="37"/>
        <v/>
      </c>
      <c r="H92" s="179" t="str">
        <f>IF(A92="","",ROUND(SUMIFS(aditivos!$L$2:$L$200,aditivos!$A$2:$A$200,A92,aditivos!$C$2:$C$200,"C1"),2))</f>
        <v/>
      </c>
      <c r="I92" s="175" t="str">
        <f t="shared" si="38"/>
        <v/>
      </c>
      <c r="J92" s="175" t="str">
        <f>IF(A92="","",IF(itens_Remanesc!E92="","",itens_Remanesc!E92))</f>
        <v/>
      </c>
      <c r="K92" s="181" t="str">
        <f t="shared" si="39"/>
        <v/>
      </c>
      <c r="L92" s="173" t="str">
        <f>IF(A92="","",ROUND(SUMIFS(aditivos!$L$2:$L$200,aditivos!$A$2:$A$200,A92,aditivos!$C$2:$C$200,"C2"),2))</f>
        <v/>
      </c>
      <c r="M92" s="169" t="str">
        <f t="shared" si="40"/>
        <v/>
      </c>
      <c r="N92" s="169" t="str">
        <f>IF(A92="","",IF(itens_Remanesc!G92="","",itens_Remanesc!G92))</f>
        <v/>
      </c>
      <c r="O92" s="177" t="str">
        <f t="shared" si="41"/>
        <v/>
      </c>
      <c r="P92" s="179" t="str">
        <f>IF(A92="","",ROUND(SUMIFS(aditivos!$L$2:$L$200,aditivos!$A$2:$A$200,A92,aditivos!$C$2:$C$200,"C3"),2))</f>
        <v/>
      </c>
      <c r="Q92" s="175" t="str">
        <f t="shared" si="42"/>
        <v/>
      </c>
      <c r="R92" s="175" t="str">
        <f>IF(A92="","",IF(itens_Remanesc!I92="","",itens_Remanesc!I92))</f>
        <v/>
      </c>
      <c r="S92" s="181" t="str">
        <f t="shared" si="43"/>
        <v/>
      </c>
      <c r="T92" s="173" t="str">
        <f>IF(A92="","",ROUND(SUMIFS(aditivos!$L$2:$L$200,aditivos!$A$2:$A$200,A92,aditivos!$C$2:$C$200,"C4"),2))</f>
        <v/>
      </c>
      <c r="U92" s="169" t="str">
        <f t="shared" si="44"/>
        <v/>
      </c>
      <c r="V92" s="169" t="str">
        <f>IF(A92="","",IF(itens_Remanesc!K92="","",itens_Remanesc!K92))</f>
        <v/>
      </c>
      <c r="W92" s="169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7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IF($A92="","",IF(parametros!$C$2="",0,ROUND(SUMIFS(aditivos!$L$2:$L$200,aditivos!$A$2:$A$200,$A92,aditivos!$C$2:$C$200,"C0",aditivos!$B$2:$B$200,"&gt;="&amp;(INT(parametros!$C$2)+1)),2)))</f>
        <v/>
      </c>
      <c r="AC92" t="str">
        <f>IF($A92="","",IF(parametros!$C$3="",0,ROUND(SUMIFS(aditivos!$L$2:$L$200,aditivos!$A$2:$A$200,$A92,aditivos!$C$2:$C$200,"C1",aditivos!$B$2:$B$200,"&gt;="&amp;(INT(parametros!$C$3)+1)),2)))</f>
        <v/>
      </c>
      <c r="AD92" t="str">
        <f>IF($A92="","",IF(parametros!$C$4="",0,ROUND(SUMIFS(aditivos!$L$2:$L$200,aditivos!$A$2:$A$200,$A92,aditivos!$C$2:$C$200,"C2",aditivos!$B$2:$B$200,"&gt;="&amp;(INT(parametros!$C$4)+1)),2)))</f>
        <v/>
      </c>
      <c r="AE92" t="str">
        <f>IF($A92="","",IF(parametros!$C$5="",0,ROUND(SUMIFS(aditivos!$L$2:$L$200,aditivos!$A$2:$A$200,$A92,aditivos!$C$2:$C$200,"C3",aditivos!$B$2:$B$200,"&gt;="&amp;(INT(parametros!$C$5)+1)),2)))</f>
        <v/>
      </c>
      <c r="AF92" t="str">
        <f>IF($A92="","",IF(parametros!$C$6="",0,ROUND(SUMIFS(aditivos!$L$2:$L$200,aditivos!$A$2:$A$200,$A92,aditivos!$C$2:$C$200,"C4",aditivos!$B$2:$B$200,"&gt;="&amp;(INT(parametros!$C$6)+1)),2)))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12" t="str">
        <f>IF(A93="","",itens_Remanesc!C93)</f>
        <v/>
      </c>
      <c r="C93" s="171" t="str">
        <f>IF(A93="","",IF(itens_Remanesc!B93="",0,itens_Remanesc!B93))</f>
        <v/>
      </c>
      <c r="D93" s="173" t="str">
        <f>IF(A93="","",ROUND(SUMIFS(aditivos!$L$2:$L$200,aditivos!$A$2:$A$200,A93,aditivos!$C$2:$C$200,"C0"),2))</f>
        <v/>
      </c>
      <c r="E93" s="169" t="str">
        <f t="shared" si="36"/>
        <v/>
      </c>
      <c r="F93" s="169" t="str">
        <f>IF(A93="","",IF(itens_Remanesc!B93&lt;&gt;"",itens_Remanesc!B93,IF($Z93,0,"")))</f>
        <v/>
      </c>
      <c r="G93" s="177" t="str">
        <f t="shared" si="37"/>
        <v/>
      </c>
      <c r="H93" s="179" t="str">
        <f>IF(A93="","",ROUND(SUMIFS(aditivos!$L$2:$L$200,aditivos!$A$2:$A$200,A93,aditivos!$C$2:$C$200,"C1"),2))</f>
        <v/>
      </c>
      <c r="I93" s="175" t="str">
        <f t="shared" si="38"/>
        <v/>
      </c>
      <c r="J93" s="175" t="str">
        <f>IF(A93="","",IF(itens_Remanesc!E93="","",itens_Remanesc!E93))</f>
        <v/>
      </c>
      <c r="K93" s="181" t="str">
        <f t="shared" si="39"/>
        <v/>
      </c>
      <c r="L93" s="173" t="str">
        <f>IF(A93="","",ROUND(SUMIFS(aditivos!$L$2:$L$200,aditivos!$A$2:$A$200,A93,aditivos!$C$2:$C$200,"C2"),2))</f>
        <v/>
      </c>
      <c r="M93" s="169" t="str">
        <f t="shared" si="40"/>
        <v/>
      </c>
      <c r="N93" s="169" t="str">
        <f>IF(A93="","",IF(itens_Remanesc!G93="","",itens_Remanesc!G93))</f>
        <v/>
      </c>
      <c r="O93" s="177" t="str">
        <f t="shared" si="41"/>
        <v/>
      </c>
      <c r="P93" s="179" t="str">
        <f>IF(A93="","",ROUND(SUMIFS(aditivos!$L$2:$L$200,aditivos!$A$2:$A$200,A93,aditivos!$C$2:$C$200,"C3"),2))</f>
        <v/>
      </c>
      <c r="Q93" s="175" t="str">
        <f t="shared" si="42"/>
        <v/>
      </c>
      <c r="R93" s="175" t="str">
        <f>IF(A93="","",IF(itens_Remanesc!I93="","",itens_Remanesc!I93))</f>
        <v/>
      </c>
      <c r="S93" s="181" t="str">
        <f t="shared" si="43"/>
        <v/>
      </c>
      <c r="T93" s="173" t="str">
        <f>IF(A93="","",ROUND(SUMIFS(aditivos!$L$2:$L$200,aditivos!$A$2:$A$200,A93,aditivos!$C$2:$C$200,"C4"),2))</f>
        <v/>
      </c>
      <c r="U93" s="169" t="str">
        <f t="shared" si="44"/>
        <v/>
      </c>
      <c r="V93" s="169" t="str">
        <f>IF(A93="","",IF(itens_Remanesc!K93="","",itens_Remanesc!K93))</f>
        <v/>
      </c>
      <c r="W93" s="169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7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IF($A93="","",IF(parametros!$C$2="",0,ROUND(SUMIFS(aditivos!$L$2:$L$200,aditivos!$A$2:$A$200,$A93,aditivos!$C$2:$C$200,"C0",aditivos!$B$2:$B$200,"&gt;="&amp;(INT(parametros!$C$2)+1)),2)))</f>
        <v/>
      </c>
      <c r="AC93" t="str">
        <f>IF($A93="","",IF(parametros!$C$3="",0,ROUND(SUMIFS(aditivos!$L$2:$L$200,aditivos!$A$2:$A$200,$A93,aditivos!$C$2:$C$200,"C1",aditivos!$B$2:$B$200,"&gt;="&amp;(INT(parametros!$C$3)+1)),2)))</f>
        <v/>
      </c>
      <c r="AD93" t="str">
        <f>IF($A93="","",IF(parametros!$C$4="",0,ROUND(SUMIFS(aditivos!$L$2:$L$200,aditivos!$A$2:$A$200,$A93,aditivos!$C$2:$C$200,"C2",aditivos!$B$2:$B$200,"&gt;="&amp;(INT(parametros!$C$4)+1)),2)))</f>
        <v/>
      </c>
      <c r="AE93" t="str">
        <f>IF($A93="","",IF(parametros!$C$5="",0,ROUND(SUMIFS(aditivos!$L$2:$L$200,aditivos!$A$2:$A$200,$A93,aditivos!$C$2:$C$200,"C3",aditivos!$B$2:$B$200,"&gt;="&amp;(INT(parametros!$C$5)+1)),2)))</f>
        <v/>
      </c>
      <c r="AF93" t="str">
        <f>IF($A93="","",IF(parametros!$C$6="",0,ROUND(SUMIFS(aditivos!$L$2:$L$200,aditivos!$A$2:$A$200,$A93,aditivos!$C$2:$C$200,"C4",aditivos!$B$2:$B$200,"&gt;="&amp;(INT(parametros!$C$6)+1)),2)))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12" t="str">
        <f>IF(A94="","",itens_Remanesc!C94)</f>
        <v/>
      </c>
      <c r="C94" s="171" t="str">
        <f>IF(A94="","",IF(itens_Remanesc!B94="",0,itens_Remanesc!B94))</f>
        <v/>
      </c>
      <c r="D94" s="173" t="str">
        <f>IF(A94="","",ROUND(SUMIFS(aditivos!$L$2:$L$200,aditivos!$A$2:$A$200,A94,aditivos!$C$2:$C$200,"C0"),2))</f>
        <v/>
      </c>
      <c r="E94" s="169" t="str">
        <f t="shared" si="36"/>
        <v/>
      </c>
      <c r="F94" s="169" t="str">
        <f>IF(A94="","",IF(itens_Remanesc!B94&lt;&gt;"",itens_Remanesc!B94,IF($Z94,0,"")))</f>
        <v/>
      </c>
      <c r="G94" s="177" t="str">
        <f t="shared" si="37"/>
        <v/>
      </c>
      <c r="H94" s="179" t="str">
        <f>IF(A94="","",ROUND(SUMIFS(aditivos!$L$2:$L$200,aditivos!$A$2:$A$200,A94,aditivos!$C$2:$C$200,"C1"),2))</f>
        <v/>
      </c>
      <c r="I94" s="175" t="str">
        <f t="shared" si="38"/>
        <v/>
      </c>
      <c r="J94" s="175" t="str">
        <f>IF(A94="","",IF(itens_Remanesc!E94="","",itens_Remanesc!E94))</f>
        <v/>
      </c>
      <c r="K94" s="181" t="str">
        <f t="shared" si="39"/>
        <v/>
      </c>
      <c r="L94" s="173" t="str">
        <f>IF(A94="","",ROUND(SUMIFS(aditivos!$L$2:$L$200,aditivos!$A$2:$A$200,A94,aditivos!$C$2:$C$200,"C2"),2))</f>
        <v/>
      </c>
      <c r="M94" s="169" t="str">
        <f t="shared" si="40"/>
        <v/>
      </c>
      <c r="N94" s="169" t="str">
        <f>IF(A94="","",IF(itens_Remanesc!G94="","",itens_Remanesc!G94))</f>
        <v/>
      </c>
      <c r="O94" s="177" t="str">
        <f t="shared" si="41"/>
        <v/>
      </c>
      <c r="P94" s="179" t="str">
        <f>IF(A94="","",ROUND(SUMIFS(aditivos!$L$2:$L$200,aditivos!$A$2:$A$200,A94,aditivos!$C$2:$C$200,"C3"),2))</f>
        <v/>
      </c>
      <c r="Q94" s="175" t="str">
        <f t="shared" si="42"/>
        <v/>
      </c>
      <c r="R94" s="175" t="str">
        <f>IF(A94="","",IF(itens_Remanesc!I94="","",itens_Remanesc!I94))</f>
        <v/>
      </c>
      <c r="S94" s="181" t="str">
        <f t="shared" si="43"/>
        <v/>
      </c>
      <c r="T94" s="173" t="str">
        <f>IF(A94="","",ROUND(SUMIFS(aditivos!$L$2:$L$200,aditivos!$A$2:$A$200,A94,aditivos!$C$2:$C$200,"C4"),2))</f>
        <v/>
      </c>
      <c r="U94" s="169" t="str">
        <f t="shared" si="44"/>
        <v/>
      </c>
      <c r="V94" s="169" t="str">
        <f>IF(A94="","",IF(itens_Remanesc!K94="","",itens_Remanesc!K94))</f>
        <v/>
      </c>
      <c r="W94" s="169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7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IF($A94="","",IF(parametros!$C$2="",0,ROUND(SUMIFS(aditivos!$L$2:$L$200,aditivos!$A$2:$A$200,$A94,aditivos!$C$2:$C$200,"C0",aditivos!$B$2:$B$200,"&gt;="&amp;(INT(parametros!$C$2)+1)),2)))</f>
        <v/>
      </c>
      <c r="AC94" t="str">
        <f>IF($A94="","",IF(parametros!$C$3="",0,ROUND(SUMIFS(aditivos!$L$2:$L$200,aditivos!$A$2:$A$200,$A94,aditivos!$C$2:$C$200,"C1",aditivos!$B$2:$B$200,"&gt;="&amp;(INT(parametros!$C$3)+1)),2)))</f>
        <v/>
      </c>
      <c r="AD94" t="str">
        <f>IF($A94="","",IF(parametros!$C$4="",0,ROUND(SUMIFS(aditivos!$L$2:$L$200,aditivos!$A$2:$A$200,$A94,aditivos!$C$2:$C$200,"C2",aditivos!$B$2:$B$200,"&gt;="&amp;(INT(parametros!$C$4)+1)),2)))</f>
        <v/>
      </c>
      <c r="AE94" t="str">
        <f>IF($A94="","",IF(parametros!$C$5="",0,ROUND(SUMIFS(aditivos!$L$2:$L$200,aditivos!$A$2:$A$200,$A94,aditivos!$C$2:$C$200,"C3",aditivos!$B$2:$B$200,"&gt;="&amp;(INT(parametros!$C$5)+1)),2)))</f>
        <v/>
      </c>
      <c r="AF94" t="str">
        <f>IF($A94="","",IF(parametros!$C$6="",0,ROUND(SUMIFS(aditivos!$L$2:$L$200,aditivos!$A$2:$A$200,$A94,aditivos!$C$2:$C$200,"C4",aditivos!$B$2:$B$200,"&gt;="&amp;(INT(parametros!$C$6)+1)),2)))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12" t="str">
        <f>IF(A95="","",itens_Remanesc!C95)</f>
        <v/>
      </c>
      <c r="C95" s="171" t="str">
        <f>IF(A95="","",IF(itens_Remanesc!B95="",0,itens_Remanesc!B95))</f>
        <v/>
      </c>
      <c r="D95" s="173" t="str">
        <f>IF(A95="","",ROUND(SUMIFS(aditivos!$L$2:$L$200,aditivos!$A$2:$A$200,A95,aditivos!$C$2:$C$200,"C0"),2))</f>
        <v/>
      </c>
      <c r="E95" s="169" t="str">
        <f t="shared" si="36"/>
        <v/>
      </c>
      <c r="F95" s="169" t="str">
        <f>IF(A95="","",IF(itens_Remanesc!B95&lt;&gt;"",itens_Remanesc!B95,IF($Z95,0,"")))</f>
        <v/>
      </c>
      <c r="G95" s="177" t="str">
        <f t="shared" si="37"/>
        <v/>
      </c>
      <c r="H95" s="179" t="str">
        <f>IF(A95="","",ROUND(SUMIFS(aditivos!$L$2:$L$200,aditivos!$A$2:$A$200,A95,aditivos!$C$2:$C$200,"C1"),2))</f>
        <v/>
      </c>
      <c r="I95" s="175" t="str">
        <f t="shared" si="38"/>
        <v/>
      </c>
      <c r="J95" s="175" t="str">
        <f>IF(A95="","",IF(itens_Remanesc!E95="","",itens_Remanesc!E95))</f>
        <v/>
      </c>
      <c r="K95" s="181" t="str">
        <f t="shared" si="39"/>
        <v/>
      </c>
      <c r="L95" s="173" t="str">
        <f>IF(A95="","",ROUND(SUMIFS(aditivos!$L$2:$L$200,aditivos!$A$2:$A$200,A95,aditivos!$C$2:$C$200,"C2"),2))</f>
        <v/>
      </c>
      <c r="M95" s="169" t="str">
        <f t="shared" si="40"/>
        <v/>
      </c>
      <c r="N95" s="169" t="str">
        <f>IF(A95="","",IF(itens_Remanesc!G95="","",itens_Remanesc!G95))</f>
        <v/>
      </c>
      <c r="O95" s="177" t="str">
        <f t="shared" si="41"/>
        <v/>
      </c>
      <c r="P95" s="179" t="str">
        <f>IF(A95="","",ROUND(SUMIFS(aditivos!$L$2:$L$200,aditivos!$A$2:$A$200,A95,aditivos!$C$2:$C$200,"C3"),2))</f>
        <v/>
      </c>
      <c r="Q95" s="175" t="str">
        <f t="shared" si="42"/>
        <v/>
      </c>
      <c r="R95" s="175" t="str">
        <f>IF(A95="","",IF(itens_Remanesc!I95="","",itens_Remanesc!I95))</f>
        <v/>
      </c>
      <c r="S95" s="181" t="str">
        <f t="shared" si="43"/>
        <v/>
      </c>
      <c r="T95" s="173" t="str">
        <f>IF(A95="","",ROUND(SUMIFS(aditivos!$L$2:$L$200,aditivos!$A$2:$A$200,A95,aditivos!$C$2:$C$200,"C4"),2))</f>
        <v/>
      </c>
      <c r="U95" s="169" t="str">
        <f t="shared" si="44"/>
        <v/>
      </c>
      <c r="V95" s="169" t="str">
        <f>IF(A95="","",IF(itens_Remanesc!K95="","",itens_Remanesc!K95))</f>
        <v/>
      </c>
      <c r="W95" s="169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7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IF($A95="","",IF(parametros!$C$2="",0,ROUND(SUMIFS(aditivos!$L$2:$L$200,aditivos!$A$2:$A$200,$A95,aditivos!$C$2:$C$200,"C0",aditivos!$B$2:$B$200,"&gt;="&amp;(INT(parametros!$C$2)+1)),2)))</f>
        <v/>
      </c>
      <c r="AC95" t="str">
        <f>IF($A95="","",IF(parametros!$C$3="",0,ROUND(SUMIFS(aditivos!$L$2:$L$200,aditivos!$A$2:$A$200,$A95,aditivos!$C$2:$C$200,"C1",aditivos!$B$2:$B$200,"&gt;="&amp;(INT(parametros!$C$3)+1)),2)))</f>
        <v/>
      </c>
      <c r="AD95" t="str">
        <f>IF($A95="","",IF(parametros!$C$4="",0,ROUND(SUMIFS(aditivos!$L$2:$L$200,aditivos!$A$2:$A$200,$A95,aditivos!$C$2:$C$200,"C2",aditivos!$B$2:$B$200,"&gt;="&amp;(INT(parametros!$C$4)+1)),2)))</f>
        <v/>
      </c>
      <c r="AE95" t="str">
        <f>IF($A95="","",IF(parametros!$C$5="",0,ROUND(SUMIFS(aditivos!$L$2:$L$200,aditivos!$A$2:$A$200,$A95,aditivos!$C$2:$C$200,"C3",aditivos!$B$2:$B$200,"&gt;="&amp;(INT(parametros!$C$5)+1)),2)))</f>
        <v/>
      </c>
      <c r="AF95" t="str">
        <f>IF($A95="","",IF(parametros!$C$6="",0,ROUND(SUMIFS(aditivos!$L$2:$L$200,aditivos!$A$2:$A$200,$A95,aditivos!$C$2:$C$200,"C4",aditivos!$B$2:$B$200,"&gt;="&amp;(INT(parametros!$C$6)+1)),2)))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12" t="str">
        <f>IF(A96="","",itens_Remanesc!C96)</f>
        <v/>
      </c>
      <c r="C96" s="171" t="str">
        <f>IF(A96="","",IF(itens_Remanesc!B96="",0,itens_Remanesc!B96))</f>
        <v/>
      </c>
      <c r="D96" s="173" t="str">
        <f>IF(A96="","",ROUND(SUMIFS(aditivos!$L$2:$L$200,aditivos!$A$2:$A$200,A96,aditivos!$C$2:$C$200,"C0"),2))</f>
        <v/>
      </c>
      <c r="E96" s="169" t="str">
        <f t="shared" si="36"/>
        <v/>
      </c>
      <c r="F96" s="169" t="str">
        <f>IF(A96="","",IF(itens_Remanesc!B96&lt;&gt;"",itens_Remanesc!B96,IF($Z96,0,"")))</f>
        <v/>
      </c>
      <c r="G96" s="177" t="str">
        <f t="shared" si="37"/>
        <v/>
      </c>
      <c r="H96" s="179" t="str">
        <f>IF(A96="","",ROUND(SUMIFS(aditivos!$L$2:$L$200,aditivos!$A$2:$A$200,A96,aditivos!$C$2:$C$200,"C1"),2))</f>
        <v/>
      </c>
      <c r="I96" s="175" t="str">
        <f t="shared" si="38"/>
        <v/>
      </c>
      <c r="J96" s="175" t="str">
        <f>IF(A96="","",IF(itens_Remanesc!E96="","",itens_Remanesc!E96))</f>
        <v/>
      </c>
      <c r="K96" s="181" t="str">
        <f t="shared" si="39"/>
        <v/>
      </c>
      <c r="L96" s="173" t="str">
        <f>IF(A96="","",ROUND(SUMIFS(aditivos!$L$2:$L$200,aditivos!$A$2:$A$200,A96,aditivos!$C$2:$C$200,"C2"),2))</f>
        <v/>
      </c>
      <c r="M96" s="169" t="str">
        <f t="shared" si="40"/>
        <v/>
      </c>
      <c r="N96" s="169" t="str">
        <f>IF(A96="","",IF(itens_Remanesc!G96="","",itens_Remanesc!G96))</f>
        <v/>
      </c>
      <c r="O96" s="177" t="str">
        <f t="shared" si="41"/>
        <v/>
      </c>
      <c r="P96" s="179" t="str">
        <f>IF(A96="","",ROUND(SUMIFS(aditivos!$L$2:$L$200,aditivos!$A$2:$A$200,A96,aditivos!$C$2:$C$200,"C3"),2))</f>
        <v/>
      </c>
      <c r="Q96" s="175" t="str">
        <f t="shared" si="42"/>
        <v/>
      </c>
      <c r="R96" s="175" t="str">
        <f>IF(A96="","",IF(itens_Remanesc!I96="","",itens_Remanesc!I96))</f>
        <v/>
      </c>
      <c r="S96" s="181" t="str">
        <f t="shared" si="43"/>
        <v/>
      </c>
      <c r="T96" s="173" t="str">
        <f>IF(A96="","",ROUND(SUMIFS(aditivos!$L$2:$L$200,aditivos!$A$2:$A$200,A96,aditivos!$C$2:$C$200,"C4"),2))</f>
        <v/>
      </c>
      <c r="U96" s="169" t="str">
        <f t="shared" si="44"/>
        <v/>
      </c>
      <c r="V96" s="169" t="str">
        <f>IF(A96="","",IF(itens_Remanesc!K96="","",itens_Remanesc!K96))</f>
        <v/>
      </c>
      <c r="W96" s="169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7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IF($A96="","",IF(parametros!$C$2="",0,ROUND(SUMIFS(aditivos!$L$2:$L$200,aditivos!$A$2:$A$200,$A96,aditivos!$C$2:$C$200,"C0",aditivos!$B$2:$B$200,"&gt;="&amp;(INT(parametros!$C$2)+1)),2)))</f>
        <v/>
      </c>
      <c r="AC96" t="str">
        <f>IF($A96="","",IF(parametros!$C$3="",0,ROUND(SUMIFS(aditivos!$L$2:$L$200,aditivos!$A$2:$A$200,$A96,aditivos!$C$2:$C$200,"C1",aditivos!$B$2:$B$200,"&gt;="&amp;(INT(parametros!$C$3)+1)),2)))</f>
        <v/>
      </c>
      <c r="AD96" t="str">
        <f>IF($A96="","",IF(parametros!$C$4="",0,ROUND(SUMIFS(aditivos!$L$2:$L$200,aditivos!$A$2:$A$200,$A96,aditivos!$C$2:$C$200,"C2",aditivos!$B$2:$B$200,"&gt;="&amp;(INT(parametros!$C$4)+1)),2)))</f>
        <v/>
      </c>
      <c r="AE96" t="str">
        <f>IF($A96="","",IF(parametros!$C$5="",0,ROUND(SUMIFS(aditivos!$L$2:$L$200,aditivos!$A$2:$A$200,$A96,aditivos!$C$2:$C$200,"C3",aditivos!$B$2:$B$200,"&gt;="&amp;(INT(parametros!$C$5)+1)),2)))</f>
        <v/>
      </c>
      <c r="AF96" t="str">
        <f>IF($A96="","",IF(parametros!$C$6="",0,ROUND(SUMIFS(aditivos!$L$2:$L$200,aditivos!$A$2:$A$200,$A96,aditivos!$C$2:$C$200,"C4",aditivos!$B$2:$B$200,"&gt;="&amp;(INT(parametros!$C$6)+1)),2)))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12" t="str">
        <f>IF(A97="","",itens_Remanesc!C97)</f>
        <v/>
      </c>
      <c r="C97" s="171" t="str">
        <f>IF(A97="","",IF(itens_Remanesc!B97="",0,itens_Remanesc!B97))</f>
        <v/>
      </c>
      <c r="D97" s="173" t="str">
        <f>IF(A97="","",ROUND(SUMIFS(aditivos!$L$2:$L$200,aditivos!$A$2:$A$200,A97,aditivos!$C$2:$C$200,"C0"),2))</f>
        <v/>
      </c>
      <c r="E97" s="169" t="str">
        <f t="shared" si="36"/>
        <v/>
      </c>
      <c r="F97" s="169" t="str">
        <f>IF(A97="","",IF(itens_Remanesc!B97&lt;&gt;"",itens_Remanesc!B97,IF($Z97,0,"")))</f>
        <v/>
      </c>
      <c r="G97" s="177" t="str">
        <f t="shared" si="37"/>
        <v/>
      </c>
      <c r="H97" s="179" t="str">
        <f>IF(A97="","",ROUND(SUMIFS(aditivos!$L$2:$L$200,aditivos!$A$2:$A$200,A97,aditivos!$C$2:$C$200,"C1"),2))</f>
        <v/>
      </c>
      <c r="I97" s="175" t="str">
        <f t="shared" si="38"/>
        <v/>
      </c>
      <c r="J97" s="175" t="str">
        <f>IF(A97="","",IF(itens_Remanesc!E97="","",itens_Remanesc!E97))</f>
        <v/>
      </c>
      <c r="K97" s="181" t="str">
        <f t="shared" si="39"/>
        <v/>
      </c>
      <c r="L97" s="173" t="str">
        <f>IF(A97="","",ROUND(SUMIFS(aditivos!$L$2:$L$200,aditivos!$A$2:$A$200,A97,aditivos!$C$2:$C$200,"C2"),2))</f>
        <v/>
      </c>
      <c r="M97" s="169" t="str">
        <f t="shared" si="40"/>
        <v/>
      </c>
      <c r="N97" s="169" t="str">
        <f>IF(A97="","",IF(itens_Remanesc!G97="","",itens_Remanesc!G97))</f>
        <v/>
      </c>
      <c r="O97" s="177" t="str">
        <f t="shared" si="41"/>
        <v/>
      </c>
      <c r="P97" s="179" t="str">
        <f>IF(A97="","",ROUND(SUMIFS(aditivos!$L$2:$L$200,aditivos!$A$2:$A$200,A97,aditivos!$C$2:$C$200,"C3"),2))</f>
        <v/>
      </c>
      <c r="Q97" s="175" t="str">
        <f t="shared" si="42"/>
        <v/>
      </c>
      <c r="R97" s="175" t="str">
        <f>IF(A97="","",IF(itens_Remanesc!I97="","",itens_Remanesc!I97))</f>
        <v/>
      </c>
      <c r="S97" s="181" t="str">
        <f t="shared" si="43"/>
        <v/>
      </c>
      <c r="T97" s="173" t="str">
        <f>IF(A97="","",ROUND(SUMIFS(aditivos!$L$2:$L$200,aditivos!$A$2:$A$200,A97,aditivos!$C$2:$C$200,"C4"),2))</f>
        <v/>
      </c>
      <c r="U97" s="169" t="str">
        <f t="shared" si="44"/>
        <v/>
      </c>
      <c r="V97" s="169" t="str">
        <f>IF(A97="","",IF(itens_Remanesc!K97="","",itens_Remanesc!K97))</f>
        <v/>
      </c>
      <c r="W97" s="169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7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IF($A97="","",IF(parametros!$C$2="",0,ROUND(SUMIFS(aditivos!$L$2:$L$200,aditivos!$A$2:$A$200,$A97,aditivos!$C$2:$C$200,"C0",aditivos!$B$2:$B$200,"&gt;="&amp;(INT(parametros!$C$2)+1)),2)))</f>
        <v/>
      </c>
      <c r="AC97" t="str">
        <f>IF($A97="","",IF(parametros!$C$3="",0,ROUND(SUMIFS(aditivos!$L$2:$L$200,aditivos!$A$2:$A$200,$A97,aditivos!$C$2:$C$200,"C1",aditivos!$B$2:$B$200,"&gt;="&amp;(INT(parametros!$C$3)+1)),2)))</f>
        <v/>
      </c>
      <c r="AD97" t="str">
        <f>IF($A97="","",IF(parametros!$C$4="",0,ROUND(SUMIFS(aditivos!$L$2:$L$200,aditivos!$A$2:$A$200,$A97,aditivos!$C$2:$C$200,"C2",aditivos!$B$2:$B$200,"&gt;="&amp;(INT(parametros!$C$4)+1)),2)))</f>
        <v/>
      </c>
      <c r="AE97" t="str">
        <f>IF($A97="","",IF(parametros!$C$5="",0,ROUND(SUMIFS(aditivos!$L$2:$L$200,aditivos!$A$2:$A$200,$A97,aditivos!$C$2:$C$200,"C3",aditivos!$B$2:$B$200,"&gt;="&amp;(INT(parametros!$C$5)+1)),2)))</f>
        <v/>
      </c>
      <c r="AF97" t="str">
        <f>IF($A97="","",IF(parametros!$C$6="",0,ROUND(SUMIFS(aditivos!$L$2:$L$200,aditivos!$A$2:$A$200,$A97,aditivos!$C$2:$C$200,"C4",aditivos!$B$2:$B$200,"&gt;="&amp;(INT(parametros!$C$6)+1)),2)))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12" t="str">
        <f>IF(A98="","",itens_Remanesc!C98)</f>
        <v/>
      </c>
      <c r="C98" s="171" t="str">
        <f>IF(A98="","",IF(itens_Remanesc!B98="",0,itens_Remanesc!B98))</f>
        <v/>
      </c>
      <c r="D98" s="173" t="str">
        <f>IF(A98="","",ROUND(SUMIFS(aditivos!$L$2:$L$200,aditivos!$A$2:$A$200,A98,aditivos!$C$2:$C$200,"C0"),2))</f>
        <v/>
      </c>
      <c r="E98" s="169" t="str">
        <f t="shared" ref="E98:E129" si="54">IF(A98="","",ROUND(C98+D98,2))</f>
        <v/>
      </c>
      <c r="F98" s="169" t="str">
        <f>IF(A98="","",IF(itens_Remanesc!B98&lt;&gt;"",itens_Remanesc!B98,IF($Z98,0,"")))</f>
        <v/>
      </c>
      <c r="G98" s="177" t="str">
        <f t="shared" ref="G98:G129" si="55">IF(A98="","",IF($Y98="","",IF($Y98&gt;0,"",ROUND(E98,2))))</f>
        <v/>
      </c>
      <c r="H98" s="179" t="str">
        <f>IF(A98="","",ROUND(SUMIFS(aditivos!$L$2:$L$200,aditivos!$A$2:$A$200,A98,aditivos!$C$2:$C$200,"C1"),2))</f>
        <v/>
      </c>
      <c r="I98" s="175" t="str">
        <f t="shared" ref="I98:I129" si="56">IF(A98="","",ROUND(E98+H98,2))</f>
        <v/>
      </c>
      <c r="J98" s="175" t="str">
        <f>IF(A98="","",IF(itens_Remanesc!E98="","",itens_Remanesc!E98))</f>
        <v/>
      </c>
      <c r="K98" s="181" t="str">
        <f t="shared" ref="K98:K129" si="57">IF(A98="","",IF($Y98="","",IF($Y98&gt;1,"",IF(ISNUMBER(J98),ROUND(J98+H98,2),IF($Y98=1,ROUND(H98,2),"")))))</f>
        <v/>
      </c>
      <c r="L98" s="173" t="str">
        <f>IF(A98="","",ROUND(SUMIFS(aditivos!$L$2:$L$200,aditivos!$A$2:$A$200,A98,aditivos!$C$2:$C$200,"C2"),2))</f>
        <v/>
      </c>
      <c r="M98" s="169" t="str">
        <f t="shared" ref="M98:M129" si="58">IF(A98="","",ROUND(I98+L98,2))</f>
        <v/>
      </c>
      <c r="N98" s="169" t="str">
        <f>IF(A98="","",IF(itens_Remanesc!G98="","",itens_Remanesc!G98))</f>
        <v/>
      </c>
      <c r="O98" s="177" t="str">
        <f t="shared" ref="O98:O129" si="59">IF(A98="","",IF($Y98="","",IF($Y98&gt;2,"",IF(ISNUMBER(N98),ROUND(N98+L98,2),IF($Y98=2,ROUND(L98,2),"")))))</f>
        <v/>
      </c>
      <c r="P98" s="179" t="str">
        <f>IF(A98="","",ROUND(SUMIFS(aditivos!$L$2:$L$200,aditivos!$A$2:$A$200,A98,aditivos!$C$2:$C$200,"C3"),2))</f>
        <v/>
      </c>
      <c r="Q98" s="175" t="str">
        <f t="shared" ref="Q98:Q129" si="60">IF(A98="","",ROUND(M98+P98,2))</f>
        <v/>
      </c>
      <c r="R98" s="175" t="str">
        <f>IF(A98="","",IF(itens_Remanesc!I98="","",itens_Remanesc!I98))</f>
        <v/>
      </c>
      <c r="S98" s="181" t="str">
        <f t="shared" ref="S98:S129" si="61">IF(A98="","",IF($Y98="","",IF($Y98&gt;3,"",IF(ISNUMBER(R98),ROUND(R98+P98,2),IF($Y98=3,ROUND(P98,2),"")))))</f>
        <v/>
      </c>
      <c r="T98" s="173" t="str">
        <f>IF(A98="","",ROUND(SUMIFS(aditivos!$L$2:$L$200,aditivos!$A$2:$A$200,A98,aditivos!$C$2:$C$200,"C4"),2))</f>
        <v/>
      </c>
      <c r="U98" s="169" t="str">
        <f t="shared" ref="U98:U129" si="62">IF(A98="","",ROUND(Q98+T98,2))</f>
        <v/>
      </c>
      <c r="V98" s="169" t="str">
        <f>IF(A98="","",IF(itens_Remanesc!K98="","",itens_Remanesc!K98))</f>
        <v/>
      </c>
      <c r="W98" s="169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7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IF($A98="","",IF(parametros!$C$2="",0,ROUND(SUMIFS(aditivos!$L$2:$L$200,aditivos!$A$2:$A$200,$A98,aditivos!$C$2:$C$200,"C0",aditivos!$B$2:$B$200,"&gt;="&amp;(INT(parametros!$C$2)+1)),2)))</f>
        <v/>
      </c>
      <c r="AC98" t="str">
        <f>IF($A98="","",IF(parametros!$C$3="",0,ROUND(SUMIFS(aditivos!$L$2:$L$200,aditivos!$A$2:$A$200,$A98,aditivos!$C$2:$C$200,"C1",aditivos!$B$2:$B$200,"&gt;="&amp;(INT(parametros!$C$3)+1)),2)))</f>
        <v/>
      </c>
      <c r="AD98" t="str">
        <f>IF($A98="","",IF(parametros!$C$4="",0,ROUND(SUMIFS(aditivos!$L$2:$L$200,aditivos!$A$2:$A$200,$A98,aditivos!$C$2:$C$200,"C2",aditivos!$B$2:$B$200,"&gt;="&amp;(INT(parametros!$C$4)+1)),2)))</f>
        <v/>
      </c>
      <c r="AE98" t="str">
        <f>IF($A98="","",IF(parametros!$C$5="",0,ROUND(SUMIFS(aditivos!$L$2:$L$200,aditivos!$A$2:$A$200,$A98,aditivos!$C$2:$C$200,"C3",aditivos!$B$2:$B$200,"&gt;="&amp;(INT(parametros!$C$5)+1)),2)))</f>
        <v/>
      </c>
      <c r="AF98" t="str">
        <f>IF($A98="","",IF(parametros!$C$6="",0,ROUND(SUMIFS(aditivos!$L$2:$L$200,aditivos!$A$2:$A$200,$A98,aditivos!$C$2:$C$200,"C4",aditivos!$B$2:$B$200,"&gt;="&amp;(INT(parametros!$C$6)+1)),2)))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12" t="str">
        <f>IF(A99="","",itens_Remanesc!C99)</f>
        <v/>
      </c>
      <c r="C99" s="171" t="str">
        <f>IF(A99="","",IF(itens_Remanesc!B99="",0,itens_Remanesc!B99))</f>
        <v/>
      </c>
      <c r="D99" s="173" t="str">
        <f>IF(A99="","",ROUND(SUMIFS(aditivos!$L$2:$L$200,aditivos!$A$2:$A$200,A99,aditivos!$C$2:$C$200,"C0"),2))</f>
        <v/>
      </c>
      <c r="E99" s="169" t="str">
        <f t="shared" si="54"/>
        <v/>
      </c>
      <c r="F99" s="169" t="str">
        <f>IF(A99="","",IF(itens_Remanesc!B99&lt;&gt;"",itens_Remanesc!B99,IF($Z99,0,"")))</f>
        <v/>
      </c>
      <c r="G99" s="177" t="str">
        <f t="shared" si="55"/>
        <v/>
      </c>
      <c r="H99" s="179" t="str">
        <f>IF(A99="","",ROUND(SUMIFS(aditivos!$L$2:$L$200,aditivos!$A$2:$A$200,A99,aditivos!$C$2:$C$200,"C1"),2))</f>
        <v/>
      </c>
      <c r="I99" s="175" t="str">
        <f t="shared" si="56"/>
        <v/>
      </c>
      <c r="J99" s="175" t="str">
        <f>IF(A99="","",IF(itens_Remanesc!E99="","",itens_Remanesc!E99))</f>
        <v/>
      </c>
      <c r="K99" s="181" t="str">
        <f t="shared" si="57"/>
        <v/>
      </c>
      <c r="L99" s="173" t="str">
        <f>IF(A99="","",ROUND(SUMIFS(aditivos!$L$2:$L$200,aditivos!$A$2:$A$200,A99,aditivos!$C$2:$C$200,"C2"),2))</f>
        <v/>
      </c>
      <c r="M99" s="169" t="str">
        <f t="shared" si="58"/>
        <v/>
      </c>
      <c r="N99" s="169" t="str">
        <f>IF(A99="","",IF(itens_Remanesc!G99="","",itens_Remanesc!G99))</f>
        <v/>
      </c>
      <c r="O99" s="177" t="str">
        <f t="shared" si="59"/>
        <v/>
      </c>
      <c r="P99" s="179" t="str">
        <f>IF(A99="","",ROUND(SUMIFS(aditivos!$L$2:$L$200,aditivos!$A$2:$A$200,A99,aditivos!$C$2:$C$200,"C3"),2))</f>
        <v/>
      </c>
      <c r="Q99" s="175" t="str">
        <f t="shared" si="60"/>
        <v/>
      </c>
      <c r="R99" s="175" t="str">
        <f>IF(A99="","",IF(itens_Remanesc!I99="","",itens_Remanesc!I99))</f>
        <v/>
      </c>
      <c r="S99" s="181" t="str">
        <f t="shared" si="61"/>
        <v/>
      </c>
      <c r="T99" s="173" t="str">
        <f>IF(A99="","",ROUND(SUMIFS(aditivos!$L$2:$L$200,aditivos!$A$2:$A$200,A99,aditivos!$C$2:$C$200,"C4"),2))</f>
        <v/>
      </c>
      <c r="U99" s="169" t="str">
        <f t="shared" si="62"/>
        <v/>
      </c>
      <c r="V99" s="169" t="str">
        <f>IF(A99="","",IF(itens_Remanesc!K99="","",itens_Remanesc!K99))</f>
        <v/>
      </c>
      <c r="W99" s="169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7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IF($A99="","",IF(parametros!$C$2="",0,ROUND(SUMIFS(aditivos!$L$2:$L$200,aditivos!$A$2:$A$200,$A99,aditivos!$C$2:$C$200,"C0",aditivos!$B$2:$B$200,"&gt;="&amp;(INT(parametros!$C$2)+1)),2)))</f>
        <v/>
      </c>
      <c r="AC99" t="str">
        <f>IF($A99="","",IF(parametros!$C$3="",0,ROUND(SUMIFS(aditivos!$L$2:$L$200,aditivos!$A$2:$A$200,$A99,aditivos!$C$2:$C$200,"C1",aditivos!$B$2:$B$200,"&gt;="&amp;(INT(parametros!$C$3)+1)),2)))</f>
        <v/>
      </c>
      <c r="AD99" t="str">
        <f>IF($A99="","",IF(parametros!$C$4="",0,ROUND(SUMIFS(aditivos!$L$2:$L$200,aditivos!$A$2:$A$200,$A99,aditivos!$C$2:$C$200,"C2",aditivos!$B$2:$B$200,"&gt;="&amp;(INT(parametros!$C$4)+1)),2)))</f>
        <v/>
      </c>
      <c r="AE99" t="str">
        <f>IF($A99="","",IF(parametros!$C$5="",0,ROUND(SUMIFS(aditivos!$L$2:$L$200,aditivos!$A$2:$A$200,$A99,aditivos!$C$2:$C$200,"C3",aditivos!$B$2:$B$200,"&gt;="&amp;(INT(parametros!$C$5)+1)),2)))</f>
        <v/>
      </c>
      <c r="AF99" t="str">
        <f>IF($A99="","",IF(parametros!$C$6="",0,ROUND(SUMIFS(aditivos!$L$2:$L$200,aditivos!$A$2:$A$200,$A99,aditivos!$C$2:$C$200,"C4",aditivos!$B$2:$B$200,"&gt;="&amp;(INT(parametros!$C$6)+1)),2)))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12" t="str">
        <f>IF(A100="","",itens_Remanesc!C100)</f>
        <v/>
      </c>
      <c r="C100" s="171" t="str">
        <f>IF(A100="","",IF(itens_Remanesc!B100="",0,itens_Remanesc!B100))</f>
        <v/>
      </c>
      <c r="D100" s="173" t="str">
        <f>IF(A100="","",ROUND(SUMIFS(aditivos!$L$2:$L$200,aditivos!$A$2:$A$200,A100,aditivos!$C$2:$C$200,"C0"),2))</f>
        <v/>
      </c>
      <c r="E100" s="169" t="str">
        <f t="shared" si="54"/>
        <v/>
      </c>
      <c r="F100" s="169" t="str">
        <f>IF(A100="","",IF(itens_Remanesc!B100&lt;&gt;"",itens_Remanesc!B100,IF($Z100,0,"")))</f>
        <v/>
      </c>
      <c r="G100" s="177" t="str">
        <f t="shared" si="55"/>
        <v/>
      </c>
      <c r="H100" s="179" t="str">
        <f>IF(A100="","",ROUND(SUMIFS(aditivos!$L$2:$L$200,aditivos!$A$2:$A$200,A100,aditivos!$C$2:$C$200,"C1"),2))</f>
        <v/>
      </c>
      <c r="I100" s="175" t="str">
        <f t="shared" si="56"/>
        <v/>
      </c>
      <c r="J100" s="175" t="str">
        <f>IF(A100="","",IF(itens_Remanesc!E100="","",itens_Remanesc!E100))</f>
        <v/>
      </c>
      <c r="K100" s="181" t="str">
        <f t="shared" si="57"/>
        <v/>
      </c>
      <c r="L100" s="173" t="str">
        <f>IF(A100="","",ROUND(SUMIFS(aditivos!$L$2:$L$200,aditivos!$A$2:$A$200,A100,aditivos!$C$2:$C$200,"C2"),2))</f>
        <v/>
      </c>
      <c r="M100" s="169" t="str">
        <f t="shared" si="58"/>
        <v/>
      </c>
      <c r="N100" s="169" t="str">
        <f>IF(A100="","",IF(itens_Remanesc!G100="","",itens_Remanesc!G100))</f>
        <v/>
      </c>
      <c r="O100" s="177" t="str">
        <f t="shared" si="59"/>
        <v/>
      </c>
      <c r="P100" s="179" t="str">
        <f>IF(A100="","",ROUND(SUMIFS(aditivos!$L$2:$L$200,aditivos!$A$2:$A$200,A100,aditivos!$C$2:$C$200,"C3"),2))</f>
        <v/>
      </c>
      <c r="Q100" s="175" t="str">
        <f t="shared" si="60"/>
        <v/>
      </c>
      <c r="R100" s="175" t="str">
        <f>IF(A100="","",IF(itens_Remanesc!I100="","",itens_Remanesc!I100))</f>
        <v/>
      </c>
      <c r="S100" s="181" t="str">
        <f t="shared" si="61"/>
        <v/>
      </c>
      <c r="T100" s="173" t="str">
        <f>IF(A100="","",ROUND(SUMIFS(aditivos!$L$2:$L$200,aditivos!$A$2:$A$200,A100,aditivos!$C$2:$C$200,"C4"),2))</f>
        <v/>
      </c>
      <c r="U100" s="169" t="str">
        <f t="shared" si="62"/>
        <v/>
      </c>
      <c r="V100" s="169" t="str">
        <f>IF(A100="","",IF(itens_Remanesc!K100="","",itens_Remanesc!K100))</f>
        <v/>
      </c>
      <c r="W100" s="169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7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IF($A100="","",IF(parametros!$C$2="",0,ROUND(SUMIFS(aditivos!$L$2:$L$200,aditivos!$A$2:$A$200,$A100,aditivos!$C$2:$C$200,"C0",aditivos!$B$2:$B$200,"&gt;="&amp;(INT(parametros!$C$2)+1)),2)))</f>
        <v/>
      </c>
      <c r="AC100" t="str">
        <f>IF($A100="","",IF(parametros!$C$3="",0,ROUND(SUMIFS(aditivos!$L$2:$L$200,aditivos!$A$2:$A$200,$A100,aditivos!$C$2:$C$200,"C1",aditivos!$B$2:$B$200,"&gt;="&amp;(INT(parametros!$C$3)+1)),2)))</f>
        <v/>
      </c>
      <c r="AD100" t="str">
        <f>IF($A100="","",IF(parametros!$C$4="",0,ROUND(SUMIFS(aditivos!$L$2:$L$200,aditivos!$A$2:$A$200,$A100,aditivos!$C$2:$C$200,"C2",aditivos!$B$2:$B$200,"&gt;="&amp;(INT(parametros!$C$4)+1)),2)))</f>
        <v/>
      </c>
      <c r="AE100" t="str">
        <f>IF($A100="","",IF(parametros!$C$5="",0,ROUND(SUMIFS(aditivos!$L$2:$L$200,aditivos!$A$2:$A$200,$A100,aditivos!$C$2:$C$200,"C3",aditivos!$B$2:$B$200,"&gt;="&amp;(INT(parametros!$C$5)+1)),2)))</f>
        <v/>
      </c>
      <c r="AF100" t="str">
        <f>IF($A100="","",IF(parametros!$C$6="",0,ROUND(SUMIFS(aditivos!$L$2:$L$200,aditivos!$A$2:$A$200,$A100,aditivos!$C$2:$C$200,"C4",aditivos!$B$2:$B$200,"&gt;="&amp;(INT(parametros!$C$6)+1)),2)))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12" t="str">
        <f>IF(A101="","",itens_Remanesc!C101)</f>
        <v/>
      </c>
      <c r="C101" s="171" t="str">
        <f>IF(A101="","",IF(itens_Remanesc!B101="",0,itens_Remanesc!B101))</f>
        <v/>
      </c>
      <c r="D101" s="173" t="str">
        <f>IF(A101="","",ROUND(SUMIFS(aditivos!$L$2:$L$200,aditivos!$A$2:$A$200,A101,aditivos!$C$2:$C$200,"C0"),2))</f>
        <v/>
      </c>
      <c r="E101" s="169" t="str">
        <f t="shared" si="54"/>
        <v/>
      </c>
      <c r="F101" s="169" t="str">
        <f>IF(A101="","",IF(itens_Remanesc!B101&lt;&gt;"",itens_Remanesc!B101,IF($Z101,0,"")))</f>
        <v/>
      </c>
      <c r="G101" s="177" t="str">
        <f t="shared" si="55"/>
        <v/>
      </c>
      <c r="H101" s="179" t="str">
        <f>IF(A101="","",ROUND(SUMIFS(aditivos!$L$2:$L$200,aditivos!$A$2:$A$200,A101,aditivos!$C$2:$C$200,"C1"),2))</f>
        <v/>
      </c>
      <c r="I101" s="175" t="str">
        <f t="shared" si="56"/>
        <v/>
      </c>
      <c r="J101" s="175" t="str">
        <f>IF(A101="","",IF(itens_Remanesc!E101="","",itens_Remanesc!E101))</f>
        <v/>
      </c>
      <c r="K101" s="181" t="str">
        <f t="shared" si="57"/>
        <v/>
      </c>
      <c r="L101" s="173" t="str">
        <f>IF(A101="","",ROUND(SUMIFS(aditivos!$L$2:$L$200,aditivos!$A$2:$A$200,A101,aditivos!$C$2:$C$200,"C2"),2))</f>
        <v/>
      </c>
      <c r="M101" s="169" t="str">
        <f t="shared" si="58"/>
        <v/>
      </c>
      <c r="N101" s="169" t="str">
        <f>IF(A101="","",IF(itens_Remanesc!G101="","",itens_Remanesc!G101))</f>
        <v/>
      </c>
      <c r="O101" s="177" t="str">
        <f t="shared" si="59"/>
        <v/>
      </c>
      <c r="P101" s="179" t="str">
        <f>IF(A101="","",ROUND(SUMIFS(aditivos!$L$2:$L$200,aditivos!$A$2:$A$200,A101,aditivos!$C$2:$C$200,"C3"),2))</f>
        <v/>
      </c>
      <c r="Q101" s="175" t="str">
        <f t="shared" si="60"/>
        <v/>
      </c>
      <c r="R101" s="175" t="str">
        <f>IF(A101="","",IF(itens_Remanesc!I101="","",itens_Remanesc!I101))</f>
        <v/>
      </c>
      <c r="S101" s="181" t="str">
        <f t="shared" si="61"/>
        <v/>
      </c>
      <c r="T101" s="173" t="str">
        <f>IF(A101="","",ROUND(SUMIFS(aditivos!$L$2:$L$200,aditivos!$A$2:$A$200,A101,aditivos!$C$2:$C$200,"C4"),2))</f>
        <v/>
      </c>
      <c r="U101" s="169" t="str">
        <f t="shared" si="62"/>
        <v/>
      </c>
      <c r="V101" s="169" t="str">
        <f>IF(A101="","",IF(itens_Remanesc!K101="","",itens_Remanesc!K101))</f>
        <v/>
      </c>
      <c r="W101" s="169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7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IF($A101="","",IF(parametros!$C$2="",0,ROUND(SUMIFS(aditivos!$L$2:$L$200,aditivos!$A$2:$A$200,$A101,aditivos!$C$2:$C$200,"C0",aditivos!$B$2:$B$200,"&gt;="&amp;(INT(parametros!$C$2)+1)),2)))</f>
        <v/>
      </c>
      <c r="AC101" t="str">
        <f>IF($A101="","",IF(parametros!$C$3="",0,ROUND(SUMIFS(aditivos!$L$2:$L$200,aditivos!$A$2:$A$200,$A101,aditivos!$C$2:$C$200,"C1",aditivos!$B$2:$B$200,"&gt;="&amp;(INT(parametros!$C$3)+1)),2)))</f>
        <v/>
      </c>
      <c r="AD101" t="str">
        <f>IF($A101="","",IF(parametros!$C$4="",0,ROUND(SUMIFS(aditivos!$L$2:$L$200,aditivos!$A$2:$A$200,$A101,aditivos!$C$2:$C$200,"C2",aditivos!$B$2:$B$200,"&gt;="&amp;(INT(parametros!$C$4)+1)),2)))</f>
        <v/>
      </c>
      <c r="AE101" t="str">
        <f>IF($A101="","",IF(parametros!$C$5="",0,ROUND(SUMIFS(aditivos!$L$2:$L$200,aditivos!$A$2:$A$200,$A101,aditivos!$C$2:$C$200,"C3",aditivos!$B$2:$B$200,"&gt;="&amp;(INT(parametros!$C$5)+1)),2)))</f>
        <v/>
      </c>
      <c r="AF101" t="str">
        <f>IF($A101="","",IF(parametros!$C$6="",0,ROUND(SUMIFS(aditivos!$L$2:$L$200,aditivos!$A$2:$A$200,$A101,aditivos!$C$2:$C$200,"C4",aditivos!$B$2:$B$200,"&gt;="&amp;(INT(parametros!$C$6)+1)),2)))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12" t="str">
        <f>IF(A102="","",itens_Remanesc!C102)</f>
        <v/>
      </c>
      <c r="C102" s="171" t="str">
        <f>IF(A102="","",IF(itens_Remanesc!B102="",0,itens_Remanesc!B102))</f>
        <v/>
      </c>
      <c r="D102" s="173" t="str">
        <f>IF(A102="","",ROUND(SUMIFS(aditivos!$L$2:$L$200,aditivos!$A$2:$A$200,A102,aditivos!$C$2:$C$200,"C0"),2))</f>
        <v/>
      </c>
      <c r="E102" s="169" t="str">
        <f t="shared" si="54"/>
        <v/>
      </c>
      <c r="F102" s="169" t="str">
        <f>IF(A102="","",IF(itens_Remanesc!B102&lt;&gt;"",itens_Remanesc!B102,IF($Z102,0,"")))</f>
        <v/>
      </c>
      <c r="G102" s="177" t="str">
        <f t="shared" si="55"/>
        <v/>
      </c>
      <c r="H102" s="179" t="str">
        <f>IF(A102="","",ROUND(SUMIFS(aditivos!$L$2:$L$200,aditivos!$A$2:$A$200,A102,aditivos!$C$2:$C$200,"C1"),2))</f>
        <v/>
      </c>
      <c r="I102" s="175" t="str">
        <f t="shared" si="56"/>
        <v/>
      </c>
      <c r="J102" s="175" t="str">
        <f>IF(A102="","",IF(itens_Remanesc!E102="","",itens_Remanesc!E102))</f>
        <v/>
      </c>
      <c r="K102" s="181" t="str">
        <f t="shared" si="57"/>
        <v/>
      </c>
      <c r="L102" s="173" t="str">
        <f>IF(A102="","",ROUND(SUMIFS(aditivos!$L$2:$L$200,aditivos!$A$2:$A$200,A102,aditivos!$C$2:$C$200,"C2"),2))</f>
        <v/>
      </c>
      <c r="M102" s="169" t="str">
        <f t="shared" si="58"/>
        <v/>
      </c>
      <c r="N102" s="169" t="str">
        <f>IF(A102="","",IF(itens_Remanesc!G102="","",itens_Remanesc!G102))</f>
        <v/>
      </c>
      <c r="O102" s="177" t="str">
        <f t="shared" si="59"/>
        <v/>
      </c>
      <c r="P102" s="179" t="str">
        <f>IF(A102="","",ROUND(SUMIFS(aditivos!$L$2:$L$200,aditivos!$A$2:$A$200,A102,aditivos!$C$2:$C$200,"C3"),2))</f>
        <v/>
      </c>
      <c r="Q102" s="175" t="str">
        <f t="shared" si="60"/>
        <v/>
      </c>
      <c r="R102" s="175" t="str">
        <f>IF(A102="","",IF(itens_Remanesc!I102="","",itens_Remanesc!I102))</f>
        <v/>
      </c>
      <c r="S102" s="181" t="str">
        <f t="shared" si="61"/>
        <v/>
      </c>
      <c r="T102" s="173" t="str">
        <f>IF(A102="","",ROUND(SUMIFS(aditivos!$L$2:$L$200,aditivos!$A$2:$A$200,A102,aditivos!$C$2:$C$200,"C4"),2))</f>
        <v/>
      </c>
      <c r="U102" s="169" t="str">
        <f t="shared" si="62"/>
        <v/>
      </c>
      <c r="V102" s="169" t="str">
        <f>IF(A102="","",IF(itens_Remanesc!K102="","",itens_Remanesc!K102))</f>
        <v/>
      </c>
      <c r="W102" s="169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7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IF($A102="","",IF(parametros!$C$2="",0,ROUND(SUMIFS(aditivos!$L$2:$L$200,aditivos!$A$2:$A$200,$A102,aditivos!$C$2:$C$200,"C0",aditivos!$B$2:$B$200,"&gt;="&amp;(INT(parametros!$C$2)+1)),2)))</f>
        <v/>
      </c>
      <c r="AC102" t="str">
        <f>IF($A102="","",IF(parametros!$C$3="",0,ROUND(SUMIFS(aditivos!$L$2:$L$200,aditivos!$A$2:$A$200,$A102,aditivos!$C$2:$C$200,"C1",aditivos!$B$2:$B$200,"&gt;="&amp;(INT(parametros!$C$3)+1)),2)))</f>
        <v/>
      </c>
      <c r="AD102" t="str">
        <f>IF($A102="","",IF(parametros!$C$4="",0,ROUND(SUMIFS(aditivos!$L$2:$L$200,aditivos!$A$2:$A$200,$A102,aditivos!$C$2:$C$200,"C2",aditivos!$B$2:$B$200,"&gt;="&amp;(INT(parametros!$C$4)+1)),2)))</f>
        <v/>
      </c>
      <c r="AE102" t="str">
        <f>IF($A102="","",IF(parametros!$C$5="",0,ROUND(SUMIFS(aditivos!$L$2:$L$200,aditivos!$A$2:$A$200,$A102,aditivos!$C$2:$C$200,"C3",aditivos!$B$2:$B$200,"&gt;="&amp;(INT(parametros!$C$5)+1)),2)))</f>
        <v/>
      </c>
      <c r="AF102" t="str">
        <f>IF($A102="","",IF(parametros!$C$6="",0,ROUND(SUMIFS(aditivos!$L$2:$L$200,aditivos!$A$2:$A$200,$A102,aditivos!$C$2:$C$200,"C4",aditivos!$B$2:$B$200,"&gt;="&amp;(INT(parametros!$C$6)+1)),2)))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12" t="str">
        <f>IF(A103="","",itens_Remanesc!C103)</f>
        <v/>
      </c>
      <c r="C103" s="171" t="str">
        <f>IF(A103="","",IF(itens_Remanesc!B103="",0,itens_Remanesc!B103))</f>
        <v/>
      </c>
      <c r="D103" s="173" t="str">
        <f>IF(A103="","",ROUND(SUMIFS(aditivos!$L$2:$L$200,aditivos!$A$2:$A$200,A103,aditivos!$C$2:$C$200,"C0"),2))</f>
        <v/>
      </c>
      <c r="E103" s="169" t="str">
        <f t="shared" si="54"/>
        <v/>
      </c>
      <c r="F103" s="169" t="str">
        <f>IF(A103="","",IF(itens_Remanesc!B103&lt;&gt;"",itens_Remanesc!B103,IF($Z103,0,"")))</f>
        <v/>
      </c>
      <c r="G103" s="177" t="str">
        <f t="shared" si="55"/>
        <v/>
      </c>
      <c r="H103" s="179" t="str">
        <f>IF(A103="","",ROUND(SUMIFS(aditivos!$L$2:$L$200,aditivos!$A$2:$A$200,A103,aditivos!$C$2:$C$200,"C1"),2))</f>
        <v/>
      </c>
      <c r="I103" s="175" t="str">
        <f t="shared" si="56"/>
        <v/>
      </c>
      <c r="J103" s="175" t="str">
        <f>IF(A103="","",IF(itens_Remanesc!E103="","",itens_Remanesc!E103))</f>
        <v/>
      </c>
      <c r="K103" s="181" t="str">
        <f t="shared" si="57"/>
        <v/>
      </c>
      <c r="L103" s="173" t="str">
        <f>IF(A103="","",ROUND(SUMIFS(aditivos!$L$2:$L$200,aditivos!$A$2:$A$200,A103,aditivos!$C$2:$C$200,"C2"),2))</f>
        <v/>
      </c>
      <c r="M103" s="169" t="str">
        <f t="shared" si="58"/>
        <v/>
      </c>
      <c r="N103" s="169" t="str">
        <f>IF(A103="","",IF(itens_Remanesc!G103="","",itens_Remanesc!G103))</f>
        <v/>
      </c>
      <c r="O103" s="177" t="str">
        <f t="shared" si="59"/>
        <v/>
      </c>
      <c r="P103" s="179" t="str">
        <f>IF(A103="","",ROUND(SUMIFS(aditivos!$L$2:$L$200,aditivos!$A$2:$A$200,A103,aditivos!$C$2:$C$200,"C3"),2))</f>
        <v/>
      </c>
      <c r="Q103" s="175" t="str">
        <f t="shared" si="60"/>
        <v/>
      </c>
      <c r="R103" s="175" t="str">
        <f>IF(A103="","",IF(itens_Remanesc!I103="","",itens_Remanesc!I103))</f>
        <v/>
      </c>
      <c r="S103" s="181" t="str">
        <f t="shared" si="61"/>
        <v/>
      </c>
      <c r="T103" s="173" t="str">
        <f>IF(A103="","",ROUND(SUMIFS(aditivos!$L$2:$L$200,aditivos!$A$2:$A$200,A103,aditivos!$C$2:$C$200,"C4"),2))</f>
        <v/>
      </c>
      <c r="U103" s="169" t="str">
        <f t="shared" si="62"/>
        <v/>
      </c>
      <c r="V103" s="169" t="str">
        <f>IF(A103="","",IF(itens_Remanesc!K103="","",itens_Remanesc!K103))</f>
        <v/>
      </c>
      <c r="W103" s="169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7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IF($A103="","",IF(parametros!$C$2="",0,ROUND(SUMIFS(aditivos!$L$2:$L$200,aditivos!$A$2:$A$200,$A103,aditivos!$C$2:$C$200,"C0",aditivos!$B$2:$B$200,"&gt;="&amp;(INT(parametros!$C$2)+1)),2)))</f>
        <v/>
      </c>
      <c r="AC103" t="str">
        <f>IF($A103="","",IF(parametros!$C$3="",0,ROUND(SUMIFS(aditivos!$L$2:$L$200,aditivos!$A$2:$A$200,$A103,aditivos!$C$2:$C$200,"C1",aditivos!$B$2:$B$200,"&gt;="&amp;(INT(parametros!$C$3)+1)),2)))</f>
        <v/>
      </c>
      <c r="AD103" t="str">
        <f>IF($A103="","",IF(parametros!$C$4="",0,ROUND(SUMIFS(aditivos!$L$2:$L$200,aditivos!$A$2:$A$200,$A103,aditivos!$C$2:$C$200,"C2",aditivos!$B$2:$B$200,"&gt;="&amp;(INT(parametros!$C$4)+1)),2)))</f>
        <v/>
      </c>
      <c r="AE103" t="str">
        <f>IF($A103="","",IF(parametros!$C$5="",0,ROUND(SUMIFS(aditivos!$L$2:$L$200,aditivos!$A$2:$A$200,$A103,aditivos!$C$2:$C$200,"C3",aditivos!$B$2:$B$200,"&gt;="&amp;(INT(parametros!$C$5)+1)),2)))</f>
        <v/>
      </c>
      <c r="AF103" t="str">
        <f>IF($A103="","",IF(parametros!$C$6="",0,ROUND(SUMIFS(aditivos!$L$2:$L$200,aditivos!$A$2:$A$200,$A103,aditivos!$C$2:$C$200,"C4",aditivos!$B$2:$B$200,"&gt;="&amp;(INT(parametros!$C$6)+1)),2)))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12" t="str">
        <f>IF(A104="","",itens_Remanesc!C104)</f>
        <v/>
      </c>
      <c r="C104" s="171" t="str">
        <f>IF(A104="","",IF(itens_Remanesc!B104="",0,itens_Remanesc!B104))</f>
        <v/>
      </c>
      <c r="D104" s="173" t="str">
        <f>IF(A104="","",ROUND(SUMIFS(aditivos!$L$2:$L$200,aditivos!$A$2:$A$200,A104,aditivos!$C$2:$C$200,"C0"),2))</f>
        <v/>
      </c>
      <c r="E104" s="169" t="str">
        <f t="shared" si="54"/>
        <v/>
      </c>
      <c r="F104" s="169" t="str">
        <f>IF(A104="","",IF(itens_Remanesc!B104&lt;&gt;"",itens_Remanesc!B104,IF($Z104,0,"")))</f>
        <v/>
      </c>
      <c r="G104" s="177" t="str">
        <f t="shared" si="55"/>
        <v/>
      </c>
      <c r="H104" s="179" t="str">
        <f>IF(A104="","",ROUND(SUMIFS(aditivos!$L$2:$L$200,aditivos!$A$2:$A$200,A104,aditivos!$C$2:$C$200,"C1"),2))</f>
        <v/>
      </c>
      <c r="I104" s="175" t="str">
        <f t="shared" si="56"/>
        <v/>
      </c>
      <c r="J104" s="175" t="str">
        <f>IF(A104="","",IF(itens_Remanesc!E104="","",itens_Remanesc!E104))</f>
        <v/>
      </c>
      <c r="K104" s="181" t="str">
        <f t="shared" si="57"/>
        <v/>
      </c>
      <c r="L104" s="173" t="str">
        <f>IF(A104="","",ROUND(SUMIFS(aditivos!$L$2:$L$200,aditivos!$A$2:$A$200,A104,aditivos!$C$2:$C$200,"C2"),2))</f>
        <v/>
      </c>
      <c r="M104" s="169" t="str">
        <f t="shared" si="58"/>
        <v/>
      </c>
      <c r="N104" s="169" t="str">
        <f>IF(A104="","",IF(itens_Remanesc!G104="","",itens_Remanesc!G104))</f>
        <v/>
      </c>
      <c r="O104" s="177" t="str">
        <f t="shared" si="59"/>
        <v/>
      </c>
      <c r="P104" s="179" t="str">
        <f>IF(A104="","",ROUND(SUMIFS(aditivos!$L$2:$L$200,aditivos!$A$2:$A$200,A104,aditivos!$C$2:$C$200,"C3"),2))</f>
        <v/>
      </c>
      <c r="Q104" s="175" t="str">
        <f t="shared" si="60"/>
        <v/>
      </c>
      <c r="R104" s="175" t="str">
        <f>IF(A104="","",IF(itens_Remanesc!I104="","",itens_Remanesc!I104))</f>
        <v/>
      </c>
      <c r="S104" s="181" t="str">
        <f t="shared" si="61"/>
        <v/>
      </c>
      <c r="T104" s="173" t="str">
        <f>IF(A104="","",ROUND(SUMIFS(aditivos!$L$2:$L$200,aditivos!$A$2:$A$200,A104,aditivos!$C$2:$C$200,"C4"),2))</f>
        <v/>
      </c>
      <c r="U104" s="169" t="str">
        <f t="shared" si="62"/>
        <v/>
      </c>
      <c r="V104" s="169" t="str">
        <f>IF(A104="","",IF(itens_Remanesc!K104="","",itens_Remanesc!K104))</f>
        <v/>
      </c>
      <c r="W104" s="169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7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IF($A104="","",IF(parametros!$C$2="",0,ROUND(SUMIFS(aditivos!$L$2:$L$200,aditivos!$A$2:$A$200,$A104,aditivos!$C$2:$C$200,"C0",aditivos!$B$2:$B$200,"&gt;="&amp;(INT(parametros!$C$2)+1)),2)))</f>
        <v/>
      </c>
      <c r="AC104" t="str">
        <f>IF($A104="","",IF(parametros!$C$3="",0,ROUND(SUMIFS(aditivos!$L$2:$L$200,aditivos!$A$2:$A$200,$A104,aditivos!$C$2:$C$200,"C1",aditivos!$B$2:$B$200,"&gt;="&amp;(INT(parametros!$C$3)+1)),2)))</f>
        <v/>
      </c>
      <c r="AD104" t="str">
        <f>IF($A104="","",IF(parametros!$C$4="",0,ROUND(SUMIFS(aditivos!$L$2:$L$200,aditivos!$A$2:$A$200,$A104,aditivos!$C$2:$C$200,"C2",aditivos!$B$2:$B$200,"&gt;="&amp;(INT(parametros!$C$4)+1)),2)))</f>
        <v/>
      </c>
      <c r="AE104" t="str">
        <f>IF($A104="","",IF(parametros!$C$5="",0,ROUND(SUMIFS(aditivos!$L$2:$L$200,aditivos!$A$2:$A$200,$A104,aditivos!$C$2:$C$200,"C3",aditivos!$B$2:$B$200,"&gt;="&amp;(INT(parametros!$C$5)+1)),2)))</f>
        <v/>
      </c>
      <c r="AF104" t="str">
        <f>IF($A104="","",IF(parametros!$C$6="",0,ROUND(SUMIFS(aditivos!$L$2:$L$200,aditivos!$A$2:$A$200,$A104,aditivos!$C$2:$C$200,"C4",aditivos!$B$2:$B$200,"&gt;="&amp;(INT(parametros!$C$6)+1)),2)))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12" t="str">
        <f>IF(A105="","",itens_Remanesc!C105)</f>
        <v/>
      </c>
      <c r="C105" s="171" t="str">
        <f>IF(A105="","",IF(itens_Remanesc!B105="",0,itens_Remanesc!B105))</f>
        <v/>
      </c>
      <c r="D105" s="173" t="str">
        <f>IF(A105="","",ROUND(SUMIFS(aditivos!$L$2:$L$200,aditivos!$A$2:$A$200,A105,aditivos!$C$2:$C$200,"C0"),2))</f>
        <v/>
      </c>
      <c r="E105" s="169" t="str">
        <f t="shared" si="54"/>
        <v/>
      </c>
      <c r="F105" s="169" t="str">
        <f>IF(A105="","",IF(itens_Remanesc!B105&lt;&gt;"",itens_Remanesc!B105,IF($Z105,0,"")))</f>
        <v/>
      </c>
      <c r="G105" s="177" t="str">
        <f t="shared" si="55"/>
        <v/>
      </c>
      <c r="H105" s="179" t="str">
        <f>IF(A105="","",ROUND(SUMIFS(aditivos!$L$2:$L$200,aditivos!$A$2:$A$200,A105,aditivos!$C$2:$C$200,"C1"),2))</f>
        <v/>
      </c>
      <c r="I105" s="175" t="str">
        <f t="shared" si="56"/>
        <v/>
      </c>
      <c r="J105" s="175" t="str">
        <f>IF(A105="","",IF(itens_Remanesc!E105="","",itens_Remanesc!E105))</f>
        <v/>
      </c>
      <c r="K105" s="181" t="str">
        <f t="shared" si="57"/>
        <v/>
      </c>
      <c r="L105" s="173" t="str">
        <f>IF(A105="","",ROUND(SUMIFS(aditivos!$L$2:$L$200,aditivos!$A$2:$A$200,A105,aditivos!$C$2:$C$200,"C2"),2))</f>
        <v/>
      </c>
      <c r="M105" s="169" t="str">
        <f t="shared" si="58"/>
        <v/>
      </c>
      <c r="N105" s="169" t="str">
        <f>IF(A105="","",IF(itens_Remanesc!G105="","",itens_Remanesc!G105))</f>
        <v/>
      </c>
      <c r="O105" s="177" t="str">
        <f t="shared" si="59"/>
        <v/>
      </c>
      <c r="P105" s="179" t="str">
        <f>IF(A105="","",ROUND(SUMIFS(aditivos!$L$2:$L$200,aditivos!$A$2:$A$200,A105,aditivos!$C$2:$C$200,"C3"),2))</f>
        <v/>
      </c>
      <c r="Q105" s="175" t="str">
        <f t="shared" si="60"/>
        <v/>
      </c>
      <c r="R105" s="175" t="str">
        <f>IF(A105="","",IF(itens_Remanesc!I105="","",itens_Remanesc!I105))</f>
        <v/>
      </c>
      <c r="S105" s="181" t="str">
        <f t="shared" si="61"/>
        <v/>
      </c>
      <c r="T105" s="173" t="str">
        <f>IF(A105="","",ROUND(SUMIFS(aditivos!$L$2:$L$200,aditivos!$A$2:$A$200,A105,aditivos!$C$2:$C$200,"C4"),2))</f>
        <v/>
      </c>
      <c r="U105" s="169" t="str">
        <f t="shared" si="62"/>
        <v/>
      </c>
      <c r="V105" s="169" t="str">
        <f>IF(A105="","",IF(itens_Remanesc!K105="","",itens_Remanesc!K105))</f>
        <v/>
      </c>
      <c r="W105" s="169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7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IF($A105="","",IF(parametros!$C$2="",0,ROUND(SUMIFS(aditivos!$L$2:$L$200,aditivos!$A$2:$A$200,$A105,aditivos!$C$2:$C$200,"C0",aditivos!$B$2:$B$200,"&gt;="&amp;(INT(parametros!$C$2)+1)),2)))</f>
        <v/>
      </c>
      <c r="AC105" t="str">
        <f>IF($A105="","",IF(parametros!$C$3="",0,ROUND(SUMIFS(aditivos!$L$2:$L$200,aditivos!$A$2:$A$200,$A105,aditivos!$C$2:$C$200,"C1",aditivos!$B$2:$B$200,"&gt;="&amp;(INT(parametros!$C$3)+1)),2)))</f>
        <v/>
      </c>
      <c r="AD105" t="str">
        <f>IF($A105="","",IF(parametros!$C$4="",0,ROUND(SUMIFS(aditivos!$L$2:$L$200,aditivos!$A$2:$A$200,$A105,aditivos!$C$2:$C$200,"C2",aditivos!$B$2:$B$200,"&gt;="&amp;(INT(parametros!$C$4)+1)),2)))</f>
        <v/>
      </c>
      <c r="AE105" t="str">
        <f>IF($A105="","",IF(parametros!$C$5="",0,ROUND(SUMIFS(aditivos!$L$2:$L$200,aditivos!$A$2:$A$200,$A105,aditivos!$C$2:$C$200,"C3",aditivos!$B$2:$B$200,"&gt;="&amp;(INT(parametros!$C$5)+1)),2)))</f>
        <v/>
      </c>
      <c r="AF105" t="str">
        <f>IF($A105="","",IF(parametros!$C$6="",0,ROUND(SUMIFS(aditivos!$L$2:$L$200,aditivos!$A$2:$A$200,$A105,aditivos!$C$2:$C$200,"C4",aditivos!$B$2:$B$200,"&gt;="&amp;(INT(parametros!$C$6)+1)),2)))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12" t="str">
        <f>IF(A106="","",itens_Remanesc!C106)</f>
        <v/>
      </c>
      <c r="C106" s="171" t="str">
        <f>IF(A106="","",IF(itens_Remanesc!B106="",0,itens_Remanesc!B106))</f>
        <v/>
      </c>
      <c r="D106" s="173" t="str">
        <f>IF(A106="","",ROUND(SUMIFS(aditivos!$L$2:$L$200,aditivos!$A$2:$A$200,A106,aditivos!$C$2:$C$200,"C0"),2))</f>
        <v/>
      </c>
      <c r="E106" s="169" t="str">
        <f t="shared" si="54"/>
        <v/>
      </c>
      <c r="F106" s="169" t="str">
        <f>IF(A106="","",IF(itens_Remanesc!B106&lt;&gt;"",itens_Remanesc!B106,IF($Z106,0,"")))</f>
        <v/>
      </c>
      <c r="G106" s="177" t="str">
        <f t="shared" si="55"/>
        <v/>
      </c>
      <c r="H106" s="179" t="str">
        <f>IF(A106="","",ROUND(SUMIFS(aditivos!$L$2:$L$200,aditivos!$A$2:$A$200,A106,aditivos!$C$2:$C$200,"C1"),2))</f>
        <v/>
      </c>
      <c r="I106" s="175" t="str">
        <f t="shared" si="56"/>
        <v/>
      </c>
      <c r="J106" s="175" t="str">
        <f>IF(A106="","",IF(itens_Remanesc!E106="","",itens_Remanesc!E106))</f>
        <v/>
      </c>
      <c r="K106" s="181" t="str">
        <f t="shared" si="57"/>
        <v/>
      </c>
      <c r="L106" s="173" t="str">
        <f>IF(A106="","",ROUND(SUMIFS(aditivos!$L$2:$L$200,aditivos!$A$2:$A$200,A106,aditivos!$C$2:$C$200,"C2"),2))</f>
        <v/>
      </c>
      <c r="M106" s="169" t="str">
        <f t="shared" si="58"/>
        <v/>
      </c>
      <c r="N106" s="169" t="str">
        <f>IF(A106="","",IF(itens_Remanesc!G106="","",itens_Remanesc!G106))</f>
        <v/>
      </c>
      <c r="O106" s="177" t="str">
        <f t="shared" si="59"/>
        <v/>
      </c>
      <c r="P106" s="179" t="str">
        <f>IF(A106="","",ROUND(SUMIFS(aditivos!$L$2:$L$200,aditivos!$A$2:$A$200,A106,aditivos!$C$2:$C$200,"C3"),2))</f>
        <v/>
      </c>
      <c r="Q106" s="175" t="str">
        <f t="shared" si="60"/>
        <v/>
      </c>
      <c r="R106" s="175" t="str">
        <f>IF(A106="","",IF(itens_Remanesc!I106="","",itens_Remanesc!I106))</f>
        <v/>
      </c>
      <c r="S106" s="181" t="str">
        <f t="shared" si="61"/>
        <v/>
      </c>
      <c r="T106" s="173" t="str">
        <f>IF(A106="","",ROUND(SUMIFS(aditivos!$L$2:$L$200,aditivos!$A$2:$A$200,A106,aditivos!$C$2:$C$200,"C4"),2))</f>
        <v/>
      </c>
      <c r="U106" s="169" t="str">
        <f t="shared" si="62"/>
        <v/>
      </c>
      <c r="V106" s="169" t="str">
        <f>IF(A106="","",IF(itens_Remanesc!K106="","",itens_Remanesc!K106))</f>
        <v/>
      </c>
      <c r="W106" s="169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7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IF($A106="","",IF(parametros!$C$2="",0,ROUND(SUMIFS(aditivos!$L$2:$L$200,aditivos!$A$2:$A$200,$A106,aditivos!$C$2:$C$200,"C0",aditivos!$B$2:$B$200,"&gt;="&amp;(INT(parametros!$C$2)+1)),2)))</f>
        <v/>
      </c>
      <c r="AC106" t="str">
        <f>IF($A106="","",IF(parametros!$C$3="",0,ROUND(SUMIFS(aditivos!$L$2:$L$200,aditivos!$A$2:$A$200,$A106,aditivos!$C$2:$C$200,"C1",aditivos!$B$2:$B$200,"&gt;="&amp;(INT(parametros!$C$3)+1)),2)))</f>
        <v/>
      </c>
      <c r="AD106" t="str">
        <f>IF($A106="","",IF(parametros!$C$4="",0,ROUND(SUMIFS(aditivos!$L$2:$L$200,aditivos!$A$2:$A$200,$A106,aditivos!$C$2:$C$200,"C2",aditivos!$B$2:$B$200,"&gt;="&amp;(INT(parametros!$C$4)+1)),2)))</f>
        <v/>
      </c>
      <c r="AE106" t="str">
        <f>IF($A106="","",IF(parametros!$C$5="",0,ROUND(SUMIFS(aditivos!$L$2:$L$200,aditivos!$A$2:$A$200,$A106,aditivos!$C$2:$C$200,"C3",aditivos!$B$2:$B$200,"&gt;="&amp;(INT(parametros!$C$5)+1)),2)))</f>
        <v/>
      </c>
      <c r="AF106" t="str">
        <f>IF($A106="","",IF(parametros!$C$6="",0,ROUND(SUMIFS(aditivos!$L$2:$L$200,aditivos!$A$2:$A$200,$A106,aditivos!$C$2:$C$200,"C4",aditivos!$B$2:$B$200,"&gt;="&amp;(INT(parametros!$C$6)+1)),2)))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12" t="str">
        <f>IF(A107="","",itens_Remanesc!C107)</f>
        <v/>
      </c>
      <c r="C107" s="171" t="str">
        <f>IF(A107="","",IF(itens_Remanesc!B107="",0,itens_Remanesc!B107))</f>
        <v/>
      </c>
      <c r="D107" s="173" t="str">
        <f>IF(A107="","",ROUND(SUMIFS(aditivos!$L$2:$L$200,aditivos!$A$2:$A$200,A107,aditivos!$C$2:$C$200,"C0"),2))</f>
        <v/>
      </c>
      <c r="E107" s="169" t="str">
        <f t="shared" si="54"/>
        <v/>
      </c>
      <c r="F107" s="169" t="str">
        <f>IF(A107="","",IF(itens_Remanesc!B107&lt;&gt;"",itens_Remanesc!B107,IF($Z107,0,"")))</f>
        <v/>
      </c>
      <c r="G107" s="177" t="str">
        <f t="shared" si="55"/>
        <v/>
      </c>
      <c r="H107" s="179" t="str">
        <f>IF(A107="","",ROUND(SUMIFS(aditivos!$L$2:$L$200,aditivos!$A$2:$A$200,A107,aditivos!$C$2:$C$200,"C1"),2))</f>
        <v/>
      </c>
      <c r="I107" s="175" t="str">
        <f t="shared" si="56"/>
        <v/>
      </c>
      <c r="J107" s="175" t="str">
        <f>IF(A107="","",IF(itens_Remanesc!E107="","",itens_Remanesc!E107))</f>
        <v/>
      </c>
      <c r="K107" s="181" t="str">
        <f t="shared" si="57"/>
        <v/>
      </c>
      <c r="L107" s="173" t="str">
        <f>IF(A107="","",ROUND(SUMIFS(aditivos!$L$2:$L$200,aditivos!$A$2:$A$200,A107,aditivos!$C$2:$C$200,"C2"),2))</f>
        <v/>
      </c>
      <c r="M107" s="169" t="str">
        <f t="shared" si="58"/>
        <v/>
      </c>
      <c r="N107" s="169" t="str">
        <f>IF(A107="","",IF(itens_Remanesc!G107="","",itens_Remanesc!G107))</f>
        <v/>
      </c>
      <c r="O107" s="177" t="str">
        <f t="shared" si="59"/>
        <v/>
      </c>
      <c r="P107" s="179" t="str">
        <f>IF(A107="","",ROUND(SUMIFS(aditivos!$L$2:$L$200,aditivos!$A$2:$A$200,A107,aditivos!$C$2:$C$200,"C3"),2))</f>
        <v/>
      </c>
      <c r="Q107" s="175" t="str">
        <f t="shared" si="60"/>
        <v/>
      </c>
      <c r="R107" s="175" t="str">
        <f>IF(A107="","",IF(itens_Remanesc!I107="","",itens_Remanesc!I107))</f>
        <v/>
      </c>
      <c r="S107" s="181" t="str">
        <f t="shared" si="61"/>
        <v/>
      </c>
      <c r="T107" s="173" t="str">
        <f>IF(A107="","",ROUND(SUMIFS(aditivos!$L$2:$L$200,aditivos!$A$2:$A$200,A107,aditivos!$C$2:$C$200,"C4"),2))</f>
        <v/>
      </c>
      <c r="U107" s="169" t="str">
        <f t="shared" si="62"/>
        <v/>
      </c>
      <c r="V107" s="169" t="str">
        <f>IF(A107="","",IF(itens_Remanesc!K107="","",itens_Remanesc!K107))</f>
        <v/>
      </c>
      <c r="W107" s="169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7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IF($A107="","",IF(parametros!$C$2="",0,ROUND(SUMIFS(aditivos!$L$2:$L$200,aditivos!$A$2:$A$200,$A107,aditivos!$C$2:$C$200,"C0",aditivos!$B$2:$B$200,"&gt;="&amp;(INT(parametros!$C$2)+1)),2)))</f>
        <v/>
      </c>
      <c r="AC107" t="str">
        <f>IF($A107="","",IF(parametros!$C$3="",0,ROUND(SUMIFS(aditivos!$L$2:$L$200,aditivos!$A$2:$A$200,$A107,aditivos!$C$2:$C$200,"C1",aditivos!$B$2:$B$200,"&gt;="&amp;(INT(parametros!$C$3)+1)),2)))</f>
        <v/>
      </c>
      <c r="AD107" t="str">
        <f>IF($A107="","",IF(parametros!$C$4="",0,ROUND(SUMIFS(aditivos!$L$2:$L$200,aditivos!$A$2:$A$200,$A107,aditivos!$C$2:$C$200,"C2",aditivos!$B$2:$B$200,"&gt;="&amp;(INT(parametros!$C$4)+1)),2)))</f>
        <v/>
      </c>
      <c r="AE107" t="str">
        <f>IF($A107="","",IF(parametros!$C$5="",0,ROUND(SUMIFS(aditivos!$L$2:$L$200,aditivos!$A$2:$A$200,$A107,aditivos!$C$2:$C$200,"C3",aditivos!$B$2:$B$200,"&gt;="&amp;(INT(parametros!$C$5)+1)),2)))</f>
        <v/>
      </c>
      <c r="AF107" t="str">
        <f>IF($A107="","",IF(parametros!$C$6="",0,ROUND(SUMIFS(aditivos!$L$2:$L$200,aditivos!$A$2:$A$200,$A107,aditivos!$C$2:$C$200,"C4",aditivos!$B$2:$B$200,"&gt;="&amp;(INT(parametros!$C$6)+1)),2)))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12" t="str">
        <f>IF(A108="","",itens_Remanesc!C108)</f>
        <v/>
      </c>
      <c r="C108" s="171" t="str">
        <f>IF(A108="","",IF(itens_Remanesc!B108="",0,itens_Remanesc!B108))</f>
        <v/>
      </c>
      <c r="D108" s="173" t="str">
        <f>IF(A108="","",ROUND(SUMIFS(aditivos!$L$2:$L$200,aditivos!$A$2:$A$200,A108,aditivos!$C$2:$C$200,"C0"),2))</f>
        <v/>
      </c>
      <c r="E108" s="169" t="str">
        <f t="shared" si="54"/>
        <v/>
      </c>
      <c r="F108" s="169" t="str">
        <f>IF(A108="","",IF(itens_Remanesc!B108&lt;&gt;"",itens_Remanesc!B108,IF($Z108,0,"")))</f>
        <v/>
      </c>
      <c r="G108" s="177" t="str">
        <f t="shared" si="55"/>
        <v/>
      </c>
      <c r="H108" s="179" t="str">
        <f>IF(A108="","",ROUND(SUMIFS(aditivos!$L$2:$L$200,aditivos!$A$2:$A$200,A108,aditivos!$C$2:$C$200,"C1"),2))</f>
        <v/>
      </c>
      <c r="I108" s="175" t="str">
        <f t="shared" si="56"/>
        <v/>
      </c>
      <c r="J108" s="175" t="str">
        <f>IF(A108="","",IF(itens_Remanesc!E108="","",itens_Remanesc!E108))</f>
        <v/>
      </c>
      <c r="K108" s="181" t="str">
        <f t="shared" si="57"/>
        <v/>
      </c>
      <c r="L108" s="173" t="str">
        <f>IF(A108="","",ROUND(SUMIFS(aditivos!$L$2:$L$200,aditivos!$A$2:$A$200,A108,aditivos!$C$2:$C$200,"C2"),2))</f>
        <v/>
      </c>
      <c r="M108" s="169" t="str">
        <f t="shared" si="58"/>
        <v/>
      </c>
      <c r="N108" s="169" t="str">
        <f>IF(A108="","",IF(itens_Remanesc!G108="","",itens_Remanesc!G108))</f>
        <v/>
      </c>
      <c r="O108" s="177" t="str">
        <f t="shared" si="59"/>
        <v/>
      </c>
      <c r="P108" s="179" t="str">
        <f>IF(A108="","",ROUND(SUMIFS(aditivos!$L$2:$L$200,aditivos!$A$2:$A$200,A108,aditivos!$C$2:$C$200,"C3"),2))</f>
        <v/>
      </c>
      <c r="Q108" s="175" t="str">
        <f t="shared" si="60"/>
        <v/>
      </c>
      <c r="R108" s="175" t="str">
        <f>IF(A108="","",IF(itens_Remanesc!I108="","",itens_Remanesc!I108))</f>
        <v/>
      </c>
      <c r="S108" s="181" t="str">
        <f t="shared" si="61"/>
        <v/>
      </c>
      <c r="T108" s="173" t="str">
        <f>IF(A108="","",ROUND(SUMIFS(aditivos!$L$2:$L$200,aditivos!$A$2:$A$200,A108,aditivos!$C$2:$C$200,"C4"),2))</f>
        <v/>
      </c>
      <c r="U108" s="169" t="str">
        <f t="shared" si="62"/>
        <v/>
      </c>
      <c r="V108" s="169" t="str">
        <f>IF(A108="","",IF(itens_Remanesc!K108="","",itens_Remanesc!K108))</f>
        <v/>
      </c>
      <c r="W108" s="169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7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IF($A108="","",IF(parametros!$C$2="",0,ROUND(SUMIFS(aditivos!$L$2:$L$200,aditivos!$A$2:$A$200,$A108,aditivos!$C$2:$C$200,"C0",aditivos!$B$2:$B$200,"&gt;="&amp;(INT(parametros!$C$2)+1)),2)))</f>
        <v/>
      </c>
      <c r="AC108" t="str">
        <f>IF($A108="","",IF(parametros!$C$3="",0,ROUND(SUMIFS(aditivos!$L$2:$L$200,aditivos!$A$2:$A$200,$A108,aditivos!$C$2:$C$200,"C1",aditivos!$B$2:$B$200,"&gt;="&amp;(INT(parametros!$C$3)+1)),2)))</f>
        <v/>
      </c>
      <c r="AD108" t="str">
        <f>IF($A108="","",IF(parametros!$C$4="",0,ROUND(SUMIFS(aditivos!$L$2:$L$200,aditivos!$A$2:$A$200,$A108,aditivos!$C$2:$C$200,"C2",aditivos!$B$2:$B$200,"&gt;="&amp;(INT(parametros!$C$4)+1)),2)))</f>
        <v/>
      </c>
      <c r="AE108" t="str">
        <f>IF($A108="","",IF(parametros!$C$5="",0,ROUND(SUMIFS(aditivos!$L$2:$L$200,aditivos!$A$2:$A$200,$A108,aditivos!$C$2:$C$200,"C3",aditivos!$B$2:$B$200,"&gt;="&amp;(INT(parametros!$C$5)+1)),2)))</f>
        <v/>
      </c>
      <c r="AF108" t="str">
        <f>IF($A108="","",IF(parametros!$C$6="",0,ROUND(SUMIFS(aditivos!$L$2:$L$200,aditivos!$A$2:$A$200,$A108,aditivos!$C$2:$C$200,"C4",aditivos!$B$2:$B$200,"&gt;="&amp;(INT(parametros!$C$6)+1)),2)))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12" t="str">
        <f>IF(A109="","",itens_Remanesc!C109)</f>
        <v/>
      </c>
      <c r="C109" s="171" t="str">
        <f>IF(A109="","",IF(itens_Remanesc!B109="",0,itens_Remanesc!B109))</f>
        <v/>
      </c>
      <c r="D109" s="173" t="str">
        <f>IF(A109="","",ROUND(SUMIFS(aditivos!$L$2:$L$200,aditivos!$A$2:$A$200,A109,aditivos!$C$2:$C$200,"C0"),2))</f>
        <v/>
      </c>
      <c r="E109" s="169" t="str">
        <f t="shared" si="54"/>
        <v/>
      </c>
      <c r="F109" s="169" t="str">
        <f>IF(A109="","",IF(itens_Remanesc!B109&lt;&gt;"",itens_Remanesc!B109,IF($Z109,0,"")))</f>
        <v/>
      </c>
      <c r="G109" s="177" t="str">
        <f t="shared" si="55"/>
        <v/>
      </c>
      <c r="H109" s="179" t="str">
        <f>IF(A109="","",ROUND(SUMIFS(aditivos!$L$2:$L$200,aditivos!$A$2:$A$200,A109,aditivos!$C$2:$C$200,"C1"),2))</f>
        <v/>
      </c>
      <c r="I109" s="175" t="str">
        <f t="shared" si="56"/>
        <v/>
      </c>
      <c r="J109" s="175" t="str">
        <f>IF(A109="","",IF(itens_Remanesc!E109="","",itens_Remanesc!E109))</f>
        <v/>
      </c>
      <c r="K109" s="181" t="str">
        <f t="shared" si="57"/>
        <v/>
      </c>
      <c r="L109" s="173" t="str">
        <f>IF(A109="","",ROUND(SUMIFS(aditivos!$L$2:$L$200,aditivos!$A$2:$A$200,A109,aditivos!$C$2:$C$200,"C2"),2))</f>
        <v/>
      </c>
      <c r="M109" s="169" t="str">
        <f t="shared" si="58"/>
        <v/>
      </c>
      <c r="N109" s="169" t="str">
        <f>IF(A109="","",IF(itens_Remanesc!G109="","",itens_Remanesc!G109))</f>
        <v/>
      </c>
      <c r="O109" s="177" t="str">
        <f t="shared" si="59"/>
        <v/>
      </c>
      <c r="P109" s="179" t="str">
        <f>IF(A109="","",ROUND(SUMIFS(aditivos!$L$2:$L$200,aditivos!$A$2:$A$200,A109,aditivos!$C$2:$C$200,"C3"),2))</f>
        <v/>
      </c>
      <c r="Q109" s="175" t="str">
        <f t="shared" si="60"/>
        <v/>
      </c>
      <c r="R109" s="175" t="str">
        <f>IF(A109="","",IF(itens_Remanesc!I109="","",itens_Remanesc!I109))</f>
        <v/>
      </c>
      <c r="S109" s="181" t="str">
        <f t="shared" si="61"/>
        <v/>
      </c>
      <c r="T109" s="173" t="str">
        <f>IF(A109="","",ROUND(SUMIFS(aditivos!$L$2:$L$200,aditivos!$A$2:$A$200,A109,aditivos!$C$2:$C$200,"C4"),2))</f>
        <v/>
      </c>
      <c r="U109" s="169" t="str">
        <f t="shared" si="62"/>
        <v/>
      </c>
      <c r="V109" s="169" t="str">
        <f>IF(A109="","",IF(itens_Remanesc!K109="","",itens_Remanesc!K109))</f>
        <v/>
      </c>
      <c r="W109" s="169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7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IF($A109="","",IF(parametros!$C$2="",0,ROUND(SUMIFS(aditivos!$L$2:$L$200,aditivos!$A$2:$A$200,$A109,aditivos!$C$2:$C$200,"C0",aditivos!$B$2:$B$200,"&gt;="&amp;(INT(parametros!$C$2)+1)),2)))</f>
        <v/>
      </c>
      <c r="AC109" t="str">
        <f>IF($A109="","",IF(parametros!$C$3="",0,ROUND(SUMIFS(aditivos!$L$2:$L$200,aditivos!$A$2:$A$200,$A109,aditivos!$C$2:$C$200,"C1",aditivos!$B$2:$B$200,"&gt;="&amp;(INT(parametros!$C$3)+1)),2)))</f>
        <v/>
      </c>
      <c r="AD109" t="str">
        <f>IF($A109="","",IF(parametros!$C$4="",0,ROUND(SUMIFS(aditivos!$L$2:$L$200,aditivos!$A$2:$A$200,$A109,aditivos!$C$2:$C$200,"C2",aditivos!$B$2:$B$200,"&gt;="&amp;(INT(parametros!$C$4)+1)),2)))</f>
        <v/>
      </c>
      <c r="AE109" t="str">
        <f>IF($A109="","",IF(parametros!$C$5="",0,ROUND(SUMIFS(aditivos!$L$2:$L$200,aditivos!$A$2:$A$200,$A109,aditivos!$C$2:$C$200,"C3",aditivos!$B$2:$B$200,"&gt;="&amp;(INT(parametros!$C$5)+1)),2)))</f>
        <v/>
      </c>
      <c r="AF109" t="str">
        <f>IF($A109="","",IF(parametros!$C$6="",0,ROUND(SUMIFS(aditivos!$L$2:$L$200,aditivos!$A$2:$A$200,$A109,aditivos!$C$2:$C$200,"C4",aditivos!$B$2:$B$200,"&gt;="&amp;(INT(parametros!$C$6)+1)),2)))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12" t="str">
        <f>IF(A110="","",itens_Remanesc!C110)</f>
        <v/>
      </c>
      <c r="C110" s="171" t="str">
        <f>IF(A110="","",IF(itens_Remanesc!B110="",0,itens_Remanesc!B110))</f>
        <v/>
      </c>
      <c r="D110" s="173" t="str">
        <f>IF(A110="","",ROUND(SUMIFS(aditivos!$L$2:$L$200,aditivos!$A$2:$A$200,A110,aditivos!$C$2:$C$200,"C0"),2))</f>
        <v/>
      </c>
      <c r="E110" s="169" t="str">
        <f t="shared" si="54"/>
        <v/>
      </c>
      <c r="F110" s="169" t="str">
        <f>IF(A110="","",IF(itens_Remanesc!B110&lt;&gt;"",itens_Remanesc!B110,IF($Z110,0,"")))</f>
        <v/>
      </c>
      <c r="G110" s="177" t="str">
        <f t="shared" si="55"/>
        <v/>
      </c>
      <c r="H110" s="179" t="str">
        <f>IF(A110="","",ROUND(SUMIFS(aditivos!$L$2:$L$200,aditivos!$A$2:$A$200,A110,aditivos!$C$2:$C$200,"C1"),2))</f>
        <v/>
      </c>
      <c r="I110" s="175" t="str">
        <f t="shared" si="56"/>
        <v/>
      </c>
      <c r="J110" s="175" t="str">
        <f>IF(A110="","",IF(itens_Remanesc!E110="","",itens_Remanesc!E110))</f>
        <v/>
      </c>
      <c r="K110" s="181" t="str">
        <f t="shared" si="57"/>
        <v/>
      </c>
      <c r="L110" s="173" t="str">
        <f>IF(A110="","",ROUND(SUMIFS(aditivos!$L$2:$L$200,aditivos!$A$2:$A$200,A110,aditivos!$C$2:$C$200,"C2"),2))</f>
        <v/>
      </c>
      <c r="M110" s="169" t="str">
        <f t="shared" si="58"/>
        <v/>
      </c>
      <c r="N110" s="169" t="str">
        <f>IF(A110="","",IF(itens_Remanesc!G110="","",itens_Remanesc!G110))</f>
        <v/>
      </c>
      <c r="O110" s="177" t="str">
        <f t="shared" si="59"/>
        <v/>
      </c>
      <c r="P110" s="179" t="str">
        <f>IF(A110="","",ROUND(SUMIFS(aditivos!$L$2:$L$200,aditivos!$A$2:$A$200,A110,aditivos!$C$2:$C$200,"C3"),2))</f>
        <v/>
      </c>
      <c r="Q110" s="175" t="str">
        <f t="shared" si="60"/>
        <v/>
      </c>
      <c r="R110" s="175" t="str">
        <f>IF(A110="","",IF(itens_Remanesc!I110="","",itens_Remanesc!I110))</f>
        <v/>
      </c>
      <c r="S110" s="181" t="str">
        <f t="shared" si="61"/>
        <v/>
      </c>
      <c r="T110" s="173" t="str">
        <f>IF(A110="","",ROUND(SUMIFS(aditivos!$L$2:$L$200,aditivos!$A$2:$A$200,A110,aditivos!$C$2:$C$200,"C4"),2))</f>
        <v/>
      </c>
      <c r="U110" s="169" t="str">
        <f t="shared" si="62"/>
        <v/>
      </c>
      <c r="V110" s="169" t="str">
        <f>IF(A110="","",IF(itens_Remanesc!K110="","",itens_Remanesc!K110))</f>
        <v/>
      </c>
      <c r="W110" s="169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7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IF($A110="","",IF(parametros!$C$2="",0,ROUND(SUMIFS(aditivos!$L$2:$L$200,aditivos!$A$2:$A$200,$A110,aditivos!$C$2:$C$200,"C0",aditivos!$B$2:$B$200,"&gt;="&amp;(INT(parametros!$C$2)+1)),2)))</f>
        <v/>
      </c>
      <c r="AC110" t="str">
        <f>IF($A110="","",IF(parametros!$C$3="",0,ROUND(SUMIFS(aditivos!$L$2:$L$200,aditivos!$A$2:$A$200,$A110,aditivos!$C$2:$C$200,"C1",aditivos!$B$2:$B$200,"&gt;="&amp;(INT(parametros!$C$3)+1)),2)))</f>
        <v/>
      </c>
      <c r="AD110" t="str">
        <f>IF($A110="","",IF(parametros!$C$4="",0,ROUND(SUMIFS(aditivos!$L$2:$L$200,aditivos!$A$2:$A$200,$A110,aditivos!$C$2:$C$200,"C2",aditivos!$B$2:$B$200,"&gt;="&amp;(INT(parametros!$C$4)+1)),2)))</f>
        <v/>
      </c>
      <c r="AE110" t="str">
        <f>IF($A110="","",IF(parametros!$C$5="",0,ROUND(SUMIFS(aditivos!$L$2:$L$200,aditivos!$A$2:$A$200,$A110,aditivos!$C$2:$C$200,"C3",aditivos!$B$2:$B$200,"&gt;="&amp;(INT(parametros!$C$5)+1)),2)))</f>
        <v/>
      </c>
      <c r="AF110" t="str">
        <f>IF($A110="","",IF(parametros!$C$6="",0,ROUND(SUMIFS(aditivos!$L$2:$L$200,aditivos!$A$2:$A$200,$A110,aditivos!$C$2:$C$200,"C4",aditivos!$B$2:$B$200,"&gt;="&amp;(INT(parametros!$C$6)+1)),2)))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12" t="str">
        <f>IF(A111="","",itens_Remanesc!C111)</f>
        <v/>
      </c>
      <c r="C111" s="171" t="str">
        <f>IF(A111="","",IF(itens_Remanesc!B111="",0,itens_Remanesc!B111))</f>
        <v/>
      </c>
      <c r="D111" s="173" t="str">
        <f>IF(A111="","",ROUND(SUMIFS(aditivos!$L$2:$L$200,aditivos!$A$2:$A$200,A111,aditivos!$C$2:$C$200,"C0"),2))</f>
        <v/>
      </c>
      <c r="E111" s="169" t="str">
        <f t="shared" si="54"/>
        <v/>
      </c>
      <c r="F111" s="169" t="str">
        <f>IF(A111="","",IF(itens_Remanesc!B111&lt;&gt;"",itens_Remanesc!B111,IF($Z111,0,"")))</f>
        <v/>
      </c>
      <c r="G111" s="177" t="str">
        <f t="shared" si="55"/>
        <v/>
      </c>
      <c r="H111" s="179" t="str">
        <f>IF(A111="","",ROUND(SUMIFS(aditivos!$L$2:$L$200,aditivos!$A$2:$A$200,A111,aditivos!$C$2:$C$200,"C1"),2))</f>
        <v/>
      </c>
      <c r="I111" s="175" t="str">
        <f t="shared" si="56"/>
        <v/>
      </c>
      <c r="J111" s="175" t="str">
        <f>IF(A111="","",IF(itens_Remanesc!E111="","",itens_Remanesc!E111))</f>
        <v/>
      </c>
      <c r="K111" s="181" t="str">
        <f t="shared" si="57"/>
        <v/>
      </c>
      <c r="L111" s="173" t="str">
        <f>IF(A111="","",ROUND(SUMIFS(aditivos!$L$2:$L$200,aditivos!$A$2:$A$200,A111,aditivos!$C$2:$C$200,"C2"),2))</f>
        <v/>
      </c>
      <c r="M111" s="169" t="str">
        <f t="shared" si="58"/>
        <v/>
      </c>
      <c r="N111" s="169" t="str">
        <f>IF(A111="","",IF(itens_Remanesc!G111="","",itens_Remanesc!G111))</f>
        <v/>
      </c>
      <c r="O111" s="177" t="str">
        <f t="shared" si="59"/>
        <v/>
      </c>
      <c r="P111" s="179" t="str">
        <f>IF(A111="","",ROUND(SUMIFS(aditivos!$L$2:$L$200,aditivos!$A$2:$A$200,A111,aditivos!$C$2:$C$200,"C3"),2))</f>
        <v/>
      </c>
      <c r="Q111" s="175" t="str">
        <f t="shared" si="60"/>
        <v/>
      </c>
      <c r="R111" s="175" t="str">
        <f>IF(A111="","",IF(itens_Remanesc!I111="","",itens_Remanesc!I111))</f>
        <v/>
      </c>
      <c r="S111" s="181" t="str">
        <f t="shared" si="61"/>
        <v/>
      </c>
      <c r="T111" s="173" t="str">
        <f>IF(A111="","",ROUND(SUMIFS(aditivos!$L$2:$L$200,aditivos!$A$2:$A$200,A111,aditivos!$C$2:$C$200,"C4"),2))</f>
        <v/>
      </c>
      <c r="U111" s="169" t="str">
        <f t="shared" si="62"/>
        <v/>
      </c>
      <c r="V111" s="169" t="str">
        <f>IF(A111="","",IF(itens_Remanesc!K111="","",itens_Remanesc!K111))</f>
        <v/>
      </c>
      <c r="W111" s="169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7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IF($A111="","",IF(parametros!$C$2="",0,ROUND(SUMIFS(aditivos!$L$2:$L$200,aditivos!$A$2:$A$200,$A111,aditivos!$C$2:$C$200,"C0",aditivos!$B$2:$B$200,"&gt;="&amp;(INT(parametros!$C$2)+1)),2)))</f>
        <v/>
      </c>
      <c r="AC111" t="str">
        <f>IF($A111="","",IF(parametros!$C$3="",0,ROUND(SUMIFS(aditivos!$L$2:$L$200,aditivos!$A$2:$A$200,$A111,aditivos!$C$2:$C$200,"C1",aditivos!$B$2:$B$200,"&gt;="&amp;(INT(parametros!$C$3)+1)),2)))</f>
        <v/>
      </c>
      <c r="AD111" t="str">
        <f>IF($A111="","",IF(parametros!$C$4="",0,ROUND(SUMIFS(aditivos!$L$2:$L$200,aditivos!$A$2:$A$200,$A111,aditivos!$C$2:$C$200,"C2",aditivos!$B$2:$B$200,"&gt;="&amp;(INT(parametros!$C$4)+1)),2)))</f>
        <v/>
      </c>
      <c r="AE111" t="str">
        <f>IF($A111="","",IF(parametros!$C$5="",0,ROUND(SUMIFS(aditivos!$L$2:$L$200,aditivos!$A$2:$A$200,$A111,aditivos!$C$2:$C$200,"C3",aditivos!$B$2:$B$200,"&gt;="&amp;(INT(parametros!$C$5)+1)),2)))</f>
        <v/>
      </c>
      <c r="AF111" t="str">
        <f>IF($A111="","",IF(parametros!$C$6="",0,ROUND(SUMIFS(aditivos!$L$2:$L$200,aditivos!$A$2:$A$200,$A111,aditivos!$C$2:$C$200,"C4",aditivos!$B$2:$B$200,"&gt;="&amp;(INT(parametros!$C$6)+1)),2)))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12" t="str">
        <f>IF(A112="","",itens_Remanesc!C112)</f>
        <v/>
      </c>
      <c r="C112" s="171" t="str">
        <f>IF(A112="","",IF(itens_Remanesc!B112="",0,itens_Remanesc!B112))</f>
        <v/>
      </c>
      <c r="D112" s="173" t="str">
        <f>IF(A112="","",ROUND(SUMIFS(aditivos!$L$2:$L$200,aditivos!$A$2:$A$200,A112,aditivos!$C$2:$C$200,"C0"),2))</f>
        <v/>
      </c>
      <c r="E112" s="169" t="str">
        <f t="shared" si="54"/>
        <v/>
      </c>
      <c r="F112" s="169" t="str">
        <f>IF(A112="","",IF(itens_Remanesc!B112&lt;&gt;"",itens_Remanesc!B112,IF($Z112,0,"")))</f>
        <v/>
      </c>
      <c r="G112" s="177" t="str">
        <f t="shared" si="55"/>
        <v/>
      </c>
      <c r="H112" s="179" t="str">
        <f>IF(A112="","",ROUND(SUMIFS(aditivos!$L$2:$L$200,aditivos!$A$2:$A$200,A112,aditivos!$C$2:$C$200,"C1"),2))</f>
        <v/>
      </c>
      <c r="I112" s="175" t="str">
        <f t="shared" si="56"/>
        <v/>
      </c>
      <c r="J112" s="175" t="str">
        <f>IF(A112="","",IF(itens_Remanesc!E112="","",itens_Remanesc!E112))</f>
        <v/>
      </c>
      <c r="K112" s="181" t="str">
        <f t="shared" si="57"/>
        <v/>
      </c>
      <c r="L112" s="173" t="str">
        <f>IF(A112="","",ROUND(SUMIFS(aditivos!$L$2:$L$200,aditivos!$A$2:$A$200,A112,aditivos!$C$2:$C$200,"C2"),2))</f>
        <v/>
      </c>
      <c r="M112" s="169" t="str">
        <f t="shared" si="58"/>
        <v/>
      </c>
      <c r="N112" s="169" t="str">
        <f>IF(A112="","",IF(itens_Remanesc!G112="","",itens_Remanesc!G112))</f>
        <v/>
      </c>
      <c r="O112" s="177" t="str">
        <f t="shared" si="59"/>
        <v/>
      </c>
      <c r="P112" s="179" t="str">
        <f>IF(A112="","",ROUND(SUMIFS(aditivos!$L$2:$L$200,aditivos!$A$2:$A$200,A112,aditivos!$C$2:$C$200,"C3"),2))</f>
        <v/>
      </c>
      <c r="Q112" s="175" t="str">
        <f t="shared" si="60"/>
        <v/>
      </c>
      <c r="R112" s="175" t="str">
        <f>IF(A112="","",IF(itens_Remanesc!I112="","",itens_Remanesc!I112))</f>
        <v/>
      </c>
      <c r="S112" s="181" t="str">
        <f t="shared" si="61"/>
        <v/>
      </c>
      <c r="T112" s="173" t="str">
        <f>IF(A112="","",ROUND(SUMIFS(aditivos!$L$2:$L$200,aditivos!$A$2:$A$200,A112,aditivos!$C$2:$C$200,"C4"),2))</f>
        <v/>
      </c>
      <c r="U112" s="169" t="str">
        <f t="shared" si="62"/>
        <v/>
      </c>
      <c r="V112" s="169" t="str">
        <f>IF(A112="","",IF(itens_Remanesc!K112="","",itens_Remanesc!K112))</f>
        <v/>
      </c>
      <c r="W112" s="169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7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IF($A112="","",IF(parametros!$C$2="",0,ROUND(SUMIFS(aditivos!$L$2:$L$200,aditivos!$A$2:$A$200,$A112,aditivos!$C$2:$C$200,"C0",aditivos!$B$2:$B$200,"&gt;="&amp;(INT(parametros!$C$2)+1)),2)))</f>
        <v/>
      </c>
      <c r="AC112" t="str">
        <f>IF($A112="","",IF(parametros!$C$3="",0,ROUND(SUMIFS(aditivos!$L$2:$L$200,aditivos!$A$2:$A$200,$A112,aditivos!$C$2:$C$200,"C1",aditivos!$B$2:$B$200,"&gt;="&amp;(INT(parametros!$C$3)+1)),2)))</f>
        <v/>
      </c>
      <c r="AD112" t="str">
        <f>IF($A112="","",IF(parametros!$C$4="",0,ROUND(SUMIFS(aditivos!$L$2:$L$200,aditivos!$A$2:$A$200,$A112,aditivos!$C$2:$C$200,"C2",aditivos!$B$2:$B$200,"&gt;="&amp;(INT(parametros!$C$4)+1)),2)))</f>
        <v/>
      </c>
      <c r="AE112" t="str">
        <f>IF($A112="","",IF(parametros!$C$5="",0,ROUND(SUMIFS(aditivos!$L$2:$L$200,aditivos!$A$2:$A$200,$A112,aditivos!$C$2:$C$200,"C3",aditivos!$B$2:$B$200,"&gt;="&amp;(INT(parametros!$C$5)+1)),2)))</f>
        <v/>
      </c>
      <c r="AF112" t="str">
        <f>IF($A112="","",IF(parametros!$C$6="",0,ROUND(SUMIFS(aditivos!$L$2:$L$200,aditivos!$A$2:$A$200,$A112,aditivos!$C$2:$C$200,"C4",aditivos!$B$2:$B$200,"&gt;="&amp;(INT(parametros!$C$6)+1)),2)))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12" t="str">
        <f>IF(A113="","",itens_Remanesc!C113)</f>
        <v/>
      </c>
      <c r="C113" s="171" t="str">
        <f>IF(A113="","",IF(itens_Remanesc!B113="",0,itens_Remanesc!B113))</f>
        <v/>
      </c>
      <c r="D113" s="173" t="str">
        <f>IF(A113="","",ROUND(SUMIFS(aditivos!$L$2:$L$200,aditivos!$A$2:$A$200,A113,aditivos!$C$2:$C$200,"C0"),2))</f>
        <v/>
      </c>
      <c r="E113" s="169" t="str">
        <f t="shared" si="54"/>
        <v/>
      </c>
      <c r="F113" s="169" t="str">
        <f>IF(A113="","",IF(itens_Remanesc!B113&lt;&gt;"",itens_Remanesc!B113,IF($Z113,0,"")))</f>
        <v/>
      </c>
      <c r="G113" s="177" t="str">
        <f t="shared" si="55"/>
        <v/>
      </c>
      <c r="H113" s="179" t="str">
        <f>IF(A113="","",ROUND(SUMIFS(aditivos!$L$2:$L$200,aditivos!$A$2:$A$200,A113,aditivos!$C$2:$C$200,"C1"),2))</f>
        <v/>
      </c>
      <c r="I113" s="175" t="str">
        <f t="shared" si="56"/>
        <v/>
      </c>
      <c r="J113" s="175" t="str">
        <f>IF(A113="","",IF(itens_Remanesc!E113="","",itens_Remanesc!E113))</f>
        <v/>
      </c>
      <c r="K113" s="181" t="str">
        <f t="shared" si="57"/>
        <v/>
      </c>
      <c r="L113" s="173" t="str">
        <f>IF(A113="","",ROUND(SUMIFS(aditivos!$L$2:$L$200,aditivos!$A$2:$A$200,A113,aditivos!$C$2:$C$200,"C2"),2))</f>
        <v/>
      </c>
      <c r="M113" s="169" t="str">
        <f t="shared" si="58"/>
        <v/>
      </c>
      <c r="N113" s="169" t="str">
        <f>IF(A113="","",IF(itens_Remanesc!G113="","",itens_Remanesc!G113))</f>
        <v/>
      </c>
      <c r="O113" s="177" t="str">
        <f t="shared" si="59"/>
        <v/>
      </c>
      <c r="P113" s="179" t="str">
        <f>IF(A113="","",ROUND(SUMIFS(aditivos!$L$2:$L$200,aditivos!$A$2:$A$200,A113,aditivos!$C$2:$C$200,"C3"),2))</f>
        <v/>
      </c>
      <c r="Q113" s="175" t="str">
        <f t="shared" si="60"/>
        <v/>
      </c>
      <c r="R113" s="175" t="str">
        <f>IF(A113="","",IF(itens_Remanesc!I113="","",itens_Remanesc!I113))</f>
        <v/>
      </c>
      <c r="S113" s="181" t="str">
        <f t="shared" si="61"/>
        <v/>
      </c>
      <c r="T113" s="173" t="str">
        <f>IF(A113="","",ROUND(SUMIFS(aditivos!$L$2:$L$200,aditivos!$A$2:$A$200,A113,aditivos!$C$2:$C$200,"C4"),2))</f>
        <v/>
      </c>
      <c r="U113" s="169" t="str">
        <f t="shared" si="62"/>
        <v/>
      </c>
      <c r="V113" s="169" t="str">
        <f>IF(A113="","",IF(itens_Remanesc!K113="","",itens_Remanesc!K113))</f>
        <v/>
      </c>
      <c r="W113" s="169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7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IF($A113="","",IF(parametros!$C$2="",0,ROUND(SUMIFS(aditivos!$L$2:$L$200,aditivos!$A$2:$A$200,$A113,aditivos!$C$2:$C$200,"C0",aditivos!$B$2:$B$200,"&gt;="&amp;(INT(parametros!$C$2)+1)),2)))</f>
        <v/>
      </c>
      <c r="AC113" t="str">
        <f>IF($A113="","",IF(parametros!$C$3="",0,ROUND(SUMIFS(aditivos!$L$2:$L$200,aditivos!$A$2:$A$200,$A113,aditivos!$C$2:$C$200,"C1",aditivos!$B$2:$B$200,"&gt;="&amp;(INT(parametros!$C$3)+1)),2)))</f>
        <v/>
      </c>
      <c r="AD113" t="str">
        <f>IF($A113="","",IF(parametros!$C$4="",0,ROUND(SUMIFS(aditivos!$L$2:$L$200,aditivos!$A$2:$A$200,$A113,aditivos!$C$2:$C$200,"C2",aditivos!$B$2:$B$200,"&gt;="&amp;(INT(parametros!$C$4)+1)),2)))</f>
        <v/>
      </c>
      <c r="AE113" t="str">
        <f>IF($A113="","",IF(parametros!$C$5="",0,ROUND(SUMIFS(aditivos!$L$2:$L$200,aditivos!$A$2:$A$200,$A113,aditivos!$C$2:$C$200,"C3",aditivos!$B$2:$B$200,"&gt;="&amp;(INT(parametros!$C$5)+1)),2)))</f>
        <v/>
      </c>
      <c r="AF113" t="str">
        <f>IF($A113="","",IF(parametros!$C$6="",0,ROUND(SUMIFS(aditivos!$L$2:$L$200,aditivos!$A$2:$A$200,$A113,aditivos!$C$2:$C$200,"C4",aditivos!$B$2:$B$200,"&gt;="&amp;(INT(parametros!$C$6)+1)),2)))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12" t="str">
        <f>IF(A114="","",itens_Remanesc!C114)</f>
        <v/>
      </c>
      <c r="C114" s="171" t="str">
        <f>IF(A114="","",IF(itens_Remanesc!B114="",0,itens_Remanesc!B114))</f>
        <v/>
      </c>
      <c r="D114" s="173" t="str">
        <f>IF(A114="","",ROUND(SUMIFS(aditivos!$L$2:$L$200,aditivos!$A$2:$A$200,A114,aditivos!$C$2:$C$200,"C0"),2))</f>
        <v/>
      </c>
      <c r="E114" s="169" t="str">
        <f t="shared" si="54"/>
        <v/>
      </c>
      <c r="F114" s="169" t="str">
        <f>IF(A114="","",IF(itens_Remanesc!B114&lt;&gt;"",itens_Remanesc!B114,IF($Z114,0,"")))</f>
        <v/>
      </c>
      <c r="G114" s="177" t="str">
        <f t="shared" si="55"/>
        <v/>
      </c>
      <c r="H114" s="179" t="str">
        <f>IF(A114="","",ROUND(SUMIFS(aditivos!$L$2:$L$200,aditivos!$A$2:$A$200,A114,aditivos!$C$2:$C$200,"C1"),2))</f>
        <v/>
      </c>
      <c r="I114" s="175" t="str">
        <f t="shared" si="56"/>
        <v/>
      </c>
      <c r="J114" s="175" t="str">
        <f>IF(A114="","",IF(itens_Remanesc!E114="","",itens_Remanesc!E114))</f>
        <v/>
      </c>
      <c r="K114" s="181" t="str">
        <f t="shared" si="57"/>
        <v/>
      </c>
      <c r="L114" s="173" t="str">
        <f>IF(A114="","",ROUND(SUMIFS(aditivos!$L$2:$L$200,aditivos!$A$2:$A$200,A114,aditivos!$C$2:$C$200,"C2"),2))</f>
        <v/>
      </c>
      <c r="M114" s="169" t="str">
        <f t="shared" si="58"/>
        <v/>
      </c>
      <c r="N114" s="169" t="str">
        <f>IF(A114="","",IF(itens_Remanesc!G114="","",itens_Remanesc!G114))</f>
        <v/>
      </c>
      <c r="O114" s="177" t="str">
        <f t="shared" si="59"/>
        <v/>
      </c>
      <c r="P114" s="179" t="str">
        <f>IF(A114="","",ROUND(SUMIFS(aditivos!$L$2:$L$200,aditivos!$A$2:$A$200,A114,aditivos!$C$2:$C$200,"C3"),2))</f>
        <v/>
      </c>
      <c r="Q114" s="175" t="str">
        <f t="shared" si="60"/>
        <v/>
      </c>
      <c r="R114" s="175" t="str">
        <f>IF(A114="","",IF(itens_Remanesc!I114="","",itens_Remanesc!I114))</f>
        <v/>
      </c>
      <c r="S114" s="181" t="str">
        <f t="shared" si="61"/>
        <v/>
      </c>
      <c r="T114" s="173" t="str">
        <f>IF(A114="","",ROUND(SUMIFS(aditivos!$L$2:$L$200,aditivos!$A$2:$A$200,A114,aditivos!$C$2:$C$200,"C4"),2))</f>
        <v/>
      </c>
      <c r="U114" s="169" t="str">
        <f t="shared" si="62"/>
        <v/>
      </c>
      <c r="V114" s="169" t="str">
        <f>IF(A114="","",IF(itens_Remanesc!K114="","",itens_Remanesc!K114))</f>
        <v/>
      </c>
      <c r="W114" s="169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7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IF($A114="","",IF(parametros!$C$2="",0,ROUND(SUMIFS(aditivos!$L$2:$L$200,aditivos!$A$2:$A$200,$A114,aditivos!$C$2:$C$200,"C0",aditivos!$B$2:$B$200,"&gt;="&amp;(INT(parametros!$C$2)+1)),2)))</f>
        <v/>
      </c>
      <c r="AC114" t="str">
        <f>IF($A114="","",IF(parametros!$C$3="",0,ROUND(SUMIFS(aditivos!$L$2:$L$200,aditivos!$A$2:$A$200,$A114,aditivos!$C$2:$C$200,"C1",aditivos!$B$2:$B$200,"&gt;="&amp;(INT(parametros!$C$3)+1)),2)))</f>
        <v/>
      </c>
      <c r="AD114" t="str">
        <f>IF($A114="","",IF(parametros!$C$4="",0,ROUND(SUMIFS(aditivos!$L$2:$L$200,aditivos!$A$2:$A$200,$A114,aditivos!$C$2:$C$200,"C2",aditivos!$B$2:$B$200,"&gt;="&amp;(INT(parametros!$C$4)+1)),2)))</f>
        <v/>
      </c>
      <c r="AE114" t="str">
        <f>IF($A114="","",IF(parametros!$C$5="",0,ROUND(SUMIFS(aditivos!$L$2:$L$200,aditivos!$A$2:$A$200,$A114,aditivos!$C$2:$C$200,"C3",aditivos!$B$2:$B$200,"&gt;="&amp;(INT(parametros!$C$5)+1)),2)))</f>
        <v/>
      </c>
      <c r="AF114" t="str">
        <f>IF($A114="","",IF(parametros!$C$6="",0,ROUND(SUMIFS(aditivos!$L$2:$L$200,aditivos!$A$2:$A$200,$A114,aditivos!$C$2:$C$200,"C4",aditivos!$B$2:$B$200,"&gt;="&amp;(INT(parametros!$C$6)+1)),2)))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12" t="str">
        <f>IF(A115="","",itens_Remanesc!C115)</f>
        <v/>
      </c>
      <c r="C115" s="171" t="str">
        <f>IF(A115="","",IF(itens_Remanesc!B115="",0,itens_Remanesc!B115))</f>
        <v/>
      </c>
      <c r="D115" s="173" t="str">
        <f>IF(A115="","",ROUND(SUMIFS(aditivos!$L$2:$L$200,aditivos!$A$2:$A$200,A115,aditivos!$C$2:$C$200,"C0"),2))</f>
        <v/>
      </c>
      <c r="E115" s="169" t="str">
        <f t="shared" si="54"/>
        <v/>
      </c>
      <c r="F115" s="169" t="str">
        <f>IF(A115="","",IF(itens_Remanesc!B115&lt;&gt;"",itens_Remanesc!B115,IF($Z115,0,"")))</f>
        <v/>
      </c>
      <c r="G115" s="177" t="str">
        <f t="shared" si="55"/>
        <v/>
      </c>
      <c r="H115" s="179" t="str">
        <f>IF(A115="","",ROUND(SUMIFS(aditivos!$L$2:$L$200,aditivos!$A$2:$A$200,A115,aditivos!$C$2:$C$200,"C1"),2))</f>
        <v/>
      </c>
      <c r="I115" s="175" t="str">
        <f t="shared" si="56"/>
        <v/>
      </c>
      <c r="J115" s="175" t="str">
        <f>IF(A115="","",IF(itens_Remanesc!E115="","",itens_Remanesc!E115))</f>
        <v/>
      </c>
      <c r="K115" s="181" t="str">
        <f t="shared" si="57"/>
        <v/>
      </c>
      <c r="L115" s="173" t="str">
        <f>IF(A115="","",ROUND(SUMIFS(aditivos!$L$2:$L$200,aditivos!$A$2:$A$200,A115,aditivos!$C$2:$C$200,"C2"),2))</f>
        <v/>
      </c>
      <c r="M115" s="169" t="str">
        <f t="shared" si="58"/>
        <v/>
      </c>
      <c r="N115" s="169" t="str">
        <f>IF(A115="","",IF(itens_Remanesc!G115="","",itens_Remanesc!G115))</f>
        <v/>
      </c>
      <c r="O115" s="177" t="str">
        <f t="shared" si="59"/>
        <v/>
      </c>
      <c r="P115" s="179" t="str">
        <f>IF(A115="","",ROUND(SUMIFS(aditivos!$L$2:$L$200,aditivos!$A$2:$A$200,A115,aditivos!$C$2:$C$200,"C3"),2))</f>
        <v/>
      </c>
      <c r="Q115" s="175" t="str">
        <f t="shared" si="60"/>
        <v/>
      </c>
      <c r="R115" s="175" t="str">
        <f>IF(A115="","",IF(itens_Remanesc!I115="","",itens_Remanesc!I115))</f>
        <v/>
      </c>
      <c r="S115" s="181" t="str">
        <f t="shared" si="61"/>
        <v/>
      </c>
      <c r="T115" s="173" t="str">
        <f>IF(A115="","",ROUND(SUMIFS(aditivos!$L$2:$L$200,aditivos!$A$2:$A$200,A115,aditivos!$C$2:$C$200,"C4"),2))</f>
        <v/>
      </c>
      <c r="U115" s="169" t="str">
        <f t="shared" si="62"/>
        <v/>
      </c>
      <c r="V115" s="169" t="str">
        <f>IF(A115="","",IF(itens_Remanesc!K115="","",itens_Remanesc!K115))</f>
        <v/>
      </c>
      <c r="W115" s="169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7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IF($A115="","",IF(parametros!$C$2="",0,ROUND(SUMIFS(aditivos!$L$2:$L$200,aditivos!$A$2:$A$200,$A115,aditivos!$C$2:$C$200,"C0",aditivos!$B$2:$B$200,"&gt;="&amp;(INT(parametros!$C$2)+1)),2)))</f>
        <v/>
      </c>
      <c r="AC115" t="str">
        <f>IF($A115="","",IF(parametros!$C$3="",0,ROUND(SUMIFS(aditivos!$L$2:$L$200,aditivos!$A$2:$A$200,$A115,aditivos!$C$2:$C$200,"C1",aditivos!$B$2:$B$200,"&gt;="&amp;(INT(parametros!$C$3)+1)),2)))</f>
        <v/>
      </c>
      <c r="AD115" t="str">
        <f>IF($A115="","",IF(parametros!$C$4="",0,ROUND(SUMIFS(aditivos!$L$2:$L$200,aditivos!$A$2:$A$200,$A115,aditivos!$C$2:$C$200,"C2",aditivos!$B$2:$B$200,"&gt;="&amp;(INT(parametros!$C$4)+1)),2)))</f>
        <v/>
      </c>
      <c r="AE115" t="str">
        <f>IF($A115="","",IF(parametros!$C$5="",0,ROUND(SUMIFS(aditivos!$L$2:$L$200,aditivos!$A$2:$A$200,$A115,aditivos!$C$2:$C$200,"C3",aditivos!$B$2:$B$200,"&gt;="&amp;(INT(parametros!$C$5)+1)),2)))</f>
        <v/>
      </c>
      <c r="AF115" t="str">
        <f>IF($A115="","",IF(parametros!$C$6="",0,ROUND(SUMIFS(aditivos!$L$2:$L$200,aditivos!$A$2:$A$200,$A115,aditivos!$C$2:$C$200,"C4",aditivos!$B$2:$B$200,"&gt;="&amp;(INT(parametros!$C$6)+1)),2)))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12" t="str">
        <f>IF(A116="","",itens_Remanesc!C116)</f>
        <v/>
      </c>
      <c r="C116" s="171" t="str">
        <f>IF(A116="","",IF(itens_Remanesc!B116="",0,itens_Remanesc!B116))</f>
        <v/>
      </c>
      <c r="D116" s="173" t="str">
        <f>IF(A116="","",ROUND(SUMIFS(aditivos!$L$2:$L$200,aditivos!$A$2:$A$200,A116,aditivos!$C$2:$C$200,"C0"),2))</f>
        <v/>
      </c>
      <c r="E116" s="169" t="str">
        <f t="shared" si="54"/>
        <v/>
      </c>
      <c r="F116" s="169" t="str">
        <f>IF(A116="","",IF(itens_Remanesc!B116&lt;&gt;"",itens_Remanesc!B116,IF($Z116,0,"")))</f>
        <v/>
      </c>
      <c r="G116" s="177" t="str">
        <f t="shared" si="55"/>
        <v/>
      </c>
      <c r="H116" s="179" t="str">
        <f>IF(A116="","",ROUND(SUMIFS(aditivos!$L$2:$L$200,aditivos!$A$2:$A$200,A116,aditivos!$C$2:$C$200,"C1"),2))</f>
        <v/>
      </c>
      <c r="I116" s="175" t="str">
        <f t="shared" si="56"/>
        <v/>
      </c>
      <c r="J116" s="175" t="str">
        <f>IF(A116="","",IF(itens_Remanesc!E116="","",itens_Remanesc!E116))</f>
        <v/>
      </c>
      <c r="K116" s="181" t="str">
        <f t="shared" si="57"/>
        <v/>
      </c>
      <c r="L116" s="173" t="str">
        <f>IF(A116="","",ROUND(SUMIFS(aditivos!$L$2:$L$200,aditivos!$A$2:$A$200,A116,aditivos!$C$2:$C$200,"C2"),2))</f>
        <v/>
      </c>
      <c r="M116" s="169" t="str">
        <f t="shared" si="58"/>
        <v/>
      </c>
      <c r="N116" s="169" t="str">
        <f>IF(A116="","",IF(itens_Remanesc!G116="","",itens_Remanesc!G116))</f>
        <v/>
      </c>
      <c r="O116" s="177" t="str">
        <f t="shared" si="59"/>
        <v/>
      </c>
      <c r="P116" s="179" t="str">
        <f>IF(A116="","",ROUND(SUMIFS(aditivos!$L$2:$L$200,aditivos!$A$2:$A$200,A116,aditivos!$C$2:$C$200,"C3"),2))</f>
        <v/>
      </c>
      <c r="Q116" s="175" t="str">
        <f t="shared" si="60"/>
        <v/>
      </c>
      <c r="R116" s="175" t="str">
        <f>IF(A116="","",IF(itens_Remanesc!I116="","",itens_Remanesc!I116))</f>
        <v/>
      </c>
      <c r="S116" s="181" t="str">
        <f t="shared" si="61"/>
        <v/>
      </c>
      <c r="T116" s="173" t="str">
        <f>IF(A116="","",ROUND(SUMIFS(aditivos!$L$2:$L$200,aditivos!$A$2:$A$200,A116,aditivos!$C$2:$C$200,"C4"),2))</f>
        <v/>
      </c>
      <c r="U116" s="169" t="str">
        <f t="shared" si="62"/>
        <v/>
      </c>
      <c r="V116" s="169" t="str">
        <f>IF(A116="","",IF(itens_Remanesc!K116="","",itens_Remanesc!K116))</f>
        <v/>
      </c>
      <c r="W116" s="169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7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IF($A116="","",IF(parametros!$C$2="",0,ROUND(SUMIFS(aditivos!$L$2:$L$200,aditivos!$A$2:$A$200,$A116,aditivos!$C$2:$C$200,"C0",aditivos!$B$2:$B$200,"&gt;="&amp;(INT(parametros!$C$2)+1)),2)))</f>
        <v/>
      </c>
      <c r="AC116" t="str">
        <f>IF($A116="","",IF(parametros!$C$3="",0,ROUND(SUMIFS(aditivos!$L$2:$L$200,aditivos!$A$2:$A$200,$A116,aditivos!$C$2:$C$200,"C1",aditivos!$B$2:$B$200,"&gt;="&amp;(INT(parametros!$C$3)+1)),2)))</f>
        <v/>
      </c>
      <c r="AD116" t="str">
        <f>IF($A116="","",IF(parametros!$C$4="",0,ROUND(SUMIFS(aditivos!$L$2:$L$200,aditivos!$A$2:$A$200,$A116,aditivos!$C$2:$C$200,"C2",aditivos!$B$2:$B$200,"&gt;="&amp;(INT(parametros!$C$4)+1)),2)))</f>
        <v/>
      </c>
      <c r="AE116" t="str">
        <f>IF($A116="","",IF(parametros!$C$5="",0,ROUND(SUMIFS(aditivos!$L$2:$L$200,aditivos!$A$2:$A$200,$A116,aditivos!$C$2:$C$200,"C3",aditivos!$B$2:$B$200,"&gt;="&amp;(INT(parametros!$C$5)+1)),2)))</f>
        <v/>
      </c>
      <c r="AF116" t="str">
        <f>IF($A116="","",IF(parametros!$C$6="",0,ROUND(SUMIFS(aditivos!$L$2:$L$200,aditivos!$A$2:$A$200,$A116,aditivos!$C$2:$C$200,"C4",aditivos!$B$2:$B$200,"&gt;="&amp;(INT(parametros!$C$6)+1)),2)))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12" t="str">
        <f>IF(A117="","",itens_Remanesc!C117)</f>
        <v/>
      </c>
      <c r="C117" s="171" t="str">
        <f>IF(A117="","",IF(itens_Remanesc!B117="",0,itens_Remanesc!B117))</f>
        <v/>
      </c>
      <c r="D117" s="173" t="str">
        <f>IF(A117="","",ROUND(SUMIFS(aditivos!$L$2:$L$200,aditivos!$A$2:$A$200,A117,aditivos!$C$2:$C$200,"C0"),2))</f>
        <v/>
      </c>
      <c r="E117" s="169" t="str">
        <f t="shared" si="54"/>
        <v/>
      </c>
      <c r="F117" s="169" t="str">
        <f>IF(A117="","",IF(itens_Remanesc!B117&lt;&gt;"",itens_Remanesc!B117,IF($Z117,0,"")))</f>
        <v/>
      </c>
      <c r="G117" s="177" t="str">
        <f t="shared" si="55"/>
        <v/>
      </c>
      <c r="H117" s="179" t="str">
        <f>IF(A117="","",ROUND(SUMIFS(aditivos!$L$2:$L$200,aditivos!$A$2:$A$200,A117,aditivos!$C$2:$C$200,"C1"),2))</f>
        <v/>
      </c>
      <c r="I117" s="175" t="str">
        <f t="shared" si="56"/>
        <v/>
      </c>
      <c r="J117" s="175" t="str">
        <f>IF(A117="","",IF(itens_Remanesc!E117="","",itens_Remanesc!E117))</f>
        <v/>
      </c>
      <c r="K117" s="181" t="str">
        <f t="shared" si="57"/>
        <v/>
      </c>
      <c r="L117" s="173" t="str">
        <f>IF(A117="","",ROUND(SUMIFS(aditivos!$L$2:$L$200,aditivos!$A$2:$A$200,A117,aditivos!$C$2:$C$200,"C2"),2))</f>
        <v/>
      </c>
      <c r="M117" s="169" t="str">
        <f t="shared" si="58"/>
        <v/>
      </c>
      <c r="N117" s="169" t="str">
        <f>IF(A117="","",IF(itens_Remanesc!G117="","",itens_Remanesc!G117))</f>
        <v/>
      </c>
      <c r="O117" s="177" t="str">
        <f t="shared" si="59"/>
        <v/>
      </c>
      <c r="P117" s="179" t="str">
        <f>IF(A117="","",ROUND(SUMIFS(aditivos!$L$2:$L$200,aditivos!$A$2:$A$200,A117,aditivos!$C$2:$C$200,"C3"),2))</f>
        <v/>
      </c>
      <c r="Q117" s="175" t="str">
        <f t="shared" si="60"/>
        <v/>
      </c>
      <c r="R117" s="175" t="str">
        <f>IF(A117="","",IF(itens_Remanesc!I117="","",itens_Remanesc!I117))</f>
        <v/>
      </c>
      <c r="S117" s="181" t="str">
        <f t="shared" si="61"/>
        <v/>
      </c>
      <c r="T117" s="173" t="str">
        <f>IF(A117="","",ROUND(SUMIFS(aditivos!$L$2:$L$200,aditivos!$A$2:$A$200,A117,aditivos!$C$2:$C$200,"C4"),2))</f>
        <v/>
      </c>
      <c r="U117" s="169" t="str">
        <f t="shared" si="62"/>
        <v/>
      </c>
      <c r="V117" s="169" t="str">
        <f>IF(A117="","",IF(itens_Remanesc!K117="","",itens_Remanesc!K117))</f>
        <v/>
      </c>
      <c r="W117" s="169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7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IF($A117="","",IF(parametros!$C$2="",0,ROUND(SUMIFS(aditivos!$L$2:$L$200,aditivos!$A$2:$A$200,$A117,aditivos!$C$2:$C$200,"C0",aditivos!$B$2:$B$200,"&gt;="&amp;(INT(parametros!$C$2)+1)),2)))</f>
        <v/>
      </c>
      <c r="AC117" t="str">
        <f>IF($A117="","",IF(parametros!$C$3="",0,ROUND(SUMIFS(aditivos!$L$2:$L$200,aditivos!$A$2:$A$200,$A117,aditivos!$C$2:$C$200,"C1",aditivos!$B$2:$B$200,"&gt;="&amp;(INT(parametros!$C$3)+1)),2)))</f>
        <v/>
      </c>
      <c r="AD117" t="str">
        <f>IF($A117="","",IF(parametros!$C$4="",0,ROUND(SUMIFS(aditivos!$L$2:$L$200,aditivos!$A$2:$A$200,$A117,aditivos!$C$2:$C$200,"C2",aditivos!$B$2:$B$200,"&gt;="&amp;(INT(parametros!$C$4)+1)),2)))</f>
        <v/>
      </c>
      <c r="AE117" t="str">
        <f>IF($A117="","",IF(parametros!$C$5="",0,ROUND(SUMIFS(aditivos!$L$2:$L$200,aditivos!$A$2:$A$200,$A117,aditivos!$C$2:$C$200,"C3",aditivos!$B$2:$B$200,"&gt;="&amp;(INT(parametros!$C$5)+1)),2)))</f>
        <v/>
      </c>
      <c r="AF117" t="str">
        <f>IF($A117="","",IF(parametros!$C$6="",0,ROUND(SUMIFS(aditivos!$L$2:$L$200,aditivos!$A$2:$A$200,$A117,aditivos!$C$2:$C$200,"C4",aditivos!$B$2:$B$200,"&gt;="&amp;(INT(parametros!$C$6)+1)),2)))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12" t="str">
        <f>IF(A118="","",itens_Remanesc!C118)</f>
        <v/>
      </c>
      <c r="C118" s="171" t="str">
        <f>IF(A118="","",IF(itens_Remanesc!B118="",0,itens_Remanesc!B118))</f>
        <v/>
      </c>
      <c r="D118" s="173" t="str">
        <f>IF(A118="","",ROUND(SUMIFS(aditivos!$L$2:$L$200,aditivos!$A$2:$A$200,A118,aditivos!$C$2:$C$200,"C0"),2))</f>
        <v/>
      </c>
      <c r="E118" s="169" t="str">
        <f t="shared" si="54"/>
        <v/>
      </c>
      <c r="F118" s="169" t="str">
        <f>IF(A118="","",IF(itens_Remanesc!B118&lt;&gt;"",itens_Remanesc!B118,IF($Z118,0,"")))</f>
        <v/>
      </c>
      <c r="G118" s="177" t="str">
        <f t="shared" si="55"/>
        <v/>
      </c>
      <c r="H118" s="179" t="str">
        <f>IF(A118="","",ROUND(SUMIFS(aditivos!$L$2:$L$200,aditivos!$A$2:$A$200,A118,aditivos!$C$2:$C$200,"C1"),2))</f>
        <v/>
      </c>
      <c r="I118" s="175" t="str">
        <f t="shared" si="56"/>
        <v/>
      </c>
      <c r="J118" s="175" t="str">
        <f>IF(A118="","",IF(itens_Remanesc!E118="","",itens_Remanesc!E118))</f>
        <v/>
      </c>
      <c r="K118" s="181" t="str">
        <f t="shared" si="57"/>
        <v/>
      </c>
      <c r="L118" s="173" t="str">
        <f>IF(A118="","",ROUND(SUMIFS(aditivos!$L$2:$L$200,aditivos!$A$2:$A$200,A118,aditivos!$C$2:$C$200,"C2"),2))</f>
        <v/>
      </c>
      <c r="M118" s="169" t="str">
        <f t="shared" si="58"/>
        <v/>
      </c>
      <c r="N118" s="169" t="str">
        <f>IF(A118="","",IF(itens_Remanesc!G118="","",itens_Remanesc!G118))</f>
        <v/>
      </c>
      <c r="O118" s="177" t="str">
        <f t="shared" si="59"/>
        <v/>
      </c>
      <c r="P118" s="179" t="str">
        <f>IF(A118="","",ROUND(SUMIFS(aditivos!$L$2:$L$200,aditivos!$A$2:$A$200,A118,aditivos!$C$2:$C$200,"C3"),2))</f>
        <v/>
      </c>
      <c r="Q118" s="175" t="str">
        <f t="shared" si="60"/>
        <v/>
      </c>
      <c r="R118" s="175" t="str">
        <f>IF(A118="","",IF(itens_Remanesc!I118="","",itens_Remanesc!I118))</f>
        <v/>
      </c>
      <c r="S118" s="181" t="str">
        <f t="shared" si="61"/>
        <v/>
      </c>
      <c r="T118" s="173" t="str">
        <f>IF(A118="","",ROUND(SUMIFS(aditivos!$L$2:$L$200,aditivos!$A$2:$A$200,A118,aditivos!$C$2:$C$200,"C4"),2))</f>
        <v/>
      </c>
      <c r="U118" s="169" t="str">
        <f t="shared" si="62"/>
        <v/>
      </c>
      <c r="V118" s="169" t="str">
        <f>IF(A118="","",IF(itens_Remanesc!K118="","",itens_Remanesc!K118))</f>
        <v/>
      </c>
      <c r="W118" s="169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7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IF($A118="","",IF(parametros!$C$2="",0,ROUND(SUMIFS(aditivos!$L$2:$L$200,aditivos!$A$2:$A$200,$A118,aditivos!$C$2:$C$200,"C0",aditivos!$B$2:$B$200,"&gt;="&amp;(INT(parametros!$C$2)+1)),2)))</f>
        <v/>
      </c>
      <c r="AC118" t="str">
        <f>IF($A118="","",IF(parametros!$C$3="",0,ROUND(SUMIFS(aditivos!$L$2:$L$200,aditivos!$A$2:$A$200,$A118,aditivos!$C$2:$C$200,"C1",aditivos!$B$2:$B$200,"&gt;="&amp;(INT(parametros!$C$3)+1)),2)))</f>
        <v/>
      </c>
      <c r="AD118" t="str">
        <f>IF($A118="","",IF(parametros!$C$4="",0,ROUND(SUMIFS(aditivos!$L$2:$L$200,aditivos!$A$2:$A$200,$A118,aditivos!$C$2:$C$200,"C2",aditivos!$B$2:$B$200,"&gt;="&amp;(INT(parametros!$C$4)+1)),2)))</f>
        <v/>
      </c>
      <c r="AE118" t="str">
        <f>IF($A118="","",IF(parametros!$C$5="",0,ROUND(SUMIFS(aditivos!$L$2:$L$200,aditivos!$A$2:$A$200,$A118,aditivos!$C$2:$C$200,"C3",aditivos!$B$2:$B$200,"&gt;="&amp;(INT(parametros!$C$5)+1)),2)))</f>
        <v/>
      </c>
      <c r="AF118" t="str">
        <f>IF($A118="","",IF(parametros!$C$6="",0,ROUND(SUMIFS(aditivos!$L$2:$L$200,aditivos!$A$2:$A$200,$A118,aditivos!$C$2:$C$200,"C4",aditivos!$B$2:$B$200,"&gt;="&amp;(INT(parametros!$C$6)+1)),2)))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12" t="str">
        <f>IF(A119="","",itens_Remanesc!C119)</f>
        <v/>
      </c>
      <c r="C119" s="171" t="str">
        <f>IF(A119="","",IF(itens_Remanesc!B119="",0,itens_Remanesc!B119))</f>
        <v/>
      </c>
      <c r="D119" s="173" t="str">
        <f>IF(A119="","",ROUND(SUMIFS(aditivos!$L$2:$L$200,aditivos!$A$2:$A$200,A119,aditivos!$C$2:$C$200,"C0"),2))</f>
        <v/>
      </c>
      <c r="E119" s="169" t="str">
        <f t="shared" si="54"/>
        <v/>
      </c>
      <c r="F119" s="169" t="str">
        <f>IF(A119="","",IF(itens_Remanesc!B119&lt;&gt;"",itens_Remanesc!B119,IF($Z119,0,"")))</f>
        <v/>
      </c>
      <c r="G119" s="177" t="str">
        <f t="shared" si="55"/>
        <v/>
      </c>
      <c r="H119" s="179" t="str">
        <f>IF(A119="","",ROUND(SUMIFS(aditivos!$L$2:$L$200,aditivos!$A$2:$A$200,A119,aditivos!$C$2:$C$200,"C1"),2))</f>
        <v/>
      </c>
      <c r="I119" s="175" t="str">
        <f t="shared" si="56"/>
        <v/>
      </c>
      <c r="J119" s="175" t="str">
        <f>IF(A119="","",IF(itens_Remanesc!E119="","",itens_Remanesc!E119))</f>
        <v/>
      </c>
      <c r="K119" s="181" t="str">
        <f t="shared" si="57"/>
        <v/>
      </c>
      <c r="L119" s="173" t="str">
        <f>IF(A119="","",ROUND(SUMIFS(aditivos!$L$2:$L$200,aditivos!$A$2:$A$200,A119,aditivos!$C$2:$C$200,"C2"),2))</f>
        <v/>
      </c>
      <c r="M119" s="169" t="str">
        <f t="shared" si="58"/>
        <v/>
      </c>
      <c r="N119" s="169" t="str">
        <f>IF(A119="","",IF(itens_Remanesc!G119="","",itens_Remanesc!G119))</f>
        <v/>
      </c>
      <c r="O119" s="177" t="str">
        <f t="shared" si="59"/>
        <v/>
      </c>
      <c r="P119" s="179" t="str">
        <f>IF(A119="","",ROUND(SUMIFS(aditivos!$L$2:$L$200,aditivos!$A$2:$A$200,A119,aditivos!$C$2:$C$200,"C3"),2))</f>
        <v/>
      </c>
      <c r="Q119" s="175" t="str">
        <f t="shared" si="60"/>
        <v/>
      </c>
      <c r="R119" s="175" t="str">
        <f>IF(A119="","",IF(itens_Remanesc!I119="","",itens_Remanesc!I119))</f>
        <v/>
      </c>
      <c r="S119" s="181" t="str">
        <f t="shared" si="61"/>
        <v/>
      </c>
      <c r="T119" s="173" t="str">
        <f>IF(A119="","",ROUND(SUMIFS(aditivos!$L$2:$L$200,aditivos!$A$2:$A$200,A119,aditivos!$C$2:$C$200,"C4"),2))</f>
        <v/>
      </c>
      <c r="U119" s="169" t="str">
        <f t="shared" si="62"/>
        <v/>
      </c>
      <c r="V119" s="169" t="str">
        <f>IF(A119="","",IF(itens_Remanesc!K119="","",itens_Remanesc!K119))</f>
        <v/>
      </c>
      <c r="W119" s="169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7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IF($A119="","",IF(parametros!$C$2="",0,ROUND(SUMIFS(aditivos!$L$2:$L$200,aditivos!$A$2:$A$200,$A119,aditivos!$C$2:$C$200,"C0",aditivos!$B$2:$B$200,"&gt;="&amp;(INT(parametros!$C$2)+1)),2)))</f>
        <v/>
      </c>
      <c r="AC119" t="str">
        <f>IF($A119="","",IF(parametros!$C$3="",0,ROUND(SUMIFS(aditivos!$L$2:$L$200,aditivos!$A$2:$A$200,$A119,aditivos!$C$2:$C$200,"C1",aditivos!$B$2:$B$200,"&gt;="&amp;(INT(parametros!$C$3)+1)),2)))</f>
        <v/>
      </c>
      <c r="AD119" t="str">
        <f>IF($A119="","",IF(parametros!$C$4="",0,ROUND(SUMIFS(aditivos!$L$2:$L$200,aditivos!$A$2:$A$200,$A119,aditivos!$C$2:$C$200,"C2",aditivos!$B$2:$B$200,"&gt;="&amp;(INT(parametros!$C$4)+1)),2)))</f>
        <v/>
      </c>
      <c r="AE119" t="str">
        <f>IF($A119="","",IF(parametros!$C$5="",0,ROUND(SUMIFS(aditivos!$L$2:$L$200,aditivos!$A$2:$A$200,$A119,aditivos!$C$2:$C$200,"C3",aditivos!$B$2:$B$200,"&gt;="&amp;(INT(parametros!$C$5)+1)),2)))</f>
        <v/>
      </c>
      <c r="AF119" t="str">
        <f>IF($A119="","",IF(parametros!$C$6="",0,ROUND(SUMIFS(aditivos!$L$2:$L$200,aditivos!$A$2:$A$200,$A119,aditivos!$C$2:$C$200,"C4",aditivos!$B$2:$B$200,"&gt;="&amp;(INT(parametros!$C$6)+1)),2)))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12" t="str">
        <f>IF(A120="","",itens_Remanesc!C120)</f>
        <v/>
      </c>
      <c r="C120" s="171" t="str">
        <f>IF(A120="","",IF(itens_Remanesc!B120="",0,itens_Remanesc!B120))</f>
        <v/>
      </c>
      <c r="D120" s="173" t="str">
        <f>IF(A120="","",ROUND(SUMIFS(aditivos!$L$2:$L$200,aditivos!$A$2:$A$200,A120,aditivos!$C$2:$C$200,"C0"),2))</f>
        <v/>
      </c>
      <c r="E120" s="169" t="str">
        <f t="shared" si="54"/>
        <v/>
      </c>
      <c r="F120" s="169" t="str">
        <f>IF(A120="","",IF(itens_Remanesc!B120&lt;&gt;"",itens_Remanesc!B120,IF($Z120,0,"")))</f>
        <v/>
      </c>
      <c r="G120" s="177" t="str">
        <f t="shared" si="55"/>
        <v/>
      </c>
      <c r="H120" s="179" t="str">
        <f>IF(A120="","",ROUND(SUMIFS(aditivos!$L$2:$L$200,aditivos!$A$2:$A$200,A120,aditivos!$C$2:$C$200,"C1"),2))</f>
        <v/>
      </c>
      <c r="I120" s="175" t="str">
        <f t="shared" si="56"/>
        <v/>
      </c>
      <c r="J120" s="175" t="str">
        <f>IF(A120="","",IF(itens_Remanesc!E120="","",itens_Remanesc!E120))</f>
        <v/>
      </c>
      <c r="K120" s="181" t="str">
        <f t="shared" si="57"/>
        <v/>
      </c>
      <c r="L120" s="173" t="str">
        <f>IF(A120="","",ROUND(SUMIFS(aditivos!$L$2:$L$200,aditivos!$A$2:$A$200,A120,aditivos!$C$2:$C$200,"C2"),2))</f>
        <v/>
      </c>
      <c r="M120" s="169" t="str">
        <f t="shared" si="58"/>
        <v/>
      </c>
      <c r="N120" s="169" t="str">
        <f>IF(A120="","",IF(itens_Remanesc!G120="","",itens_Remanesc!G120))</f>
        <v/>
      </c>
      <c r="O120" s="177" t="str">
        <f t="shared" si="59"/>
        <v/>
      </c>
      <c r="P120" s="179" t="str">
        <f>IF(A120="","",ROUND(SUMIFS(aditivos!$L$2:$L$200,aditivos!$A$2:$A$200,A120,aditivos!$C$2:$C$200,"C3"),2))</f>
        <v/>
      </c>
      <c r="Q120" s="175" t="str">
        <f t="shared" si="60"/>
        <v/>
      </c>
      <c r="R120" s="175" t="str">
        <f>IF(A120="","",IF(itens_Remanesc!I120="","",itens_Remanesc!I120))</f>
        <v/>
      </c>
      <c r="S120" s="181" t="str">
        <f t="shared" si="61"/>
        <v/>
      </c>
      <c r="T120" s="173" t="str">
        <f>IF(A120="","",ROUND(SUMIFS(aditivos!$L$2:$L$200,aditivos!$A$2:$A$200,A120,aditivos!$C$2:$C$200,"C4"),2))</f>
        <v/>
      </c>
      <c r="U120" s="169" t="str">
        <f t="shared" si="62"/>
        <v/>
      </c>
      <c r="V120" s="169" t="str">
        <f>IF(A120="","",IF(itens_Remanesc!K120="","",itens_Remanesc!K120))</f>
        <v/>
      </c>
      <c r="W120" s="169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7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IF($A120="","",IF(parametros!$C$2="",0,ROUND(SUMIFS(aditivos!$L$2:$L$200,aditivos!$A$2:$A$200,$A120,aditivos!$C$2:$C$200,"C0",aditivos!$B$2:$B$200,"&gt;="&amp;(INT(parametros!$C$2)+1)),2)))</f>
        <v/>
      </c>
      <c r="AC120" t="str">
        <f>IF($A120="","",IF(parametros!$C$3="",0,ROUND(SUMIFS(aditivos!$L$2:$L$200,aditivos!$A$2:$A$200,$A120,aditivos!$C$2:$C$200,"C1",aditivos!$B$2:$B$200,"&gt;="&amp;(INT(parametros!$C$3)+1)),2)))</f>
        <v/>
      </c>
      <c r="AD120" t="str">
        <f>IF($A120="","",IF(parametros!$C$4="",0,ROUND(SUMIFS(aditivos!$L$2:$L$200,aditivos!$A$2:$A$200,$A120,aditivos!$C$2:$C$200,"C2",aditivos!$B$2:$B$200,"&gt;="&amp;(INT(parametros!$C$4)+1)),2)))</f>
        <v/>
      </c>
      <c r="AE120" t="str">
        <f>IF($A120="","",IF(parametros!$C$5="",0,ROUND(SUMIFS(aditivos!$L$2:$L$200,aditivos!$A$2:$A$200,$A120,aditivos!$C$2:$C$200,"C3",aditivos!$B$2:$B$200,"&gt;="&amp;(INT(parametros!$C$5)+1)),2)))</f>
        <v/>
      </c>
      <c r="AF120" t="str">
        <f>IF($A120="","",IF(parametros!$C$6="",0,ROUND(SUMIFS(aditivos!$L$2:$L$200,aditivos!$A$2:$A$200,$A120,aditivos!$C$2:$C$200,"C4",aditivos!$B$2:$B$200,"&gt;="&amp;(INT(parametros!$C$6)+1)),2)))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12" t="str">
        <f>IF(A121="","",itens_Remanesc!C121)</f>
        <v/>
      </c>
      <c r="C121" s="171" t="str">
        <f>IF(A121="","",IF(itens_Remanesc!B121="",0,itens_Remanesc!B121))</f>
        <v/>
      </c>
      <c r="D121" s="173" t="str">
        <f>IF(A121="","",ROUND(SUMIFS(aditivos!$L$2:$L$200,aditivos!$A$2:$A$200,A121,aditivos!$C$2:$C$200,"C0"),2))</f>
        <v/>
      </c>
      <c r="E121" s="169" t="str">
        <f t="shared" si="54"/>
        <v/>
      </c>
      <c r="F121" s="169" t="str">
        <f>IF(A121="","",IF(itens_Remanesc!B121&lt;&gt;"",itens_Remanesc!B121,IF($Z121,0,"")))</f>
        <v/>
      </c>
      <c r="G121" s="177" t="str">
        <f t="shared" si="55"/>
        <v/>
      </c>
      <c r="H121" s="179" t="str">
        <f>IF(A121="","",ROUND(SUMIFS(aditivos!$L$2:$L$200,aditivos!$A$2:$A$200,A121,aditivos!$C$2:$C$200,"C1"),2))</f>
        <v/>
      </c>
      <c r="I121" s="175" t="str">
        <f t="shared" si="56"/>
        <v/>
      </c>
      <c r="J121" s="175" t="str">
        <f>IF(A121="","",IF(itens_Remanesc!E121="","",itens_Remanesc!E121))</f>
        <v/>
      </c>
      <c r="K121" s="181" t="str">
        <f t="shared" si="57"/>
        <v/>
      </c>
      <c r="L121" s="173" t="str">
        <f>IF(A121="","",ROUND(SUMIFS(aditivos!$L$2:$L$200,aditivos!$A$2:$A$200,A121,aditivos!$C$2:$C$200,"C2"),2))</f>
        <v/>
      </c>
      <c r="M121" s="169" t="str">
        <f t="shared" si="58"/>
        <v/>
      </c>
      <c r="N121" s="169" t="str">
        <f>IF(A121="","",IF(itens_Remanesc!G121="","",itens_Remanesc!G121))</f>
        <v/>
      </c>
      <c r="O121" s="177" t="str">
        <f t="shared" si="59"/>
        <v/>
      </c>
      <c r="P121" s="179" t="str">
        <f>IF(A121="","",ROUND(SUMIFS(aditivos!$L$2:$L$200,aditivos!$A$2:$A$200,A121,aditivos!$C$2:$C$200,"C3"),2))</f>
        <v/>
      </c>
      <c r="Q121" s="175" t="str">
        <f t="shared" si="60"/>
        <v/>
      </c>
      <c r="R121" s="175" t="str">
        <f>IF(A121="","",IF(itens_Remanesc!I121="","",itens_Remanesc!I121))</f>
        <v/>
      </c>
      <c r="S121" s="181" t="str">
        <f t="shared" si="61"/>
        <v/>
      </c>
      <c r="T121" s="173" t="str">
        <f>IF(A121="","",ROUND(SUMIFS(aditivos!$L$2:$L$200,aditivos!$A$2:$A$200,A121,aditivos!$C$2:$C$200,"C4"),2))</f>
        <v/>
      </c>
      <c r="U121" s="169" t="str">
        <f t="shared" si="62"/>
        <v/>
      </c>
      <c r="V121" s="169" t="str">
        <f>IF(A121="","",IF(itens_Remanesc!K121="","",itens_Remanesc!K121))</f>
        <v/>
      </c>
      <c r="W121" s="169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7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IF($A121="","",IF(parametros!$C$2="",0,ROUND(SUMIFS(aditivos!$L$2:$L$200,aditivos!$A$2:$A$200,$A121,aditivos!$C$2:$C$200,"C0",aditivos!$B$2:$B$200,"&gt;="&amp;(INT(parametros!$C$2)+1)),2)))</f>
        <v/>
      </c>
      <c r="AC121" t="str">
        <f>IF($A121="","",IF(parametros!$C$3="",0,ROUND(SUMIFS(aditivos!$L$2:$L$200,aditivos!$A$2:$A$200,$A121,aditivos!$C$2:$C$200,"C1",aditivos!$B$2:$B$200,"&gt;="&amp;(INT(parametros!$C$3)+1)),2)))</f>
        <v/>
      </c>
      <c r="AD121" t="str">
        <f>IF($A121="","",IF(parametros!$C$4="",0,ROUND(SUMIFS(aditivos!$L$2:$L$200,aditivos!$A$2:$A$200,$A121,aditivos!$C$2:$C$200,"C2",aditivos!$B$2:$B$200,"&gt;="&amp;(INT(parametros!$C$4)+1)),2)))</f>
        <v/>
      </c>
      <c r="AE121" t="str">
        <f>IF($A121="","",IF(parametros!$C$5="",0,ROUND(SUMIFS(aditivos!$L$2:$L$200,aditivos!$A$2:$A$200,$A121,aditivos!$C$2:$C$200,"C3",aditivos!$B$2:$B$200,"&gt;="&amp;(INT(parametros!$C$5)+1)),2)))</f>
        <v/>
      </c>
      <c r="AF121" t="str">
        <f>IF($A121="","",IF(parametros!$C$6="",0,ROUND(SUMIFS(aditivos!$L$2:$L$200,aditivos!$A$2:$A$200,$A121,aditivos!$C$2:$C$200,"C4",aditivos!$B$2:$B$200,"&gt;="&amp;(INT(parametros!$C$6)+1)),2)))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12" t="str">
        <f>IF(A122="","",itens_Remanesc!C122)</f>
        <v/>
      </c>
      <c r="C122" s="171" t="str">
        <f>IF(A122="","",IF(itens_Remanesc!B122="",0,itens_Remanesc!B122))</f>
        <v/>
      </c>
      <c r="D122" s="173" t="str">
        <f>IF(A122="","",ROUND(SUMIFS(aditivos!$L$2:$L$200,aditivos!$A$2:$A$200,A122,aditivos!$C$2:$C$200,"C0"),2))</f>
        <v/>
      </c>
      <c r="E122" s="169" t="str">
        <f t="shared" si="54"/>
        <v/>
      </c>
      <c r="F122" s="169" t="str">
        <f>IF(A122="","",IF(itens_Remanesc!B122&lt;&gt;"",itens_Remanesc!B122,IF($Z122,0,"")))</f>
        <v/>
      </c>
      <c r="G122" s="177" t="str">
        <f t="shared" si="55"/>
        <v/>
      </c>
      <c r="H122" s="179" t="str">
        <f>IF(A122="","",ROUND(SUMIFS(aditivos!$L$2:$L$200,aditivos!$A$2:$A$200,A122,aditivos!$C$2:$C$200,"C1"),2))</f>
        <v/>
      </c>
      <c r="I122" s="175" t="str">
        <f t="shared" si="56"/>
        <v/>
      </c>
      <c r="J122" s="175" t="str">
        <f>IF(A122="","",IF(itens_Remanesc!E122="","",itens_Remanesc!E122))</f>
        <v/>
      </c>
      <c r="K122" s="181" t="str">
        <f t="shared" si="57"/>
        <v/>
      </c>
      <c r="L122" s="173" t="str">
        <f>IF(A122="","",ROUND(SUMIFS(aditivos!$L$2:$L$200,aditivos!$A$2:$A$200,A122,aditivos!$C$2:$C$200,"C2"),2))</f>
        <v/>
      </c>
      <c r="M122" s="169" t="str">
        <f t="shared" si="58"/>
        <v/>
      </c>
      <c r="N122" s="169" t="str">
        <f>IF(A122="","",IF(itens_Remanesc!G122="","",itens_Remanesc!G122))</f>
        <v/>
      </c>
      <c r="O122" s="177" t="str">
        <f t="shared" si="59"/>
        <v/>
      </c>
      <c r="P122" s="179" t="str">
        <f>IF(A122="","",ROUND(SUMIFS(aditivos!$L$2:$L$200,aditivos!$A$2:$A$200,A122,aditivos!$C$2:$C$200,"C3"),2))</f>
        <v/>
      </c>
      <c r="Q122" s="175" t="str">
        <f t="shared" si="60"/>
        <v/>
      </c>
      <c r="R122" s="175" t="str">
        <f>IF(A122="","",IF(itens_Remanesc!I122="","",itens_Remanesc!I122))</f>
        <v/>
      </c>
      <c r="S122" s="181" t="str">
        <f t="shared" si="61"/>
        <v/>
      </c>
      <c r="T122" s="173" t="str">
        <f>IF(A122="","",ROUND(SUMIFS(aditivos!$L$2:$L$200,aditivos!$A$2:$A$200,A122,aditivos!$C$2:$C$200,"C4"),2))</f>
        <v/>
      </c>
      <c r="U122" s="169" t="str">
        <f t="shared" si="62"/>
        <v/>
      </c>
      <c r="V122" s="169" t="str">
        <f>IF(A122="","",IF(itens_Remanesc!K122="","",itens_Remanesc!K122))</f>
        <v/>
      </c>
      <c r="W122" s="169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7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IF($A122="","",IF(parametros!$C$2="",0,ROUND(SUMIFS(aditivos!$L$2:$L$200,aditivos!$A$2:$A$200,$A122,aditivos!$C$2:$C$200,"C0",aditivos!$B$2:$B$200,"&gt;="&amp;(INT(parametros!$C$2)+1)),2)))</f>
        <v/>
      </c>
      <c r="AC122" t="str">
        <f>IF($A122="","",IF(parametros!$C$3="",0,ROUND(SUMIFS(aditivos!$L$2:$L$200,aditivos!$A$2:$A$200,$A122,aditivos!$C$2:$C$200,"C1",aditivos!$B$2:$B$200,"&gt;="&amp;(INT(parametros!$C$3)+1)),2)))</f>
        <v/>
      </c>
      <c r="AD122" t="str">
        <f>IF($A122="","",IF(parametros!$C$4="",0,ROUND(SUMIFS(aditivos!$L$2:$L$200,aditivos!$A$2:$A$200,$A122,aditivos!$C$2:$C$200,"C2",aditivos!$B$2:$B$200,"&gt;="&amp;(INT(parametros!$C$4)+1)),2)))</f>
        <v/>
      </c>
      <c r="AE122" t="str">
        <f>IF($A122="","",IF(parametros!$C$5="",0,ROUND(SUMIFS(aditivos!$L$2:$L$200,aditivos!$A$2:$A$200,$A122,aditivos!$C$2:$C$200,"C3",aditivos!$B$2:$B$200,"&gt;="&amp;(INT(parametros!$C$5)+1)),2)))</f>
        <v/>
      </c>
      <c r="AF122" t="str">
        <f>IF($A122="","",IF(parametros!$C$6="",0,ROUND(SUMIFS(aditivos!$L$2:$L$200,aditivos!$A$2:$A$200,$A122,aditivos!$C$2:$C$200,"C4",aditivos!$B$2:$B$200,"&gt;="&amp;(INT(parametros!$C$6)+1)),2)))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12" t="str">
        <f>IF(A123="","",itens_Remanesc!C123)</f>
        <v/>
      </c>
      <c r="C123" s="171" t="str">
        <f>IF(A123="","",IF(itens_Remanesc!B123="",0,itens_Remanesc!B123))</f>
        <v/>
      </c>
      <c r="D123" s="173" t="str">
        <f>IF(A123="","",ROUND(SUMIFS(aditivos!$L$2:$L$200,aditivos!$A$2:$A$200,A123,aditivos!$C$2:$C$200,"C0"),2))</f>
        <v/>
      </c>
      <c r="E123" s="169" t="str">
        <f t="shared" si="54"/>
        <v/>
      </c>
      <c r="F123" s="169" t="str">
        <f>IF(A123="","",IF(itens_Remanesc!B123&lt;&gt;"",itens_Remanesc!B123,IF($Z123,0,"")))</f>
        <v/>
      </c>
      <c r="G123" s="177" t="str">
        <f t="shared" si="55"/>
        <v/>
      </c>
      <c r="H123" s="179" t="str">
        <f>IF(A123="","",ROUND(SUMIFS(aditivos!$L$2:$L$200,aditivos!$A$2:$A$200,A123,aditivos!$C$2:$C$200,"C1"),2))</f>
        <v/>
      </c>
      <c r="I123" s="175" t="str">
        <f t="shared" si="56"/>
        <v/>
      </c>
      <c r="J123" s="175" t="str">
        <f>IF(A123="","",IF(itens_Remanesc!E123="","",itens_Remanesc!E123))</f>
        <v/>
      </c>
      <c r="K123" s="181" t="str">
        <f t="shared" si="57"/>
        <v/>
      </c>
      <c r="L123" s="173" t="str">
        <f>IF(A123="","",ROUND(SUMIFS(aditivos!$L$2:$L$200,aditivos!$A$2:$A$200,A123,aditivos!$C$2:$C$200,"C2"),2))</f>
        <v/>
      </c>
      <c r="M123" s="169" t="str">
        <f t="shared" si="58"/>
        <v/>
      </c>
      <c r="N123" s="169" t="str">
        <f>IF(A123="","",IF(itens_Remanesc!G123="","",itens_Remanesc!G123))</f>
        <v/>
      </c>
      <c r="O123" s="177" t="str">
        <f t="shared" si="59"/>
        <v/>
      </c>
      <c r="P123" s="179" t="str">
        <f>IF(A123="","",ROUND(SUMIFS(aditivos!$L$2:$L$200,aditivos!$A$2:$A$200,A123,aditivos!$C$2:$C$200,"C3"),2))</f>
        <v/>
      </c>
      <c r="Q123" s="175" t="str">
        <f t="shared" si="60"/>
        <v/>
      </c>
      <c r="R123" s="175" t="str">
        <f>IF(A123="","",IF(itens_Remanesc!I123="","",itens_Remanesc!I123))</f>
        <v/>
      </c>
      <c r="S123" s="181" t="str">
        <f t="shared" si="61"/>
        <v/>
      </c>
      <c r="T123" s="173" t="str">
        <f>IF(A123="","",ROUND(SUMIFS(aditivos!$L$2:$L$200,aditivos!$A$2:$A$200,A123,aditivos!$C$2:$C$200,"C4"),2))</f>
        <v/>
      </c>
      <c r="U123" s="169" t="str">
        <f t="shared" si="62"/>
        <v/>
      </c>
      <c r="V123" s="169" t="str">
        <f>IF(A123="","",IF(itens_Remanesc!K123="","",itens_Remanesc!K123))</f>
        <v/>
      </c>
      <c r="W123" s="169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7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IF($A123="","",IF(parametros!$C$2="",0,ROUND(SUMIFS(aditivos!$L$2:$L$200,aditivos!$A$2:$A$200,$A123,aditivos!$C$2:$C$200,"C0",aditivos!$B$2:$B$200,"&gt;="&amp;(INT(parametros!$C$2)+1)),2)))</f>
        <v/>
      </c>
      <c r="AC123" t="str">
        <f>IF($A123="","",IF(parametros!$C$3="",0,ROUND(SUMIFS(aditivos!$L$2:$L$200,aditivos!$A$2:$A$200,$A123,aditivos!$C$2:$C$200,"C1",aditivos!$B$2:$B$200,"&gt;="&amp;(INT(parametros!$C$3)+1)),2)))</f>
        <v/>
      </c>
      <c r="AD123" t="str">
        <f>IF($A123="","",IF(parametros!$C$4="",0,ROUND(SUMIFS(aditivos!$L$2:$L$200,aditivos!$A$2:$A$200,$A123,aditivos!$C$2:$C$200,"C2",aditivos!$B$2:$B$200,"&gt;="&amp;(INT(parametros!$C$4)+1)),2)))</f>
        <v/>
      </c>
      <c r="AE123" t="str">
        <f>IF($A123="","",IF(parametros!$C$5="",0,ROUND(SUMIFS(aditivos!$L$2:$L$200,aditivos!$A$2:$A$200,$A123,aditivos!$C$2:$C$200,"C3",aditivos!$B$2:$B$200,"&gt;="&amp;(INT(parametros!$C$5)+1)),2)))</f>
        <v/>
      </c>
      <c r="AF123" t="str">
        <f>IF($A123="","",IF(parametros!$C$6="",0,ROUND(SUMIFS(aditivos!$L$2:$L$200,aditivos!$A$2:$A$200,$A123,aditivos!$C$2:$C$200,"C4",aditivos!$B$2:$B$200,"&gt;="&amp;(INT(parametros!$C$6)+1)),2)))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12" t="str">
        <f>IF(A124="","",itens_Remanesc!C124)</f>
        <v/>
      </c>
      <c r="C124" s="171" t="str">
        <f>IF(A124="","",IF(itens_Remanesc!B124="",0,itens_Remanesc!B124))</f>
        <v/>
      </c>
      <c r="D124" s="173" t="str">
        <f>IF(A124="","",ROUND(SUMIFS(aditivos!$L$2:$L$200,aditivos!$A$2:$A$200,A124,aditivos!$C$2:$C$200,"C0"),2))</f>
        <v/>
      </c>
      <c r="E124" s="169" t="str">
        <f t="shared" si="54"/>
        <v/>
      </c>
      <c r="F124" s="169" t="str">
        <f>IF(A124="","",IF(itens_Remanesc!B124&lt;&gt;"",itens_Remanesc!B124,IF($Z124,0,"")))</f>
        <v/>
      </c>
      <c r="G124" s="177" t="str">
        <f t="shared" si="55"/>
        <v/>
      </c>
      <c r="H124" s="179" t="str">
        <f>IF(A124="","",ROUND(SUMIFS(aditivos!$L$2:$L$200,aditivos!$A$2:$A$200,A124,aditivos!$C$2:$C$200,"C1"),2))</f>
        <v/>
      </c>
      <c r="I124" s="175" t="str">
        <f t="shared" si="56"/>
        <v/>
      </c>
      <c r="J124" s="175" t="str">
        <f>IF(A124="","",IF(itens_Remanesc!E124="","",itens_Remanesc!E124))</f>
        <v/>
      </c>
      <c r="K124" s="181" t="str">
        <f t="shared" si="57"/>
        <v/>
      </c>
      <c r="L124" s="173" t="str">
        <f>IF(A124="","",ROUND(SUMIFS(aditivos!$L$2:$L$200,aditivos!$A$2:$A$200,A124,aditivos!$C$2:$C$200,"C2"),2))</f>
        <v/>
      </c>
      <c r="M124" s="169" t="str">
        <f t="shared" si="58"/>
        <v/>
      </c>
      <c r="N124" s="169" t="str">
        <f>IF(A124="","",IF(itens_Remanesc!G124="","",itens_Remanesc!G124))</f>
        <v/>
      </c>
      <c r="O124" s="177" t="str">
        <f t="shared" si="59"/>
        <v/>
      </c>
      <c r="P124" s="179" t="str">
        <f>IF(A124="","",ROUND(SUMIFS(aditivos!$L$2:$L$200,aditivos!$A$2:$A$200,A124,aditivos!$C$2:$C$200,"C3"),2))</f>
        <v/>
      </c>
      <c r="Q124" s="175" t="str">
        <f t="shared" si="60"/>
        <v/>
      </c>
      <c r="R124" s="175" t="str">
        <f>IF(A124="","",IF(itens_Remanesc!I124="","",itens_Remanesc!I124))</f>
        <v/>
      </c>
      <c r="S124" s="181" t="str">
        <f t="shared" si="61"/>
        <v/>
      </c>
      <c r="T124" s="173" t="str">
        <f>IF(A124="","",ROUND(SUMIFS(aditivos!$L$2:$L$200,aditivos!$A$2:$A$200,A124,aditivos!$C$2:$C$200,"C4"),2))</f>
        <v/>
      </c>
      <c r="U124" s="169" t="str">
        <f t="shared" si="62"/>
        <v/>
      </c>
      <c r="V124" s="169" t="str">
        <f>IF(A124="","",IF(itens_Remanesc!K124="","",itens_Remanesc!K124))</f>
        <v/>
      </c>
      <c r="W124" s="169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7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IF($A124="","",IF(parametros!$C$2="",0,ROUND(SUMIFS(aditivos!$L$2:$L$200,aditivos!$A$2:$A$200,$A124,aditivos!$C$2:$C$200,"C0",aditivos!$B$2:$B$200,"&gt;="&amp;(INT(parametros!$C$2)+1)),2)))</f>
        <v/>
      </c>
      <c r="AC124" t="str">
        <f>IF($A124="","",IF(parametros!$C$3="",0,ROUND(SUMIFS(aditivos!$L$2:$L$200,aditivos!$A$2:$A$200,$A124,aditivos!$C$2:$C$200,"C1",aditivos!$B$2:$B$200,"&gt;="&amp;(INT(parametros!$C$3)+1)),2)))</f>
        <v/>
      </c>
      <c r="AD124" t="str">
        <f>IF($A124="","",IF(parametros!$C$4="",0,ROUND(SUMIFS(aditivos!$L$2:$L$200,aditivos!$A$2:$A$200,$A124,aditivos!$C$2:$C$200,"C2",aditivos!$B$2:$B$200,"&gt;="&amp;(INT(parametros!$C$4)+1)),2)))</f>
        <v/>
      </c>
      <c r="AE124" t="str">
        <f>IF($A124="","",IF(parametros!$C$5="",0,ROUND(SUMIFS(aditivos!$L$2:$L$200,aditivos!$A$2:$A$200,$A124,aditivos!$C$2:$C$200,"C3",aditivos!$B$2:$B$200,"&gt;="&amp;(INT(parametros!$C$5)+1)),2)))</f>
        <v/>
      </c>
      <c r="AF124" t="str">
        <f>IF($A124="","",IF(parametros!$C$6="",0,ROUND(SUMIFS(aditivos!$L$2:$L$200,aditivos!$A$2:$A$200,$A124,aditivos!$C$2:$C$200,"C4",aditivos!$B$2:$B$200,"&gt;="&amp;(INT(parametros!$C$6)+1)),2)))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12" t="str">
        <f>IF(A125="","",itens_Remanesc!C125)</f>
        <v/>
      </c>
      <c r="C125" s="171" t="str">
        <f>IF(A125="","",IF(itens_Remanesc!B125="",0,itens_Remanesc!B125))</f>
        <v/>
      </c>
      <c r="D125" s="173" t="str">
        <f>IF(A125="","",ROUND(SUMIFS(aditivos!$L$2:$L$200,aditivos!$A$2:$A$200,A125,aditivos!$C$2:$C$200,"C0"),2))</f>
        <v/>
      </c>
      <c r="E125" s="169" t="str">
        <f t="shared" si="54"/>
        <v/>
      </c>
      <c r="F125" s="169" t="str">
        <f>IF(A125="","",IF(itens_Remanesc!B125&lt;&gt;"",itens_Remanesc!B125,IF($Z125,0,"")))</f>
        <v/>
      </c>
      <c r="G125" s="177" t="str">
        <f t="shared" si="55"/>
        <v/>
      </c>
      <c r="H125" s="179" t="str">
        <f>IF(A125="","",ROUND(SUMIFS(aditivos!$L$2:$L$200,aditivos!$A$2:$A$200,A125,aditivos!$C$2:$C$200,"C1"),2))</f>
        <v/>
      </c>
      <c r="I125" s="175" t="str">
        <f t="shared" si="56"/>
        <v/>
      </c>
      <c r="J125" s="175" t="str">
        <f>IF(A125="","",IF(itens_Remanesc!E125="","",itens_Remanesc!E125))</f>
        <v/>
      </c>
      <c r="K125" s="181" t="str">
        <f t="shared" si="57"/>
        <v/>
      </c>
      <c r="L125" s="173" t="str">
        <f>IF(A125="","",ROUND(SUMIFS(aditivos!$L$2:$L$200,aditivos!$A$2:$A$200,A125,aditivos!$C$2:$C$200,"C2"),2))</f>
        <v/>
      </c>
      <c r="M125" s="169" t="str">
        <f t="shared" si="58"/>
        <v/>
      </c>
      <c r="N125" s="169" t="str">
        <f>IF(A125="","",IF(itens_Remanesc!G125="","",itens_Remanesc!G125))</f>
        <v/>
      </c>
      <c r="O125" s="177" t="str">
        <f t="shared" si="59"/>
        <v/>
      </c>
      <c r="P125" s="179" t="str">
        <f>IF(A125="","",ROUND(SUMIFS(aditivos!$L$2:$L$200,aditivos!$A$2:$A$200,A125,aditivos!$C$2:$C$200,"C3"),2))</f>
        <v/>
      </c>
      <c r="Q125" s="175" t="str">
        <f t="shared" si="60"/>
        <v/>
      </c>
      <c r="R125" s="175" t="str">
        <f>IF(A125="","",IF(itens_Remanesc!I125="","",itens_Remanesc!I125))</f>
        <v/>
      </c>
      <c r="S125" s="181" t="str">
        <f t="shared" si="61"/>
        <v/>
      </c>
      <c r="T125" s="173" t="str">
        <f>IF(A125="","",ROUND(SUMIFS(aditivos!$L$2:$L$200,aditivos!$A$2:$A$200,A125,aditivos!$C$2:$C$200,"C4"),2))</f>
        <v/>
      </c>
      <c r="U125" s="169" t="str">
        <f t="shared" si="62"/>
        <v/>
      </c>
      <c r="V125" s="169" t="str">
        <f>IF(A125="","",IF(itens_Remanesc!K125="","",itens_Remanesc!K125))</f>
        <v/>
      </c>
      <c r="W125" s="169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7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IF($A125="","",IF(parametros!$C$2="",0,ROUND(SUMIFS(aditivos!$L$2:$L$200,aditivos!$A$2:$A$200,$A125,aditivos!$C$2:$C$200,"C0",aditivos!$B$2:$B$200,"&gt;="&amp;(INT(parametros!$C$2)+1)),2)))</f>
        <v/>
      </c>
      <c r="AC125" t="str">
        <f>IF($A125="","",IF(parametros!$C$3="",0,ROUND(SUMIFS(aditivos!$L$2:$L$200,aditivos!$A$2:$A$200,$A125,aditivos!$C$2:$C$200,"C1",aditivos!$B$2:$B$200,"&gt;="&amp;(INT(parametros!$C$3)+1)),2)))</f>
        <v/>
      </c>
      <c r="AD125" t="str">
        <f>IF($A125="","",IF(parametros!$C$4="",0,ROUND(SUMIFS(aditivos!$L$2:$L$200,aditivos!$A$2:$A$200,$A125,aditivos!$C$2:$C$200,"C2",aditivos!$B$2:$B$200,"&gt;="&amp;(INT(parametros!$C$4)+1)),2)))</f>
        <v/>
      </c>
      <c r="AE125" t="str">
        <f>IF($A125="","",IF(parametros!$C$5="",0,ROUND(SUMIFS(aditivos!$L$2:$L$200,aditivos!$A$2:$A$200,$A125,aditivos!$C$2:$C$200,"C3",aditivos!$B$2:$B$200,"&gt;="&amp;(INT(parametros!$C$5)+1)),2)))</f>
        <v/>
      </c>
      <c r="AF125" t="str">
        <f>IF($A125="","",IF(parametros!$C$6="",0,ROUND(SUMIFS(aditivos!$L$2:$L$200,aditivos!$A$2:$A$200,$A125,aditivos!$C$2:$C$200,"C4",aditivos!$B$2:$B$200,"&gt;="&amp;(INT(parametros!$C$6)+1)),2)))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12" t="str">
        <f>IF(A126="","",itens_Remanesc!C126)</f>
        <v/>
      </c>
      <c r="C126" s="171" t="str">
        <f>IF(A126="","",IF(itens_Remanesc!B126="",0,itens_Remanesc!B126))</f>
        <v/>
      </c>
      <c r="D126" s="173" t="str">
        <f>IF(A126="","",ROUND(SUMIFS(aditivos!$L$2:$L$200,aditivos!$A$2:$A$200,A126,aditivos!$C$2:$C$200,"C0"),2))</f>
        <v/>
      </c>
      <c r="E126" s="169" t="str">
        <f t="shared" si="54"/>
        <v/>
      </c>
      <c r="F126" s="169" t="str">
        <f>IF(A126="","",IF(itens_Remanesc!B126&lt;&gt;"",itens_Remanesc!B126,IF($Z126,0,"")))</f>
        <v/>
      </c>
      <c r="G126" s="177" t="str">
        <f t="shared" si="55"/>
        <v/>
      </c>
      <c r="H126" s="179" t="str">
        <f>IF(A126="","",ROUND(SUMIFS(aditivos!$L$2:$L$200,aditivos!$A$2:$A$200,A126,aditivos!$C$2:$C$200,"C1"),2))</f>
        <v/>
      </c>
      <c r="I126" s="175" t="str">
        <f t="shared" si="56"/>
        <v/>
      </c>
      <c r="J126" s="175" t="str">
        <f>IF(A126="","",IF(itens_Remanesc!E126="","",itens_Remanesc!E126))</f>
        <v/>
      </c>
      <c r="K126" s="181" t="str">
        <f t="shared" si="57"/>
        <v/>
      </c>
      <c r="L126" s="173" t="str">
        <f>IF(A126="","",ROUND(SUMIFS(aditivos!$L$2:$L$200,aditivos!$A$2:$A$200,A126,aditivos!$C$2:$C$200,"C2"),2))</f>
        <v/>
      </c>
      <c r="M126" s="169" t="str">
        <f t="shared" si="58"/>
        <v/>
      </c>
      <c r="N126" s="169" t="str">
        <f>IF(A126="","",IF(itens_Remanesc!G126="","",itens_Remanesc!G126))</f>
        <v/>
      </c>
      <c r="O126" s="177" t="str">
        <f t="shared" si="59"/>
        <v/>
      </c>
      <c r="P126" s="179" t="str">
        <f>IF(A126="","",ROUND(SUMIFS(aditivos!$L$2:$L$200,aditivos!$A$2:$A$200,A126,aditivos!$C$2:$C$200,"C3"),2))</f>
        <v/>
      </c>
      <c r="Q126" s="175" t="str">
        <f t="shared" si="60"/>
        <v/>
      </c>
      <c r="R126" s="175" t="str">
        <f>IF(A126="","",IF(itens_Remanesc!I126="","",itens_Remanesc!I126))</f>
        <v/>
      </c>
      <c r="S126" s="181" t="str">
        <f t="shared" si="61"/>
        <v/>
      </c>
      <c r="T126" s="173" t="str">
        <f>IF(A126="","",ROUND(SUMIFS(aditivos!$L$2:$L$200,aditivos!$A$2:$A$200,A126,aditivos!$C$2:$C$200,"C4"),2))</f>
        <v/>
      </c>
      <c r="U126" s="169" t="str">
        <f t="shared" si="62"/>
        <v/>
      </c>
      <c r="V126" s="169" t="str">
        <f>IF(A126="","",IF(itens_Remanesc!K126="","",itens_Remanesc!K126))</f>
        <v/>
      </c>
      <c r="W126" s="169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7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IF($A126="","",IF(parametros!$C$2="",0,ROUND(SUMIFS(aditivos!$L$2:$L$200,aditivos!$A$2:$A$200,$A126,aditivos!$C$2:$C$200,"C0",aditivos!$B$2:$B$200,"&gt;="&amp;(INT(parametros!$C$2)+1)),2)))</f>
        <v/>
      </c>
      <c r="AC126" t="str">
        <f>IF($A126="","",IF(parametros!$C$3="",0,ROUND(SUMIFS(aditivos!$L$2:$L$200,aditivos!$A$2:$A$200,$A126,aditivos!$C$2:$C$200,"C1",aditivos!$B$2:$B$200,"&gt;="&amp;(INT(parametros!$C$3)+1)),2)))</f>
        <v/>
      </c>
      <c r="AD126" t="str">
        <f>IF($A126="","",IF(parametros!$C$4="",0,ROUND(SUMIFS(aditivos!$L$2:$L$200,aditivos!$A$2:$A$200,$A126,aditivos!$C$2:$C$200,"C2",aditivos!$B$2:$B$200,"&gt;="&amp;(INT(parametros!$C$4)+1)),2)))</f>
        <v/>
      </c>
      <c r="AE126" t="str">
        <f>IF($A126="","",IF(parametros!$C$5="",0,ROUND(SUMIFS(aditivos!$L$2:$L$200,aditivos!$A$2:$A$200,$A126,aditivos!$C$2:$C$200,"C3",aditivos!$B$2:$B$200,"&gt;="&amp;(INT(parametros!$C$5)+1)),2)))</f>
        <v/>
      </c>
      <c r="AF126" t="str">
        <f>IF($A126="","",IF(parametros!$C$6="",0,ROUND(SUMIFS(aditivos!$L$2:$L$200,aditivos!$A$2:$A$200,$A126,aditivos!$C$2:$C$200,"C4",aditivos!$B$2:$B$200,"&gt;="&amp;(INT(parametros!$C$6)+1)),2)))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12" t="str">
        <f>IF(A127="","",itens_Remanesc!C127)</f>
        <v/>
      </c>
      <c r="C127" s="171" t="str">
        <f>IF(A127="","",IF(itens_Remanesc!B127="",0,itens_Remanesc!B127))</f>
        <v/>
      </c>
      <c r="D127" s="173" t="str">
        <f>IF(A127="","",ROUND(SUMIFS(aditivos!$L$2:$L$200,aditivos!$A$2:$A$200,A127,aditivos!$C$2:$C$200,"C0"),2))</f>
        <v/>
      </c>
      <c r="E127" s="169" t="str">
        <f t="shared" si="54"/>
        <v/>
      </c>
      <c r="F127" s="169" t="str">
        <f>IF(A127="","",IF(itens_Remanesc!B127&lt;&gt;"",itens_Remanesc!B127,IF($Z127,0,"")))</f>
        <v/>
      </c>
      <c r="G127" s="177" t="str">
        <f t="shared" si="55"/>
        <v/>
      </c>
      <c r="H127" s="179" t="str">
        <f>IF(A127="","",ROUND(SUMIFS(aditivos!$L$2:$L$200,aditivos!$A$2:$A$200,A127,aditivos!$C$2:$C$200,"C1"),2))</f>
        <v/>
      </c>
      <c r="I127" s="175" t="str">
        <f t="shared" si="56"/>
        <v/>
      </c>
      <c r="J127" s="175" t="str">
        <f>IF(A127="","",IF(itens_Remanesc!E127="","",itens_Remanesc!E127))</f>
        <v/>
      </c>
      <c r="K127" s="181" t="str">
        <f t="shared" si="57"/>
        <v/>
      </c>
      <c r="L127" s="173" t="str">
        <f>IF(A127="","",ROUND(SUMIFS(aditivos!$L$2:$L$200,aditivos!$A$2:$A$200,A127,aditivos!$C$2:$C$200,"C2"),2))</f>
        <v/>
      </c>
      <c r="M127" s="169" t="str">
        <f t="shared" si="58"/>
        <v/>
      </c>
      <c r="N127" s="169" t="str">
        <f>IF(A127="","",IF(itens_Remanesc!G127="","",itens_Remanesc!G127))</f>
        <v/>
      </c>
      <c r="O127" s="177" t="str">
        <f t="shared" si="59"/>
        <v/>
      </c>
      <c r="P127" s="179" t="str">
        <f>IF(A127="","",ROUND(SUMIFS(aditivos!$L$2:$L$200,aditivos!$A$2:$A$200,A127,aditivos!$C$2:$C$200,"C3"),2))</f>
        <v/>
      </c>
      <c r="Q127" s="175" t="str">
        <f t="shared" si="60"/>
        <v/>
      </c>
      <c r="R127" s="175" t="str">
        <f>IF(A127="","",IF(itens_Remanesc!I127="","",itens_Remanesc!I127))</f>
        <v/>
      </c>
      <c r="S127" s="181" t="str">
        <f t="shared" si="61"/>
        <v/>
      </c>
      <c r="T127" s="173" t="str">
        <f>IF(A127="","",ROUND(SUMIFS(aditivos!$L$2:$L$200,aditivos!$A$2:$A$200,A127,aditivos!$C$2:$C$200,"C4"),2))</f>
        <v/>
      </c>
      <c r="U127" s="169" t="str">
        <f t="shared" si="62"/>
        <v/>
      </c>
      <c r="V127" s="169" t="str">
        <f>IF(A127="","",IF(itens_Remanesc!K127="","",itens_Remanesc!K127))</f>
        <v/>
      </c>
      <c r="W127" s="169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7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IF($A127="","",IF(parametros!$C$2="",0,ROUND(SUMIFS(aditivos!$L$2:$L$200,aditivos!$A$2:$A$200,$A127,aditivos!$C$2:$C$200,"C0",aditivos!$B$2:$B$200,"&gt;="&amp;(INT(parametros!$C$2)+1)),2)))</f>
        <v/>
      </c>
      <c r="AC127" t="str">
        <f>IF($A127="","",IF(parametros!$C$3="",0,ROUND(SUMIFS(aditivos!$L$2:$L$200,aditivos!$A$2:$A$200,$A127,aditivos!$C$2:$C$200,"C1",aditivos!$B$2:$B$200,"&gt;="&amp;(INT(parametros!$C$3)+1)),2)))</f>
        <v/>
      </c>
      <c r="AD127" t="str">
        <f>IF($A127="","",IF(parametros!$C$4="",0,ROUND(SUMIFS(aditivos!$L$2:$L$200,aditivos!$A$2:$A$200,$A127,aditivos!$C$2:$C$200,"C2",aditivos!$B$2:$B$200,"&gt;="&amp;(INT(parametros!$C$4)+1)),2)))</f>
        <v/>
      </c>
      <c r="AE127" t="str">
        <f>IF($A127="","",IF(parametros!$C$5="",0,ROUND(SUMIFS(aditivos!$L$2:$L$200,aditivos!$A$2:$A$200,$A127,aditivos!$C$2:$C$200,"C3",aditivos!$B$2:$B$200,"&gt;="&amp;(INT(parametros!$C$5)+1)),2)))</f>
        <v/>
      </c>
      <c r="AF127" t="str">
        <f>IF($A127="","",IF(parametros!$C$6="",0,ROUND(SUMIFS(aditivos!$L$2:$L$200,aditivos!$A$2:$A$200,$A127,aditivos!$C$2:$C$200,"C4",aditivos!$B$2:$B$200,"&gt;="&amp;(INT(parametros!$C$6)+1)),2)))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12" t="str">
        <f>IF(A128="","",itens_Remanesc!C128)</f>
        <v/>
      </c>
      <c r="C128" s="171" t="str">
        <f>IF(A128="","",IF(itens_Remanesc!B128="",0,itens_Remanesc!B128))</f>
        <v/>
      </c>
      <c r="D128" s="173" t="str">
        <f>IF(A128="","",ROUND(SUMIFS(aditivos!$L$2:$L$200,aditivos!$A$2:$A$200,A128,aditivos!$C$2:$C$200,"C0"),2))</f>
        <v/>
      </c>
      <c r="E128" s="169" t="str">
        <f t="shared" si="54"/>
        <v/>
      </c>
      <c r="F128" s="169" t="str">
        <f>IF(A128="","",IF(itens_Remanesc!B128&lt;&gt;"",itens_Remanesc!B128,IF($Z128,0,"")))</f>
        <v/>
      </c>
      <c r="G128" s="177" t="str">
        <f t="shared" si="55"/>
        <v/>
      </c>
      <c r="H128" s="179" t="str">
        <f>IF(A128="","",ROUND(SUMIFS(aditivos!$L$2:$L$200,aditivos!$A$2:$A$200,A128,aditivos!$C$2:$C$200,"C1"),2))</f>
        <v/>
      </c>
      <c r="I128" s="175" t="str">
        <f t="shared" si="56"/>
        <v/>
      </c>
      <c r="J128" s="175" t="str">
        <f>IF(A128="","",IF(itens_Remanesc!E128="","",itens_Remanesc!E128))</f>
        <v/>
      </c>
      <c r="K128" s="181" t="str">
        <f t="shared" si="57"/>
        <v/>
      </c>
      <c r="L128" s="173" t="str">
        <f>IF(A128="","",ROUND(SUMIFS(aditivos!$L$2:$L$200,aditivos!$A$2:$A$200,A128,aditivos!$C$2:$C$200,"C2"),2))</f>
        <v/>
      </c>
      <c r="M128" s="169" t="str">
        <f t="shared" si="58"/>
        <v/>
      </c>
      <c r="N128" s="169" t="str">
        <f>IF(A128="","",IF(itens_Remanesc!G128="","",itens_Remanesc!G128))</f>
        <v/>
      </c>
      <c r="O128" s="177" t="str">
        <f t="shared" si="59"/>
        <v/>
      </c>
      <c r="P128" s="179" t="str">
        <f>IF(A128="","",ROUND(SUMIFS(aditivos!$L$2:$L$200,aditivos!$A$2:$A$200,A128,aditivos!$C$2:$C$200,"C3"),2))</f>
        <v/>
      </c>
      <c r="Q128" s="175" t="str">
        <f t="shared" si="60"/>
        <v/>
      </c>
      <c r="R128" s="175" t="str">
        <f>IF(A128="","",IF(itens_Remanesc!I128="","",itens_Remanesc!I128))</f>
        <v/>
      </c>
      <c r="S128" s="181" t="str">
        <f t="shared" si="61"/>
        <v/>
      </c>
      <c r="T128" s="173" t="str">
        <f>IF(A128="","",ROUND(SUMIFS(aditivos!$L$2:$L$200,aditivos!$A$2:$A$200,A128,aditivos!$C$2:$C$200,"C4"),2))</f>
        <v/>
      </c>
      <c r="U128" s="169" t="str">
        <f t="shared" si="62"/>
        <v/>
      </c>
      <c r="V128" s="169" t="str">
        <f>IF(A128="","",IF(itens_Remanesc!K128="","",itens_Remanesc!K128))</f>
        <v/>
      </c>
      <c r="W128" s="169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7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IF($A128="","",IF(parametros!$C$2="",0,ROUND(SUMIFS(aditivos!$L$2:$L$200,aditivos!$A$2:$A$200,$A128,aditivos!$C$2:$C$200,"C0",aditivos!$B$2:$B$200,"&gt;="&amp;(INT(parametros!$C$2)+1)),2)))</f>
        <v/>
      </c>
      <c r="AC128" t="str">
        <f>IF($A128="","",IF(parametros!$C$3="",0,ROUND(SUMIFS(aditivos!$L$2:$L$200,aditivos!$A$2:$A$200,$A128,aditivos!$C$2:$C$200,"C1",aditivos!$B$2:$B$200,"&gt;="&amp;(INT(parametros!$C$3)+1)),2)))</f>
        <v/>
      </c>
      <c r="AD128" t="str">
        <f>IF($A128="","",IF(parametros!$C$4="",0,ROUND(SUMIFS(aditivos!$L$2:$L$200,aditivos!$A$2:$A$200,$A128,aditivos!$C$2:$C$200,"C2",aditivos!$B$2:$B$200,"&gt;="&amp;(INT(parametros!$C$4)+1)),2)))</f>
        <v/>
      </c>
      <c r="AE128" t="str">
        <f>IF($A128="","",IF(parametros!$C$5="",0,ROUND(SUMIFS(aditivos!$L$2:$L$200,aditivos!$A$2:$A$200,$A128,aditivos!$C$2:$C$200,"C3",aditivos!$B$2:$B$200,"&gt;="&amp;(INT(parametros!$C$5)+1)),2)))</f>
        <v/>
      </c>
      <c r="AF128" t="str">
        <f>IF($A128="","",IF(parametros!$C$6="",0,ROUND(SUMIFS(aditivos!$L$2:$L$200,aditivos!$A$2:$A$200,$A128,aditivos!$C$2:$C$200,"C4",aditivos!$B$2:$B$200,"&gt;="&amp;(INT(parametros!$C$6)+1)),2)))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12" t="str">
        <f>IF(A129="","",itens_Remanesc!C129)</f>
        <v/>
      </c>
      <c r="C129" s="171" t="str">
        <f>IF(A129="","",IF(itens_Remanesc!B129="",0,itens_Remanesc!B129))</f>
        <v/>
      </c>
      <c r="D129" s="173" t="str">
        <f>IF(A129="","",ROUND(SUMIFS(aditivos!$L$2:$L$200,aditivos!$A$2:$A$200,A129,aditivos!$C$2:$C$200,"C0"),2))</f>
        <v/>
      </c>
      <c r="E129" s="169" t="str">
        <f t="shared" si="54"/>
        <v/>
      </c>
      <c r="F129" s="169" t="str">
        <f>IF(A129="","",IF(itens_Remanesc!B129&lt;&gt;"",itens_Remanesc!B129,IF($Z129,0,"")))</f>
        <v/>
      </c>
      <c r="G129" s="177" t="str">
        <f t="shared" si="55"/>
        <v/>
      </c>
      <c r="H129" s="179" t="str">
        <f>IF(A129="","",ROUND(SUMIFS(aditivos!$L$2:$L$200,aditivos!$A$2:$A$200,A129,aditivos!$C$2:$C$200,"C1"),2))</f>
        <v/>
      </c>
      <c r="I129" s="175" t="str">
        <f t="shared" si="56"/>
        <v/>
      </c>
      <c r="J129" s="175" t="str">
        <f>IF(A129="","",IF(itens_Remanesc!E129="","",itens_Remanesc!E129))</f>
        <v/>
      </c>
      <c r="K129" s="181" t="str">
        <f t="shared" si="57"/>
        <v/>
      </c>
      <c r="L129" s="173" t="str">
        <f>IF(A129="","",ROUND(SUMIFS(aditivos!$L$2:$L$200,aditivos!$A$2:$A$200,A129,aditivos!$C$2:$C$200,"C2"),2))</f>
        <v/>
      </c>
      <c r="M129" s="169" t="str">
        <f t="shared" si="58"/>
        <v/>
      </c>
      <c r="N129" s="169" t="str">
        <f>IF(A129="","",IF(itens_Remanesc!G129="","",itens_Remanesc!G129))</f>
        <v/>
      </c>
      <c r="O129" s="177" t="str">
        <f t="shared" si="59"/>
        <v/>
      </c>
      <c r="P129" s="179" t="str">
        <f>IF(A129="","",ROUND(SUMIFS(aditivos!$L$2:$L$200,aditivos!$A$2:$A$200,A129,aditivos!$C$2:$C$200,"C3"),2))</f>
        <v/>
      </c>
      <c r="Q129" s="175" t="str">
        <f t="shared" si="60"/>
        <v/>
      </c>
      <c r="R129" s="175" t="str">
        <f>IF(A129="","",IF(itens_Remanesc!I129="","",itens_Remanesc!I129))</f>
        <v/>
      </c>
      <c r="S129" s="181" t="str">
        <f t="shared" si="61"/>
        <v/>
      </c>
      <c r="T129" s="173" t="str">
        <f>IF(A129="","",ROUND(SUMIFS(aditivos!$L$2:$L$200,aditivos!$A$2:$A$200,A129,aditivos!$C$2:$C$200,"C4"),2))</f>
        <v/>
      </c>
      <c r="U129" s="169" t="str">
        <f t="shared" si="62"/>
        <v/>
      </c>
      <c r="V129" s="169" t="str">
        <f>IF(A129="","",IF(itens_Remanesc!K129="","",itens_Remanesc!K129))</f>
        <v/>
      </c>
      <c r="W129" s="169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7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IF($A129="","",IF(parametros!$C$2="",0,ROUND(SUMIFS(aditivos!$L$2:$L$200,aditivos!$A$2:$A$200,$A129,aditivos!$C$2:$C$200,"C0",aditivos!$B$2:$B$200,"&gt;="&amp;(INT(parametros!$C$2)+1)),2)))</f>
        <v/>
      </c>
      <c r="AC129" t="str">
        <f>IF($A129="","",IF(parametros!$C$3="",0,ROUND(SUMIFS(aditivos!$L$2:$L$200,aditivos!$A$2:$A$200,$A129,aditivos!$C$2:$C$200,"C1",aditivos!$B$2:$B$200,"&gt;="&amp;(INT(parametros!$C$3)+1)),2)))</f>
        <v/>
      </c>
      <c r="AD129" t="str">
        <f>IF($A129="","",IF(parametros!$C$4="",0,ROUND(SUMIFS(aditivos!$L$2:$L$200,aditivos!$A$2:$A$200,$A129,aditivos!$C$2:$C$200,"C2",aditivos!$B$2:$B$200,"&gt;="&amp;(INT(parametros!$C$4)+1)),2)))</f>
        <v/>
      </c>
      <c r="AE129" t="str">
        <f>IF($A129="","",IF(parametros!$C$5="",0,ROUND(SUMIFS(aditivos!$L$2:$L$200,aditivos!$A$2:$A$200,$A129,aditivos!$C$2:$C$200,"C3",aditivos!$B$2:$B$200,"&gt;="&amp;(INT(parametros!$C$5)+1)),2)))</f>
        <v/>
      </c>
      <c r="AF129" t="str">
        <f>IF($A129="","",IF(parametros!$C$6="",0,ROUND(SUMIFS(aditivos!$L$2:$L$200,aditivos!$A$2:$A$200,$A129,aditivos!$C$2:$C$200,"C4",aditivos!$B$2:$B$200,"&gt;="&amp;(INT(parametros!$C$6)+1)),2)))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12" t="str">
        <f>IF(A130="","",itens_Remanesc!C130)</f>
        <v/>
      </c>
      <c r="C130" s="171" t="str">
        <f>IF(A130="","",IF(itens_Remanesc!B130="",0,itens_Remanesc!B130))</f>
        <v/>
      </c>
      <c r="D130" s="173" t="str">
        <f>IF(A130="","",ROUND(SUMIFS(aditivos!$L$2:$L$200,aditivos!$A$2:$A$200,A130,aditivos!$C$2:$C$200,"C0"),2))</f>
        <v/>
      </c>
      <c r="E130" s="169" t="str">
        <f t="shared" ref="E130:E161" si="72">IF(A130="","",ROUND(C130+D130,2))</f>
        <v/>
      </c>
      <c r="F130" s="169" t="str">
        <f>IF(A130="","",IF(itens_Remanesc!B130&lt;&gt;"",itens_Remanesc!B130,IF($Z130,0,"")))</f>
        <v/>
      </c>
      <c r="G130" s="177" t="str">
        <f t="shared" ref="G130:G161" si="73">IF(A130="","",IF($Y130="","",IF($Y130&gt;0,"",ROUND(E130,2))))</f>
        <v/>
      </c>
      <c r="H130" s="179" t="str">
        <f>IF(A130="","",ROUND(SUMIFS(aditivos!$L$2:$L$200,aditivos!$A$2:$A$200,A130,aditivos!$C$2:$C$200,"C1"),2))</f>
        <v/>
      </c>
      <c r="I130" s="175" t="str">
        <f t="shared" ref="I130:I161" si="74">IF(A130="","",ROUND(E130+H130,2))</f>
        <v/>
      </c>
      <c r="J130" s="175" t="str">
        <f>IF(A130="","",IF(itens_Remanesc!E130="","",itens_Remanesc!E130))</f>
        <v/>
      </c>
      <c r="K130" s="181" t="str">
        <f t="shared" ref="K130:K161" si="75">IF(A130="","",IF($Y130="","",IF($Y130&gt;1,"",IF(ISNUMBER(J130),ROUND(J130+H130,2),IF($Y130=1,ROUND(H130,2),"")))))</f>
        <v/>
      </c>
      <c r="L130" s="173" t="str">
        <f>IF(A130="","",ROUND(SUMIFS(aditivos!$L$2:$L$200,aditivos!$A$2:$A$200,A130,aditivos!$C$2:$C$200,"C2"),2))</f>
        <v/>
      </c>
      <c r="M130" s="169" t="str">
        <f t="shared" ref="M130:M161" si="76">IF(A130="","",ROUND(I130+L130,2))</f>
        <v/>
      </c>
      <c r="N130" s="169" t="str">
        <f>IF(A130="","",IF(itens_Remanesc!G130="","",itens_Remanesc!G130))</f>
        <v/>
      </c>
      <c r="O130" s="177" t="str">
        <f t="shared" ref="O130:O161" si="77">IF(A130="","",IF($Y130="","",IF($Y130&gt;2,"",IF(ISNUMBER(N130),ROUND(N130+L130,2),IF($Y130=2,ROUND(L130,2),"")))))</f>
        <v/>
      </c>
      <c r="P130" s="179" t="str">
        <f>IF(A130="","",ROUND(SUMIFS(aditivos!$L$2:$L$200,aditivos!$A$2:$A$200,A130,aditivos!$C$2:$C$200,"C3"),2))</f>
        <v/>
      </c>
      <c r="Q130" s="175" t="str">
        <f t="shared" ref="Q130:Q161" si="78">IF(A130="","",ROUND(M130+P130,2))</f>
        <v/>
      </c>
      <c r="R130" s="175" t="str">
        <f>IF(A130="","",IF(itens_Remanesc!I130="","",itens_Remanesc!I130))</f>
        <v/>
      </c>
      <c r="S130" s="181" t="str">
        <f t="shared" ref="S130:S161" si="79">IF(A130="","",IF($Y130="","",IF($Y130&gt;3,"",IF(ISNUMBER(R130),ROUND(R130+P130,2),IF($Y130=3,ROUND(P130,2),"")))))</f>
        <v/>
      </c>
      <c r="T130" s="173" t="str">
        <f>IF(A130="","",ROUND(SUMIFS(aditivos!$L$2:$L$200,aditivos!$A$2:$A$200,A130,aditivos!$C$2:$C$200,"C4"),2))</f>
        <v/>
      </c>
      <c r="U130" s="169" t="str">
        <f t="shared" ref="U130:U161" si="80">IF(A130="","",ROUND(Q130+T130,2))</f>
        <v/>
      </c>
      <c r="V130" s="169" t="str">
        <f>IF(A130="","",IF(itens_Remanesc!K130="","",itens_Remanesc!K130))</f>
        <v/>
      </c>
      <c r="W130" s="169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7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IF($A130="","",IF(parametros!$C$2="",0,ROUND(SUMIFS(aditivos!$L$2:$L$200,aditivos!$A$2:$A$200,$A130,aditivos!$C$2:$C$200,"C0",aditivos!$B$2:$B$200,"&gt;="&amp;(INT(parametros!$C$2)+1)),2)))</f>
        <v/>
      </c>
      <c r="AC130" t="str">
        <f>IF($A130="","",IF(parametros!$C$3="",0,ROUND(SUMIFS(aditivos!$L$2:$L$200,aditivos!$A$2:$A$200,$A130,aditivos!$C$2:$C$200,"C1",aditivos!$B$2:$B$200,"&gt;="&amp;(INT(parametros!$C$3)+1)),2)))</f>
        <v/>
      </c>
      <c r="AD130" t="str">
        <f>IF($A130="","",IF(parametros!$C$4="",0,ROUND(SUMIFS(aditivos!$L$2:$L$200,aditivos!$A$2:$A$200,$A130,aditivos!$C$2:$C$200,"C2",aditivos!$B$2:$B$200,"&gt;="&amp;(INT(parametros!$C$4)+1)),2)))</f>
        <v/>
      </c>
      <c r="AE130" t="str">
        <f>IF($A130="","",IF(parametros!$C$5="",0,ROUND(SUMIFS(aditivos!$L$2:$L$200,aditivos!$A$2:$A$200,$A130,aditivos!$C$2:$C$200,"C3",aditivos!$B$2:$B$200,"&gt;="&amp;(INT(parametros!$C$5)+1)),2)))</f>
        <v/>
      </c>
      <c r="AF130" t="str">
        <f>IF($A130="","",IF(parametros!$C$6="",0,ROUND(SUMIFS(aditivos!$L$2:$L$200,aditivos!$A$2:$A$200,$A130,aditivos!$C$2:$C$200,"C4",aditivos!$B$2:$B$200,"&gt;="&amp;(INT(parametros!$C$6)+1)),2)))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12" t="str">
        <f>IF(A131="","",itens_Remanesc!C131)</f>
        <v/>
      </c>
      <c r="C131" s="171" t="str">
        <f>IF(A131="","",IF(itens_Remanesc!B131="",0,itens_Remanesc!B131))</f>
        <v/>
      </c>
      <c r="D131" s="173" t="str">
        <f>IF(A131="","",ROUND(SUMIFS(aditivos!$L$2:$L$200,aditivos!$A$2:$A$200,A131,aditivos!$C$2:$C$200,"C0"),2))</f>
        <v/>
      </c>
      <c r="E131" s="169" t="str">
        <f t="shared" si="72"/>
        <v/>
      </c>
      <c r="F131" s="169" t="str">
        <f>IF(A131="","",IF(itens_Remanesc!B131&lt;&gt;"",itens_Remanesc!B131,IF($Z131,0,"")))</f>
        <v/>
      </c>
      <c r="G131" s="177" t="str">
        <f t="shared" si="73"/>
        <v/>
      </c>
      <c r="H131" s="179" t="str">
        <f>IF(A131="","",ROUND(SUMIFS(aditivos!$L$2:$L$200,aditivos!$A$2:$A$200,A131,aditivos!$C$2:$C$200,"C1"),2))</f>
        <v/>
      </c>
      <c r="I131" s="175" t="str">
        <f t="shared" si="74"/>
        <v/>
      </c>
      <c r="J131" s="175" t="str">
        <f>IF(A131="","",IF(itens_Remanesc!E131="","",itens_Remanesc!E131))</f>
        <v/>
      </c>
      <c r="K131" s="181" t="str">
        <f t="shared" si="75"/>
        <v/>
      </c>
      <c r="L131" s="173" t="str">
        <f>IF(A131="","",ROUND(SUMIFS(aditivos!$L$2:$L$200,aditivos!$A$2:$A$200,A131,aditivos!$C$2:$C$200,"C2"),2))</f>
        <v/>
      </c>
      <c r="M131" s="169" t="str">
        <f t="shared" si="76"/>
        <v/>
      </c>
      <c r="N131" s="169" t="str">
        <f>IF(A131="","",IF(itens_Remanesc!G131="","",itens_Remanesc!G131))</f>
        <v/>
      </c>
      <c r="O131" s="177" t="str">
        <f t="shared" si="77"/>
        <v/>
      </c>
      <c r="P131" s="179" t="str">
        <f>IF(A131="","",ROUND(SUMIFS(aditivos!$L$2:$L$200,aditivos!$A$2:$A$200,A131,aditivos!$C$2:$C$200,"C3"),2))</f>
        <v/>
      </c>
      <c r="Q131" s="175" t="str">
        <f t="shared" si="78"/>
        <v/>
      </c>
      <c r="R131" s="175" t="str">
        <f>IF(A131="","",IF(itens_Remanesc!I131="","",itens_Remanesc!I131))</f>
        <v/>
      </c>
      <c r="S131" s="181" t="str">
        <f t="shared" si="79"/>
        <v/>
      </c>
      <c r="T131" s="173" t="str">
        <f>IF(A131="","",ROUND(SUMIFS(aditivos!$L$2:$L$200,aditivos!$A$2:$A$200,A131,aditivos!$C$2:$C$200,"C4"),2))</f>
        <v/>
      </c>
      <c r="U131" s="169" t="str">
        <f t="shared" si="80"/>
        <v/>
      </c>
      <c r="V131" s="169" t="str">
        <f>IF(A131="","",IF(itens_Remanesc!K131="","",itens_Remanesc!K131))</f>
        <v/>
      </c>
      <c r="W131" s="169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7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IF($A131="","",IF(parametros!$C$2="",0,ROUND(SUMIFS(aditivos!$L$2:$L$200,aditivos!$A$2:$A$200,$A131,aditivos!$C$2:$C$200,"C0",aditivos!$B$2:$B$200,"&gt;="&amp;(INT(parametros!$C$2)+1)),2)))</f>
        <v/>
      </c>
      <c r="AC131" t="str">
        <f>IF($A131="","",IF(parametros!$C$3="",0,ROUND(SUMIFS(aditivos!$L$2:$L$200,aditivos!$A$2:$A$200,$A131,aditivos!$C$2:$C$200,"C1",aditivos!$B$2:$B$200,"&gt;="&amp;(INT(parametros!$C$3)+1)),2)))</f>
        <v/>
      </c>
      <c r="AD131" t="str">
        <f>IF($A131="","",IF(parametros!$C$4="",0,ROUND(SUMIFS(aditivos!$L$2:$L$200,aditivos!$A$2:$A$200,$A131,aditivos!$C$2:$C$200,"C2",aditivos!$B$2:$B$200,"&gt;="&amp;(INT(parametros!$C$4)+1)),2)))</f>
        <v/>
      </c>
      <c r="AE131" t="str">
        <f>IF($A131="","",IF(parametros!$C$5="",0,ROUND(SUMIFS(aditivos!$L$2:$L$200,aditivos!$A$2:$A$200,$A131,aditivos!$C$2:$C$200,"C3",aditivos!$B$2:$B$200,"&gt;="&amp;(INT(parametros!$C$5)+1)),2)))</f>
        <v/>
      </c>
      <c r="AF131" t="str">
        <f>IF($A131="","",IF(parametros!$C$6="",0,ROUND(SUMIFS(aditivos!$L$2:$L$200,aditivos!$A$2:$A$200,$A131,aditivos!$C$2:$C$200,"C4",aditivos!$B$2:$B$200,"&gt;="&amp;(INT(parametros!$C$6)+1)),2)))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12" t="str">
        <f>IF(A132="","",itens_Remanesc!C132)</f>
        <v/>
      </c>
      <c r="C132" s="171" t="str">
        <f>IF(A132="","",IF(itens_Remanesc!B132="",0,itens_Remanesc!B132))</f>
        <v/>
      </c>
      <c r="D132" s="173" t="str">
        <f>IF(A132="","",ROUND(SUMIFS(aditivos!$L$2:$L$200,aditivos!$A$2:$A$200,A132,aditivos!$C$2:$C$200,"C0"),2))</f>
        <v/>
      </c>
      <c r="E132" s="169" t="str">
        <f t="shared" si="72"/>
        <v/>
      </c>
      <c r="F132" s="169" t="str">
        <f>IF(A132="","",IF(itens_Remanesc!B132&lt;&gt;"",itens_Remanesc!B132,IF($Z132,0,"")))</f>
        <v/>
      </c>
      <c r="G132" s="177" t="str">
        <f t="shared" si="73"/>
        <v/>
      </c>
      <c r="H132" s="179" t="str">
        <f>IF(A132="","",ROUND(SUMIFS(aditivos!$L$2:$L$200,aditivos!$A$2:$A$200,A132,aditivos!$C$2:$C$200,"C1"),2))</f>
        <v/>
      </c>
      <c r="I132" s="175" t="str">
        <f t="shared" si="74"/>
        <v/>
      </c>
      <c r="J132" s="175" t="str">
        <f>IF(A132="","",IF(itens_Remanesc!E132="","",itens_Remanesc!E132))</f>
        <v/>
      </c>
      <c r="K132" s="181" t="str">
        <f t="shared" si="75"/>
        <v/>
      </c>
      <c r="L132" s="173" t="str">
        <f>IF(A132="","",ROUND(SUMIFS(aditivos!$L$2:$L$200,aditivos!$A$2:$A$200,A132,aditivos!$C$2:$C$200,"C2"),2))</f>
        <v/>
      </c>
      <c r="M132" s="169" t="str">
        <f t="shared" si="76"/>
        <v/>
      </c>
      <c r="N132" s="169" t="str">
        <f>IF(A132="","",IF(itens_Remanesc!G132="","",itens_Remanesc!G132))</f>
        <v/>
      </c>
      <c r="O132" s="177" t="str">
        <f t="shared" si="77"/>
        <v/>
      </c>
      <c r="P132" s="179" t="str">
        <f>IF(A132="","",ROUND(SUMIFS(aditivos!$L$2:$L$200,aditivos!$A$2:$A$200,A132,aditivos!$C$2:$C$200,"C3"),2))</f>
        <v/>
      </c>
      <c r="Q132" s="175" t="str">
        <f t="shared" si="78"/>
        <v/>
      </c>
      <c r="R132" s="175" t="str">
        <f>IF(A132="","",IF(itens_Remanesc!I132="","",itens_Remanesc!I132))</f>
        <v/>
      </c>
      <c r="S132" s="181" t="str">
        <f t="shared" si="79"/>
        <v/>
      </c>
      <c r="T132" s="173" t="str">
        <f>IF(A132="","",ROUND(SUMIFS(aditivos!$L$2:$L$200,aditivos!$A$2:$A$200,A132,aditivos!$C$2:$C$200,"C4"),2))</f>
        <v/>
      </c>
      <c r="U132" s="169" t="str">
        <f t="shared" si="80"/>
        <v/>
      </c>
      <c r="V132" s="169" t="str">
        <f>IF(A132="","",IF(itens_Remanesc!K132="","",itens_Remanesc!K132))</f>
        <v/>
      </c>
      <c r="W132" s="169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7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IF($A132="","",IF(parametros!$C$2="",0,ROUND(SUMIFS(aditivos!$L$2:$L$200,aditivos!$A$2:$A$200,$A132,aditivos!$C$2:$C$200,"C0",aditivos!$B$2:$B$200,"&gt;="&amp;(INT(parametros!$C$2)+1)),2)))</f>
        <v/>
      </c>
      <c r="AC132" t="str">
        <f>IF($A132="","",IF(parametros!$C$3="",0,ROUND(SUMIFS(aditivos!$L$2:$L$200,aditivos!$A$2:$A$200,$A132,aditivos!$C$2:$C$200,"C1",aditivos!$B$2:$B$200,"&gt;="&amp;(INT(parametros!$C$3)+1)),2)))</f>
        <v/>
      </c>
      <c r="AD132" t="str">
        <f>IF($A132="","",IF(parametros!$C$4="",0,ROUND(SUMIFS(aditivos!$L$2:$L$200,aditivos!$A$2:$A$200,$A132,aditivos!$C$2:$C$200,"C2",aditivos!$B$2:$B$200,"&gt;="&amp;(INT(parametros!$C$4)+1)),2)))</f>
        <v/>
      </c>
      <c r="AE132" t="str">
        <f>IF($A132="","",IF(parametros!$C$5="",0,ROUND(SUMIFS(aditivos!$L$2:$L$200,aditivos!$A$2:$A$200,$A132,aditivos!$C$2:$C$200,"C3",aditivos!$B$2:$B$200,"&gt;="&amp;(INT(parametros!$C$5)+1)),2)))</f>
        <v/>
      </c>
      <c r="AF132" t="str">
        <f>IF($A132="","",IF(parametros!$C$6="",0,ROUND(SUMIFS(aditivos!$L$2:$L$200,aditivos!$A$2:$A$200,$A132,aditivos!$C$2:$C$200,"C4",aditivos!$B$2:$B$200,"&gt;="&amp;(INT(parametros!$C$6)+1)),2)))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12" t="str">
        <f>IF(A133="","",itens_Remanesc!C133)</f>
        <v/>
      </c>
      <c r="C133" s="171" t="str">
        <f>IF(A133="","",IF(itens_Remanesc!B133="",0,itens_Remanesc!B133))</f>
        <v/>
      </c>
      <c r="D133" s="173" t="str">
        <f>IF(A133="","",ROUND(SUMIFS(aditivos!$L$2:$L$200,aditivos!$A$2:$A$200,A133,aditivos!$C$2:$C$200,"C0"),2))</f>
        <v/>
      </c>
      <c r="E133" s="169" t="str">
        <f t="shared" si="72"/>
        <v/>
      </c>
      <c r="F133" s="169" t="str">
        <f>IF(A133="","",IF(itens_Remanesc!B133&lt;&gt;"",itens_Remanesc!B133,IF($Z133,0,"")))</f>
        <v/>
      </c>
      <c r="G133" s="177" t="str">
        <f t="shared" si="73"/>
        <v/>
      </c>
      <c r="H133" s="179" t="str">
        <f>IF(A133="","",ROUND(SUMIFS(aditivos!$L$2:$L$200,aditivos!$A$2:$A$200,A133,aditivos!$C$2:$C$200,"C1"),2))</f>
        <v/>
      </c>
      <c r="I133" s="175" t="str">
        <f t="shared" si="74"/>
        <v/>
      </c>
      <c r="J133" s="175" t="str">
        <f>IF(A133="","",IF(itens_Remanesc!E133="","",itens_Remanesc!E133))</f>
        <v/>
      </c>
      <c r="K133" s="181" t="str">
        <f t="shared" si="75"/>
        <v/>
      </c>
      <c r="L133" s="173" t="str">
        <f>IF(A133="","",ROUND(SUMIFS(aditivos!$L$2:$L$200,aditivos!$A$2:$A$200,A133,aditivos!$C$2:$C$200,"C2"),2))</f>
        <v/>
      </c>
      <c r="M133" s="169" t="str">
        <f t="shared" si="76"/>
        <v/>
      </c>
      <c r="N133" s="169" t="str">
        <f>IF(A133="","",IF(itens_Remanesc!G133="","",itens_Remanesc!G133))</f>
        <v/>
      </c>
      <c r="O133" s="177" t="str">
        <f t="shared" si="77"/>
        <v/>
      </c>
      <c r="P133" s="179" t="str">
        <f>IF(A133="","",ROUND(SUMIFS(aditivos!$L$2:$L$200,aditivos!$A$2:$A$200,A133,aditivos!$C$2:$C$200,"C3"),2))</f>
        <v/>
      </c>
      <c r="Q133" s="175" t="str">
        <f t="shared" si="78"/>
        <v/>
      </c>
      <c r="R133" s="175" t="str">
        <f>IF(A133="","",IF(itens_Remanesc!I133="","",itens_Remanesc!I133))</f>
        <v/>
      </c>
      <c r="S133" s="181" t="str">
        <f t="shared" si="79"/>
        <v/>
      </c>
      <c r="T133" s="173" t="str">
        <f>IF(A133="","",ROUND(SUMIFS(aditivos!$L$2:$L$200,aditivos!$A$2:$A$200,A133,aditivos!$C$2:$C$200,"C4"),2))</f>
        <v/>
      </c>
      <c r="U133" s="169" t="str">
        <f t="shared" si="80"/>
        <v/>
      </c>
      <c r="V133" s="169" t="str">
        <f>IF(A133="","",IF(itens_Remanesc!K133="","",itens_Remanesc!K133))</f>
        <v/>
      </c>
      <c r="W133" s="169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7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IF($A133="","",IF(parametros!$C$2="",0,ROUND(SUMIFS(aditivos!$L$2:$L$200,aditivos!$A$2:$A$200,$A133,aditivos!$C$2:$C$200,"C0",aditivos!$B$2:$B$200,"&gt;="&amp;(INT(parametros!$C$2)+1)),2)))</f>
        <v/>
      </c>
      <c r="AC133" t="str">
        <f>IF($A133="","",IF(parametros!$C$3="",0,ROUND(SUMIFS(aditivos!$L$2:$L$200,aditivos!$A$2:$A$200,$A133,aditivos!$C$2:$C$200,"C1",aditivos!$B$2:$B$200,"&gt;="&amp;(INT(parametros!$C$3)+1)),2)))</f>
        <v/>
      </c>
      <c r="AD133" t="str">
        <f>IF($A133="","",IF(parametros!$C$4="",0,ROUND(SUMIFS(aditivos!$L$2:$L$200,aditivos!$A$2:$A$200,$A133,aditivos!$C$2:$C$200,"C2",aditivos!$B$2:$B$200,"&gt;="&amp;(INT(parametros!$C$4)+1)),2)))</f>
        <v/>
      </c>
      <c r="AE133" t="str">
        <f>IF($A133="","",IF(parametros!$C$5="",0,ROUND(SUMIFS(aditivos!$L$2:$L$200,aditivos!$A$2:$A$200,$A133,aditivos!$C$2:$C$200,"C3",aditivos!$B$2:$B$200,"&gt;="&amp;(INT(parametros!$C$5)+1)),2)))</f>
        <v/>
      </c>
      <c r="AF133" t="str">
        <f>IF($A133="","",IF(parametros!$C$6="",0,ROUND(SUMIFS(aditivos!$L$2:$L$200,aditivos!$A$2:$A$200,$A133,aditivos!$C$2:$C$200,"C4",aditivos!$B$2:$B$200,"&gt;="&amp;(INT(parametros!$C$6)+1)),2)))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12" t="str">
        <f>IF(A134="","",itens_Remanesc!C134)</f>
        <v/>
      </c>
      <c r="C134" s="171" t="str">
        <f>IF(A134="","",IF(itens_Remanesc!B134="",0,itens_Remanesc!B134))</f>
        <v/>
      </c>
      <c r="D134" s="173" t="str">
        <f>IF(A134="","",ROUND(SUMIFS(aditivos!$L$2:$L$200,aditivos!$A$2:$A$200,A134,aditivos!$C$2:$C$200,"C0"),2))</f>
        <v/>
      </c>
      <c r="E134" s="169" t="str">
        <f t="shared" si="72"/>
        <v/>
      </c>
      <c r="F134" s="169" t="str">
        <f>IF(A134="","",IF(itens_Remanesc!B134&lt;&gt;"",itens_Remanesc!B134,IF($Z134,0,"")))</f>
        <v/>
      </c>
      <c r="G134" s="177" t="str">
        <f t="shared" si="73"/>
        <v/>
      </c>
      <c r="H134" s="179" t="str">
        <f>IF(A134="","",ROUND(SUMIFS(aditivos!$L$2:$L$200,aditivos!$A$2:$A$200,A134,aditivos!$C$2:$C$200,"C1"),2))</f>
        <v/>
      </c>
      <c r="I134" s="175" t="str">
        <f t="shared" si="74"/>
        <v/>
      </c>
      <c r="J134" s="175" t="str">
        <f>IF(A134="","",IF(itens_Remanesc!E134="","",itens_Remanesc!E134))</f>
        <v/>
      </c>
      <c r="K134" s="181" t="str">
        <f t="shared" si="75"/>
        <v/>
      </c>
      <c r="L134" s="173" t="str">
        <f>IF(A134="","",ROUND(SUMIFS(aditivos!$L$2:$L$200,aditivos!$A$2:$A$200,A134,aditivos!$C$2:$C$200,"C2"),2))</f>
        <v/>
      </c>
      <c r="M134" s="169" t="str">
        <f t="shared" si="76"/>
        <v/>
      </c>
      <c r="N134" s="169" t="str">
        <f>IF(A134="","",IF(itens_Remanesc!G134="","",itens_Remanesc!G134))</f>
        <v/>
      </c>
      <c r="O134" s="177" t="str">
        <f t="shared" si="77"/>
        <v/>
      </c>
      <c r="P134" s="179" t="str">
        <f>IF(A134="","",ROUND(SUMIFS(aditivos!$L$2:$L$200,aditivos!$A$2:$A$200,A134,aditivos!$C$2:$C$200,"C3"),2))</f>
        <v/>
      </c>
      <c r="Q134" s="175" t="str">
        <f t="shared" si="78"/>
        <v/>
      </c>
      <c r="R134" s="175" t="str">
        <f>IF(A134="","",IF(itens_Remanesc!I134="","",itens_Remanesc!I134))</f>
        <v/>
      </c>
      <c r="S134" s="181" t="str">
        <f t="shared" si="79"/>
        <v/>
      </c>
      <c r="T134" s="173" t="str">
        <f>IF(A134="","",ROUND(SUMIFS(aditivos!$L$2:$L$200,aditivos!$A$2:$A$200,A134,aditivos!$C$2:$C$200,"C4"),2))</f>
        <v/>
      </c>
      <c r="U134" s="169" t="str">
        <f t="shared" si="80"/>
        <v/>
      </c>
      <c r="V134" s="169" t="str">
        <f>IF(A134="","",IF(itens_Remanesc!K134="","",itens_Remanesc!K134))</f>
        <v/>
      </c>
      <c r="W134" s="169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7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IF($A134="","",IF(parametros!$C$2="",0,ROUND(SUMIFS(aditivos!$L$2:$L$200,aditivos!$A$2:$A$200,$A134,aditivos!$C$2:$C$200,"C0",aditivos!$B$2:$B$200,"&gt;="&amp;(INT(parametros!$C$2)+1)),2)))</f>
        <v/>
      </c>
      <c r="AC134" t="str">
        <f>IF($A134="","",IF(parametros!$C$3="",0,ROUND(SUMIFS(aditivos!$L$2:$L$200,aditivos!$A$2:$A$200,$A134,aditivos!$C$2:$C$200,"C1",aditivos!$B$2:$B$200,"&gt;="&amp;(INT(parametros!$C$3)+1)),2)))</f>
        <v/>
      </c>
      <c r="AD134" t="str">
        <f>IF($A134="","",IF(parametros!$C$4="",0,ROUND(SUMIFS(aditivos!$L$2:$L$200,aditivos!$A$2:$A$200,$A134,aditivos!$C$2:$C$200,"C2",aditivos!$B$2:$B$200,"&gt;="&amp;(INT(parametros!$C$4)+1)),2)))</f>
        <v/>
      </c>
      <c r="AE134" t="str">
        <f>IF($A134="","",IF(parametros!$C$5="",0,ROUND(SUMIFS(aditivos!$L$2:$L$200,aditivos!$A$2:$A$200,$A134,aditivos!$C$2:$C$200,"C3",aditivos!$B$2:$B$200,"&gt;="&amp;(INT(parametros!$C$5)+1)),2)))</f>
        <v/>
      </c>
      <c r="AF134" t="str">
        <f>IF($A134="","",IF(parametros!$C$6="",0,ROUND(SUMIFS(aditivos!$L$2:$L$200,aditivos!$A$2:$A$200,$A134,aditivos!$C$2:$C$200,"C4",aditivos!$B$2:$B$200,"&gt;="&amp;(INT(parametros!$C$6)+1)),2)))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12" t="str">
        <f>IF(A135="","",itens_Remanesc!C135)</f>
        <v/>
      </c>
      <c r="C135" s="171" t="str">
        <f>IF(A135="","",IF(itens_Remanesc!B135="",0,itens_Remanesc!B135))</f>
        <v/>
      </c>
      <c r="D135" s="173" t="str">
        <f>IF(A135="","",ROUND(SUMIFS(aditivos!$L$2:$L$200,aditivos!$A$2:$A$200,A135,aditivos!$C$2:$C$200,"C0"),2))</f>
        <v/>
      </c>
      <c r="E135" s="169" t="str">
        <f t="shared" si="72"/>
        <v/>
      </c>
      <c r="F135" s="169" t="str">
        <f>IF(A135="","",IF(itens_Remanesc!B135&lt;&gt;"",itens_Remanesc!B135,IF($Z135,0,"")))</f>
        <v/>
      </c>
      <c r="G135" s="177" t="str">
        <f t="shared" si="73"/>
        <v/>
      </c>
      <c r="H135" s="179" t="str">
        <f>IF(A135="","",ROUND(SUMIFS(aditivos!$L$2:$L$200,aditivos!$A$2:$A$200,A135,aditivos!$C$2:$C$200,"C1"),2))</f>
        <v/>
      </c>
      <c r="I135" s="175" t="str">
        <f t="shared" si="74"/>
        <v/>
      </c>
      <c r="J135" s="175" t="str">
        <f>IF(A135="","",IF(itens_Remanesc!E135="","",itens_Remanesc!E135))</f>
        <v/>
      </c>
      <c r="K135" s="181" t="str">
        <f t="shared" si="75"/>
        <v/>
      </c>
      <c r="L135" s="173" t="str">
        <f>IF(A135="","",ROUND(SUMIFS(aditivos!$L$2:$L$200,aditivos!$A$2:$A$200,A135,aditivos!$C$2:$C$200,"C2"),2))</f>
        <v/>
      </c>
      <c r="M135" s="169" t="str">
        <f t="shared" si="76"/>
        <v/>
      </c>
      <c r="N135" s="169" t="str">
        <f>IF(A135="","",IF(itens_Remanesc!G135="","",itens_Remanesc!G135))</f>
        <v/>
      </c>
      <c r="O135" s="177" t="str">
        <f t="shared" si="77"/>
        <v/>
      </c>
      <c r="P135" s="179" t="str">
        <f>IF(A135="","",ROUND(SUMIFS(aditivos!$L$2:$L$200,aditivos!$A$2:$A$200,A135,aditivos!$C$2:$C$200,"C3"),2))</f>
        <v/>
      </c>
      <c r="Q135" s="175" t="str">
        <f t="shared" si="78"/>
        <v/>
      </c>
      <c r="R135" s="175" t="str">
        <f>IF(A135="","",IF(itens_Remanesc!I135="","",itens_Remanesc!I135))</f>
        <v/>
      </c>
      <c r="S135" s="181" t="str">
        <f t="shared" si="79"/>
        <v/>
      </c>
      <c r="T135" s="173" t="str">
        <f>IF(A135="","",ROUND(SUMIFS(aditivos!$L$2:$L$200,aditivos!$A$2:$A$200,A135,aditivos!$C$2:$C$200,"C4"),2))</f>
        <v/>
      </c>
      <c r="U135" s="169" t="str">
        <f t="shared" si="80"/>
        <v/>
      </c>
      <c r="V135" s="169" t="str">
        <f>IF(A135="","",IF(itens_Remanesc!K135="","",itens_Remanesc!K135))</f>
        <v/>
      </c>
      <c r="W135" s="169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7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IF($A135="","",IF(parametros!$C$2="",0,ROUND(SUMIFS(aditivos!$L$2:$L$200,aditivos!$A$2:$A$200,$A135,aditivos!$C$2:$C$200,"C0",aditivos!$B$2:$B$200,"&gt;="&amp;(INT(parametros!$C$2)+1)),2)))</f>
        <v/>
      </c>
      <c r="AC135" t="str">
        <f>IF($A135="","",IF(parametros!$C$3="",0,ROUND(SUMIFS(aditivos!$L$2:$L$200,aditivos!$A$2:$A$200,$A135,aditivos!$C$2:$C$200,"C1",aditivos!$B$2:$B$200,"&gt;="&amp;(INT(parametros!$C$3)+1)),2)))</f>
        <v/>
      </c>
      <c r="AD135" t="str">
        <f>IF($A135="","",IF(parametros!$C$4="",0,ROUND(SUMIFS(aditivos!$L$2:$L$200,aditivos!$A$2:$A$200,$A135,aditivos!$C$2:$C$200,"C2",aditivos!$B$2:$B$200,"&gt;="&amp;(INT(parametros!$C$4)+1)),2)))</f>
        <v/>
      </c>
      <c r="AE135" t="str">
        <f>IF($A135="","",IF(parametros!$C$5="",0,ROUND(SUMIFS(aditivos!$L$2:$L$200,aditivos!$A$2:$A$200,$A135,aditivos!$C$2:$C$200,"C3",aditivos!$B$2:$B$200,"&gt;="&amp;(INT(parametros!$C$5)+1)),2)))</f>
        <v/>
      </c>
      <c r="AF135" t="str">
        <f>IF($A135="","",IF(parametros!$C$6="",0,ROUND(SUMIFS(aditivos!$L$2:$L$200,aditivos!$A$2:$A$200,$A135,aditivos!$C$2:$C$200,"C4",aditivos!$B$2:$B$200,"&gt;="&amp;(INT(parametros!$C$6)+1)),2)))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12" t="str">
        <f>IF(A136="","",itens_Remanesc!C136)</f>
        <v/>
      </c>
      <c r="C136" s="171" t="str">
        <f>IF(A136="","",IF(itens_Remanesc!B136="",0,itens_Remanesc!B136))</f>
        <v/>
      </c>
      <c r="D136" s="173" t="str">
        <f>IF(A136="","",ROUND(SUMIFS(aditivos!$L$2:$L$200,aditivos!$A$2:$A$200,A136,aditivos!$C$2:$C$200,"C0"),2))</f>
        <v/>
      </c>
      <c r="E136" s="169" t="str">
        <f t="shared" si="72"/>
        <v/>
      </c>
      <c r="F136" s="169" t="str">
        <f>IF(A136="","",IF(itens_Remanesc!B136&lt;&gt;"",itens_Remanesc!B136,IF($Z136,0,"")))</f>
        <v/>
      </c>
      <c r="G136" s="177" t="str">
        <f t="shared" si="73"/>
        <v/>
      </c>
      <c r="H136" s="179" t="str">
        <f>IF(A136="","",ROUND(SUMIFS(aditivos!$L$2:$L$200,aditivos!$A$2:$A$200,A136,aditivos!$C$2:$C$200,"C1"),2))</f>
        <v/>
      </c>
      <c r="I136" s="175" t="str">
        <f t="shared" si="74"/>
        <v/>
      </c>
      <c r="J136" s="175" t="str">
        <f>IF(A136="","",IF(itens_Remanesc!E136="","",itens_Remanesc!E136))</f>
        <v/>
      </c>
      <c r="K136" s="181" t="str">
        <f t="shared" si="75"/>
        <v/>
      </c>
      <c r="L136" s="173" t="str">
        <f>IF(A136="","",ROUND(SUMIFS(aditivos!$L$2:$L$200,aditivos!$A$2:$A$200,A136,aditivos!$C$2:$C$200,"C2"),2))</f>
        <v/>
      </c>
      <c r="M136" s="169" t="str">
        <f t="shared" si="76"/>
        <v/>
      </c>
      <c r="N136" s="169" t="str">
        <f>IF(A136="","",IF(itens_Remanesc!G136="","",itens_Remanesc!G136))</f>
        <v/>
      </c>
      <c r="O136" s="177" t="str">
        <f t="shared" si="77"/>
        <v/>
      </c>
      <c r="P136" s="179" t="str">
        <f>IF(A136="","",ROUND(SUMIFS(aditivos!$L$2:$L$200,aditivos!$A$2:$A$200,A136,aditivos!$C$2:$C$200,"C3"),2))</f>
        <v/>
      </c>
      <c r="Q136" s="175" t="str">
        <f t="shared" si="78"/>
        <v/>
      </c>
      <c r="R136" s="175" t="str">
        <f>IF(A136="","",IF(itens_Remanesc!I136="","",itens_Remanesc!I136))</f>
        <v/>
      </c>
      <c r="S136" s="181" t="str">
        <f t="shared" si="79"/>
        <v/>
      </c>
      <c r="T136" s="173" t="str">
        <f>IF(A136="","",ROUND(SUMIFS(aditivos!$L$2:$L$200,aditivos!$A$2:$A$200,A136,aditivos!$C$2:$C$200,"C4"),2))</f>
        <v/>
      </c>
      <c r="U136" s="169" t="str">
        <f t="shared" si="80"/>
        <v/>
      </c>
      <c r="V136" s="169" t="str">
        <f>IF(A136="","",IF(itens_Remanesc!K136="","",itens_Remanesc!K136))</f>
        <v/>
      </c>
      <c r="W136" s="169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7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IF($A136="","",IF(parametros!$C$2="",0,ROUND(SUMIFS(aditivos!$L$2:$L$200,aditivos!$A$2:$A$200,$A136,aditivos!$C$2:$C$200,"C0",aditivos!$B$2:$B$200,"&gt;="&amp;(INT(parametros!$C$2)+1)),2)))</f>
        <v/>
      </c>
      <c r="AC136" t="str">
        <f>IF($A136="","",IF(parametros!$C$3="",0,ROUND(SUMIFS(aditivos!$L$2:$L$200,aditivos!$A$2:$A$200,$A136,aditivos!$C$2:$C$200,"C1",aditivos!$B$2:$B$200,"&gt;="&amp;(INT(parametros!$C$3)+1)),2)))</f>
        <v/>
      </c>
      <c r="AD136" t="str">
        <f>IF($A136="","",IF(parametros!$C$4="",0,ROUND(SUMIFS(aditivos!$L$2:$L$200,aditivos!$A$2:$A$200,$A136,aditivos!$C$2:$C$200,"C2",aditivos!$B$2:$B$200,"&gt;="&amp;(INT(parametros!$C$4)+1)),2)))</f>
        <v/>
      </c>
      <c r="AE136" t="str">
        <f>IF($A136="","",IF(parametros!$C$5="",0,ROUND(SUMIFS(aditivos!$L$2:$L$200,aditivos!$A$2:$A$200,$A136,aditivos!$C$2:$C$200,"C3",aditivos!$B$2:$B$200,"&gt;="&amp;(INT(parametros!$C$5)+1)),2)))</f>
        <v/>
      </c>
      <c r="AF136" t="str">
        <f>IF($A136="","",IF(parametros!$C$6="",0,ROUND(SUMIFS(aditivos!$L$2:$L$200,aditivos!$A$2:$A$200,$A136,aditivos!$C$2:$C$200,"C4",aditivos!$B$2:$B$200,"&gt;="&amp;(INT(parametros!$C$6)+1)),2)))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12" t="str">
        <f>IF(A137="","",itens_Remanesc!C137)</f>
        <v/>
      </c>
      <c r="C137" s="171" t="str">
        <f>IF(A137="","",IF(itens_Remanesc!B137="",0,itens_Remanesc!B137))</f>
        <v/>
      </c>
      <c r="D137" s="173" t="str">
        <f>IF(A137="","",ROUND(SUMIFS(aditivos!$L$2:$L$200,aditivos!$A$2:$A$200,A137,aditivos!$C$2:$C$200,"C0"),2))</f>
        <v/>
      </c>
      <c r="E137" s="169" t="str">
        <f t="shared" si="72"/>
        <v/>
      </c>
      <c r="F137" s="169" t="str">
        <f>IF(A137="","",IF(itens_Remanesc!B137&lt;&gt;"",itens_Remanesc!B137,IF($Z137,0,"")))</f>
        <v/>
      </c>
      <c r="G137" s="177" t="str">
        <f t="shared" si="73"/>
        <v/>
      </c>
      <c r="H137" s="179" t="str">
        <f>IF(A137="","",ROUND(SUMIFS(aditivos!$L$2:$L$200,aditivos!$A$2:$A$200,A137,aditivos!$C$2:$C$200,"C1"),2))</f>
        <v/>
      </c>
      <c r="I137" s="175" t="str">
        <f t="shared" si="74"/>
        <v/>
      </c>
      <c r="J137" s="175" t="str">
        <f>IF(A137="","",IF(itens_Remanesc!E137="","",itens_Remanesc!E137))</f>
        <v/>
      </c>
      <c r="K137" s="181" t="str">
        <f t="shared" si="75"/>
        <v/>
      </c>
      <c r="L137" s="173" t="str">
        <f>IF(A137="","",ROUND(SUMIFS(aditivos!$L$2:$L$200,aditivos!$A$2:$A$200,A137,aditivos!$C$2:$C$200,"C2"),2))</f>
        <v/>
      </c>
      <c r="M137" s="169" t="str">
        <f t="shared" si="76"/>
        <v/>
      </c>
      <c r="N137" s="169" t="str">
        <f>IF(A137="","",IF(itens_Remanesc!G137="","",itens_Remanesc!G137))</f>
        <v/>
      </c>
      <c r="O137" s="177" t="str">
        <f t="shared" si="77"/>
        <v/>
      </c>
      <c r="P137" s="179" t="str">
        <f>IF(A137="","",ROUND(SUMIFS(aditivos!$L$2:$L$200,aditivos!$A$2:$A$200,A137,aditivos!$C$2:$C$200,"C3"),2))</f>
        <v/>
      </c>
      <c r="Q137" s="175" t="str">
        <f t="shared" si="78"/>
        <v/>
      </c>
      <c r="R137" s="175" t="str">
        <f>IF(A137="","",IF(itens_Remanesc!I137="","",itens_Remanesc!I137))</f>
        <v/>
      </c>
      <c r="S137" s="181" t="str">
        <f t="shared" si="79"/>
        <v/>
      </c>
      <c r="T137" s="173" t="str">
        <f>IF(A137="","",ROUND(SUMIFS(aditivos!$L$2:$L$200,aditivos!$A$2:$A$200,A137,aditivos!$C$2:$C$200,"C4"),2))</f>
        <v/>
      </c>
      <c r="U137" s="169" t="str">
        <f t="shared" si="80"/>
        <v/>
      </c>
      <c r="V137" s="169" t="str">
        <f>IF(A137="","",IF(itens_Remanesc!K137="","",itens_Remanesc!K137))</f>
        <v/>
      </c>
      <c r="W137" s="169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7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IF($A137="","",IF(parametros!$C$2="",0,ROUND(SUMIFS(aditivos!$L$2:$L$200,aditivos!$A$2:$A$200,$A137,aditivos!$C$2:$C$200,"C0",aditivos!$B$2:$B$200,"&gt;="&amp;(INT(parametros!$C$2)+1)),2)))</f>
        <v/>
      </c>
      <c r="AC137" t="str">
        <f>IF($A137="","",IF(parametros!$C$3="",0,ROUND(SUMIFS(aditivos!$L$2:$L$200,aditivos!$A$2:$A$200,$A137,aditivos!$C$2:$C$200,"C1",aditivos!$B$2:$B$200,"&gt;="&amp;(INT(parametros!$C$3)+1)),2)))</f>
        <v/>
      </c>
      <c r="AD137" t="str">
        <f>IF($A137="","",IF(parametros!$C$4="",0,ROUND(SUMIFS(aditivos!$L$2:$L$200,aditivos!$A$2:$A$200,$A137,aditivos!$C$2:$C$200,"C2",aditivos!$B$2:$B$200,"&gt;="&amp;(INT(parametros!$C$4)+1)),2)))</f>
        <v/>
      </c>
      <c r="AE137" t="str">
        <f>IF($A137="","",IF(parametros!$C$5="",0,ROUND(SUMIFS(aditivos!$L$2:$L$200,aditivos!$A$2:$A$200,$A137,aditivos!$C$2:$C$200,"C3",aditivos!$B$2:$B$200,"&gt;="&amp;(INT(parametros!$C$5)+1)),2)))</f>
        <v/>
      </c>
      <c r="AF137" t="str">
        <f>IF($A137="","",IF(parametros!$C$6="",0,ROUND(SUMIFS(aditivos!$L$2:$L$200,aditivos!$A$2:$A$200,$A137,aditivos!$C$2:$C$200,"C4",aditivos!$B$2:$B$200,"&gt;="&amp;(INT(parametros!$C$6)+1)),2)))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12" t="str">
        <f>IF(A138="","",itens_Remanesc!C138)</f>
        <v/>
      </c>
      <c r="C138" s="171" t="str">
        <f>IF(A138="","",IF(itens_Remanesc!B138="",0,itens_Remanesc!B138))</f>
        <v/>
      </c>
      <c r="D138" s="173" t="str">
        <f>IF(A138="","",ROUND(SUMIFS(aditivos!$L$2:$L$200,aditivos!$A$2:$A$200,A138,aditivos!$C$2:$C$200,"C0"),2))</f>
        <v/>
      </c>
      <c r="E138" s="169" t="str">
        <f t="shared" si="72"/>
        <v/>
      </c>
      <c r="F138" s="169" t="str">
        <f>IF(A138="","",IF(itens_Remanesc!B138&lt;&gt;"",itens_Remanesc!B138,IF($Z138,0,"")))</f>
        <v/>
      </c>
      <c r="G138" s="177" t="str">
        <f t="shared" si="73"/>
        <v/>
      </c>
      <c r="H138" s="179" t="str">
        <f>IF(A138="","",ROUND(SUMIFS(aditivos!$L$2:$L$200,aditivos!$A$2:$A$200,A138,aditivos!$C$2:$C$200,"C1"),2))</f>
        <v/>
      </c>
      <c r="I138" s="175" t="str">
        <f t="shared" si="74"/>
        <v/>
      </c>
      <c r="J138" s="175" t="str">
        <f>IF(A138="","",IF(itens_Remanesc!E138="","",itens_Remanesc!E138))</f>
        <v/>
      </c>
      <c r="K138" s="181" t="str">
        <f t="shared" si="75"/>
        <v/>
      </c>
      <c r="L138" s="173" t="str">
        <f>IF(A138="","",ROUND(SUMIFS(aditivos!$L$2:$L$200,aditivos!$A$2:$A$200,A138,aditivos!$C$2:$C$200,"C2"),2))</f>
        <v/>
      </c>
      <c r="M138" s="169" t="str">
        <f t="shared" si="76"/>
        <v/>
      </c>
      <c r="N138" s="169" t="str">
        <f>IF(A138="","",IF(itens_Remanesc!G138="","",itens_Remanesc!G138))</f>
        <v/>
      </c>
      <c r="O138" s="177" t="str">
        <f t="shared" si="77"/>
        <v/>
      </c>
      <c r="P138" s="179" t="str">
        <f>IF(A138="","",ROUND(SUMIFS(aditivos!$L$2:$L$200,aditivos!$A$2:$A$200,A138,aditivos!$C$2:$C$200,"C3"),2))</f>
        <v/>
      </c>
      <c r="Q138" s="175" t="str">
        <f t="shared" si="78"/>
        <v/>
      </c>
      <c r="R138" s="175" t="str">
        <f>IF(A138="","",IF(itens_Remanesc!I138="","",itens_Remanesc!I138))</f>
        <v/>
      </c>
      <c r="S138" s="181" t="str">
        <f t="shared" si="79"/>
        <v/>
      </c>
      <c r="T138" s="173" t="str">
        <f>IF(A138="","",ROUND(SUMIFS(aditivos!$L$2:$L$200,aditivos!$A$2:$A$200,A138,aditivos!$C$2:$C$200,"C4"),2))</f>
        <v/>
      </c>
      <c r="U138" s="169" t="str">
        <f t="shared" si="80"/>
        <v/>
      </c>
      <c r="V138" s="169" t="str">
        <f>IF(A138="","",IF(itens_Remanesc!K138="","",itens_Remanesc!K138))</f>
        <v/>
      </c>
      <c r="W138" s="169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7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IF($A138="","",IF(parametros!$C$2="",0,ROUND(SUMIFS(aditivos!$L$2:$L$200,aditivos!$A$2:$A$200,$A138,aditivos!$C$2:$C$200,"C0",aditivos!$B$2:$B$200,"&gt;="&amp;(INT(parametros!$C$2)+1)),2)))</f>
        <v/>
      </c>
      <c r="AC138" t="str">
        <f>IF($A138="","",IF(parametros!$C$3="",0,ROUND(SUMIFS(aditivos!$L$2:$L$200,aditivos!$A$2:$A$200,$A138,aditivos!$C$2:$C$200,"C1",aditivos!$B$2:$B$200,"&gt;="&amp;(INT(parametros!$C$3)+1)),2)))</f>
        <v/>
      </c>
      <c r="AD138" t="str">
        <f>IF($A138="","",IF(parametros!$C$4="",0,ROUND(SUMIFS(aditivos!$L$2:$L$200,aditivos!$A$2:$A$200,$A138,aditivos!$C$2:$C$200,"C2",aditivos!$B$2:$B$200,"&gt;="&amp;(INT(parametros!$C$4)+1)),2)))</f>
        <v/>
      </c>
      <c r="AE138" t="str">
        <f>IF($A138="","",IF(parametros!$C$5="",0,ROUND(SUMIFS(aditivos!$L$2:$L$200,aditivos!$A$2:$A$200,$A138,aditivos!$C$2:$C$200,"C3",aditivos!$B$2:$B$200,"&gt;="&amp;(INT(parametros!$C$5)+1)),2)))</f>
        <v/>
      </c>
      <c r="AF138" t="str">
        <f>IF($A138="","",IF(parametros!$C$6="",0,ROUND(SUMIFS(aditivos!$L$2:$L$200,aditivos!$A$2:$A$200,$A138,aditivos!$C$2:$C$200,"C4",aditivos!$B$2:$B$200,"&gt;="&amp;(INT(parametros!$C$6)+1)),2)))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12" t="str">
        <f>IF(A139="","",itens_Remanesc!C139)</f>
        <v/>
      </c>
      <c r="C139" s="171" t="str">
        <f>IF(A139="","",IF(itens_Remanesc!B139="",0,itens_Remanesc!B139))</f>
        <v/>
      </c>
      <c r="D139" s="173" t="str">
        <f>IF(A139="","",ROUND(SUMIFS(aditivos!$L$2:$L$200,aditivos!$A$2:$A$200,A139,aditivos!$C$2:$C$200,"C0"),2))</f>
        <v/>
      </c>
      <c r="E139" s="169" t="str">
        <f t="shared" si="72"/>
        <v/>
      </c>
      <c r="F139" s="169" t="str">
        <f>IF(A139="","",IF(itens_Remanesc!B139&lt;&gt;"",itens_Remanesc!B139,IF($Z139,0,"")))</f>
        <v/>
      </c>
      <c r="G139" s="177" t="str">
        <f t="shared" si="73"/>
        <v/>
      </c>
      <c r="H139" s="179" t="str">
        <f>IF(A139="","",ROUND(SUMIFS(aditivos!$L$2:$L$200,aditivos!$A$2:$A$200,A139,aditivos!$C$2:$C$200,"C1"),2))</f>
        <v/>
      </c>
      <c r="I139" s="175" t="str">
        <f t="shared" si="74"/>
        <v/>
      </c>
      <c r="J139" s="175" t="str">
        <f>IF(A139="","",IF(itens_Remanesc!E139="","",itens_Remanesc!E139))</f>
        <v/>
      </c>
      <c r="K139" s="181" t="str">
        <f t="shared" si="75"/>
        <v/>
      </c>
      <c r="L139" s="173" t="str">
        <f>IF(A139="","",ROUND(SUMIFS(aditivos!$L$2:$L$200,aditivos!$A$2:$A$200,A139,aditivos!$C$2:$C$200,"C2"),2))</f>
        <v/>
      </c>
      <c r="M139" s="169" t="str">
        <f t="shared" si="76"/>
        <v/>
      </c>
      <c r="N139" s="169" t="str">
        <f>IF(A139="","",IF(itens_Remanesc!G139="","",itens_Remanesc!G139))</f>
        <v/>
      </c>
      <c r="O139" s="177" t="str">
        <f t="shared" si="77"/>
        <v/>
      </c>
      <c r="P139" s="179" t="str">
        <f>IF(A139="","",ROUND(SUMIFS(aditivos!$L$2:$L$200,aditivos!$A$2:$A$200,A139,aditivos!$C$2:$C$200,"C3"),2))</f>
        <v/>
      </c>
      <c r="Q139" s="175" t="str">
        <f t="shared" si="78"/>
        <v/>
      </c>
      <c r="R139" s="175" t="str">
        <f>IF(A139="","",IF(itens_Remanesc!I139="","",itens_Remanesc!I139))</f>
        <v/>
      </c>
      <c r="S139" s="181" t="str">
        <f t="shared" si="79"/>
        <v/>
      </c>
      <c r="T139" s="173" t="str">
        <f>IF(A139="","",ROUND(SUMIFS(aditivos!$L$2:$L$200,aditivos!$A$2:$A$200,A139,aditivos!$C$2:$C$200,"C4"),2))</f>
        <v/>
      </c>
      <c r="U139" s="169" t="str">
        <f t="shared" si="80"/>
        <v/>
      </c>
      <c r="V139" s="169" t="str">
        <f>IF(A139="","",IF(itens_Remanesc!K139="","",itens_Remanesc!K139))</f>
        <v/>
      </c>
      <c r="W139" s="169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7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IF($A139="","",IF(parametros!$C$2="",0,ROUND(SUMIFS(aditivos!$L$2:$L$200,aditivos!$A$2:$A$200,$A139,aditivos!$C$2:$C$200,"C0",aditivos!$B$2:$B$200,"&gt;="&amp;(INT(parametros!$C$2)+1)),2)))</f>
        <v/>
      </c>
      <c r="AC139" t="str">
        <f>IF($A139="","",IF(parametros!$C$3="",0,ROUND(SUMIFS(aditivos!$L$2:$L$200,aditivos!$A$2:$A$200,$A139,aditivos!$C$2:$C$200,"C1",aditivos!$B$2:$B$200,"&gt;="&amp;(INT(parametros!$C$3)+1)),2)))</f>
        <v/>
      </c>
      <c r="AD139" t="str">
        <f>IF($A139="","",IF(parametros!$C$4="",0,ROUND(SUMIFS(aditivos!$L$2:$L$200,aditivos!$A$2:$A$200,$A139,aditivos!$C$2:$C$200,"C2",aditivos!$B$2:$B$200,"&gt;="&amp;(INT(parametros!$C$4)+1)),2)))</f>
        <v/>
      </c>
      <c r="AE139" t="str">
        <f>IF($A139="","",IF(parametros!$C$5="",0,ROUND(SUMIFS(aditivos!$L$2:$L$200,aditivos!$A$2:$A$200,$A139,aditivos!$C$2:$C$200,"C3",aditivos!$B$2:$B$200,"&gt;="&amp;(INT(parametros!$C$5)+1)),2)))</f>
        <v/>
      </c>
      <c r="AF139" t="str">
        <f>IF($A139="","",IF(parametros!$C$6="",0,ROUND(SUMIFS(aditivos!$L$2:$L$200,aditivos!$A$2:$A$200,$A139,aditivos!$C$2:$C$200,"C4",aditivos!$B$2:$B$200,"&gt;="&amp;(INT(parametros!$C$6)+1)),2)))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12" t="str">
        <f>IF(A140="","",itens_Remanesc!C140)</f>
        <v/>
      </c>
      <c r="C140" s="171" t="str">
        <f>IF(A140="","",IF(itens_Remanesc!B140="",0,itens_Remanesc!B140))</f>
        <v/>
      </c>
      <c r="D140" s="173" t="str">
        <f>IF(A140="","",ROUND(SUMIFS(aditivos!$L$2:$L$200,aditivos!$A$2:$A$200,A140,aditivos!$C$2:$C$200,"C0"),2))</f>
        <v/>
      </c>
      <c r="E140" s="169" t="str">
        <f t="shared" si="72"/>
        <v/>
      </c>
      <c r="F140" s="169" t="str">
        <f>IF(A140="","",IF(itens_Remanesc!B140&lt;&gt;"",itens_Remanesc!B140,IF($Z140,0,"")))</f>
        <v/>
      </c>
      <c r="G140" s="177" t="str">
        <f t="shared" si="73"/>
        <v/>
      </c>
      <c r="H140" s="179" t="str">
        <f>IF(A140="","",ROUND(SUMIFS(aditivos!$L$2:$L$200,aditivos!$A$2:$A$200,A140,aditivos!$C$2:$C$200,"C1"),2))</f>
        <v/>
      </c>
      <c r="I140" s="175" t="str">
        <f t="shared" si="74"/>
        <v/>
      </c>
      <c r="J140" s="175" t="str">
        <f>IF(A140="","",IF(itens_Remanesc!E140="","",itens_Remanesc!E140))</f>
        <v/>
      </c>
      <c r="K140" s="181" t="str">
        <f t="shared" si="75"/>
        <v/>
      </c>
      <c r="L140" s="173" t="str">
        <f>IF(A140="","",ROUND(SUMIFS(aditivos!$L$2:$L$200,aditivos!$A$2:$A$200,A140,aditivos!$C$2:$C$200,"C2"),2))</f>
        <v/>
      </c>
      <c r="M140" s="169" t="str">
        <f t="shared" si="76"/>
        <v/>
      </c>
      <c r="N140" s="169" t="str">
        <f>IF(A140="","",IF(itens_Remanesc!G140="","",itens_Remanesc!G140))</f>
        <v/>
      </c>
      <c r="O140" s="177" t="str">
        <f t="shared" si="77"/>
        <v/>
      </c>
      <c r="P140" s="179" t="str">
        <f>IF(A140="","",ROUND(SUMIFS(aditivos!$L$2:$L$200,aditivos!$A$2:$A$200,A140,aditivos!$C$2:$C$200,"C3"),2))</f>
        <v/>
      </c>
      <c r="Q140" s="175" t="str">
        <f t="shared" si="78"/>
        <v/>
      </c>
      <c r="R140" s="175" t="str">
        <f>IF(A140="","",IF(itens_Remanesc!I140="","",itens_Remanesc!I140))</f>
        <v/>
      </c>
      <c r="S140" s="181" t="str">
        <f t="shared" si="79"/>
        <v/>
      </c>
      <c r="T140" s="173" t="str">
        <f>IF(A140="","",ROUND(SUMIFS(aditivos!$L$2:$L$200,aditivos!$A$2:$A$200,A140,aditivos!$C$2:$C$200,"C4"),2))</f>
        <v/>
      </c>
      <c r="U140" s="169" t="str">
        <f t="shared" si="80"/>
        <v/>
      </c>
      <c r="V140" s="169" t="str">
        <f>IF(A140="","",IF(itens_Remanesc!K140="","",itens_Remanesc!K140))</f>
        <v/>
      </c>
      <c r="W140" s="169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7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IF($A140="","",IF(parametros!$C$2="",0,ROUND(SUMIFS(aditivos!$L$2:$L$200,aditivos!$A$2:$A$200,$A140,aditivos!$C$2:$C$200,"C0",aditivos!$B$2:$B$200,"&gt;="&amp;(INT(parametros!$C$2)+1)),2)))</f>
        <v/>
      </c>
      <c r="AC140" t="str">
        <f>IF($A140="","",IF(parametros!$C$3="",0,ROUND(SUMIFS(aditivos!$L$2:$L$200,aditivos!$A$2:$A$200,$A140,aditivos!$C$2:$C$200,"C1",aditivos!$B$2:$B$200,"&gt;="&amp;(INT(parametros!$C$3)+1)),2)))</f>
        <v/>
      </c>
      <c r="AD140" t="str">
        <f>IF($A140="","",IF(parametros!$C$4="",0,ROUND(SUMIFS(aditivos!$L$2:$L$200,aditivos!$A$2:$A$200,$A140,aditivos!$C$2:$C$200,"C2",aditivos!$B$2:$B$200,"&gt;="&amp;(INT(parametros!$C$4)+1)),2)))</f>
        <v/>
      </c>
      <c r="AE140" t="str">
        <f>IF($A140="","",IF(parametros!$C$5="",0,ROUND(SUMIFS(aditivos!$L$2:$L$200,aditivos!$A$2:$A$200,$A140,aditivos!$C$2:$C$200,"C3",aditivos!$B$2:$B$200,"&gt;="&amp;(INT(parametros!$C$5)+1)),2)))</f>
        <v/>
      </c>
      <c r="AF140" t="str">
        <f>IF($A140="","",IF(parametros!$C$6="",0,ROUND(SUMIFS(aditivos!$L$2:$L$200,aditivos!$A$2:$A$200,$A140,aditivos!$C$2:$C$200,"C4",aditivos!$B$2:$B$200,"&gt;="&amp;(INT(parametros!$C$6)+1)),2)))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12" t="str">
        <f>IF(A141="","",itens_Remanesc!C141)</f>
        <v/>
      </c>
      <c r="C141" s="171" t="str">
        <f>IF(A141="","",IF(itens_Remanesc!B141="",0,itens_Remanesc!B141))</f>
        <v/>
      </c>
      <c r="D141" s="173" t="str">
        <f>IF(A141="","",ROUND(SUMIFS(aditivos!$L$2:$L$200,aditivos!$A$2:$A$200,A141,aditivos!$C$2:$C$200,"C0"),2))</f>
        <v/>
      </c>
      <c r="E141" s="169" t="str">
        <f t="shared" si="72"/>
        <v/>
      </c>
      <c r="F141" s="169" t="str">
        <f>IF(A141="","",IF(itens_Remanesc!B141&lt;&gt;"",itens_Remanesc!B141,IF($Z141,0,"")))</f>
        <v/>
      </c>
      <c r="G141" s="177" t="str">
        <f t="shared" si="73"/>
        <v/>
      </c>
      <c r="H141" s="179" t="str">
        <f>IF(A141="","",ROUND(SUMIFS(aditivos!$L$2:$L$200,aditivos!$A$2:$A$200,A141,aditivos!$C$2:$C$200,"C1"),2))</f>
        <v/>
      </c>
      <c r="I141" s="175" t="str">
        <f t="shared" si="74"/>
        <v/>
      </c>
      <c r="J141" s="175" t="str">
        <f>IF(A141="","",IF(itens_Remanesc!E141="","",itens_Remanesc!E141))</f>
        <v/>
      </c>
      <c r="K141" s="181" t="str">
        <f t="shared" si="75"/>
        <v/>
      </c>
      <c r="L141" s="173" t="str">
        <f>IF(A141="","",ROUND(SUMIFS(aditivos!$L$2:$L$200,aditivos!$A$2:$A$200,A141,aditivos!$C$2:$C$200,"C2"),2))</f>
        <v/>
      </c>
      <c r="M141" s="169" t="str">
        <f t="shared" si="76"/>
        <v/>
      </c>
      <c r="N141" s="169" t="str">
        <f>IF(A141="","",IF(itens_Remanesc!G141="","",itens_Remanesc!G141))</f>
        <v/>
      </c>
      <c r="O141" s="177" t="str">
        <f t="shared" si="77"/>
        <v/>
      </c>
      <c r="P141" s="179" t="str">
        <f>IF(A141="","",ROUND(SUMIFS(aditivos!$L$2:$L$200,aditivos!$A$2:$A$200,A141,aditivos!$C$2:$C$200,"C3"),2))</f>
        <v/>
      </c>
      <c r="Q141" s="175" t="str">
        <f t="shared" si="78"/>
        <v/>
      </c>
      <c r="R141" s="175" t="str">
        <f>IF(A141="","",IF(itens_Remanesc!I141="","",itens_Remanesc!I141))</f>
        <v/>
      </c>
      <c r="S141" s="181" t="str">
        <f t="shared" si="79"/>
        <v/>
      </c>
      <c r="T141" s="173" t="str">
        <f>IF(A141="","",ROUND(SUMIFS(aditivos!$L$2:$L$200,aditivos!$A$2:$A$200,A141,aditivos!$C$2:$C$200,"C4"),2))</f>
        <v/>
      </c>
      <c r="U141" s="169" t="str">
        <f t="shared" si="80"/>
        <v/>
      </c>
      <c r="V141" s="169" t="str">
        <f>IF(A141="","",IF(itens_Remanesc!K141="","",itens_Remanesc!K141))</f>
        <v/>
      </c>
      <c r="W141" s="169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7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IF($A141="","",IF(parametros!$C$2="",0,ROUND(SUMIFS(aditivos!$L$2:$L$200,aditivos!$A$2:$A$200,$A141,aditivos!$C$2:$C$200,"C0",aditivos!$B$2:$B$200,"&gt;="&amp;(INT(parametros!$C$2)+1)),2)))</f>
        <v/>
      </c>
      <c r="AC141" t="str">
        <f>IF($A141="","",IF(parametros!$C$3="",0,ROUND(SUMIFS(aditivos!$L$2:$L$200,aditivos!$A$2:$A$200,$A141,aditivos!$C$2:$C$200,"C1",aditivos!$B$2:$B$200,"&gt;="&amp;(INT(parametros!$C$3)+1)),2)))</f>
        <v/>
      </c>
      <c r="AD141" t="str">
        <f>IF($A141="","",IF(parametros!$C$4="",0,ROUND(SUMIFS(aditivos!$L$2:$L$200,aditivos!$A$2:$A$200,$A141,aditivos!$C$2:$C$200,"C2",aditivos!$B$2:$B$200,"&gt;="&amp;(INT(parametros!$C$4)+1)),2)))</f>
        <v/>
      </c>
      <c r="AE141" t="str">
        <f>IF($A141="","",IF(parametros!$C$5="",0,ROUND(SUMIFS(aditivos!$L$2:$L$200,aditivos!$A$2:$A$200,$A141,aditivos!$C$2:$C$200,"C3",aditivos!$B$2:$B$200,"&gt;="&amp;(INT(parametros!$C$5)+1)),2)))</f>
        <v/>
      </c>
      <c r="AF141" t="str">
        <f>IF($A141="","",IF(parametros!$C$6="",0,ROUND(SUMIFS(aditivos!$L$2:$L$200,aditivos!$A$2:$A$200,$A141,aditivos!$C$2:$C$200,"C4",aditivos!$B$2:$B$200,"&gt;="&amp;(INT(parametros!$C$6)+1)),2)))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12" t="str">
        <f>IF(A142="","",itens_Remanesc!C142)</f>
        <v/>
      </c>
      <c r="C142" s="171" t="str">
        <f>IF(A142="","",IF(itens_Remanesc!B142="",0,itens_Remanesc!B142))</f>
        <v/>
      </c>
      <c r="D142" s="173" t="str">
        <f>IF(A142="","",ROUND(SUMIFS(aditivos!$L$2:$L$200,aditivos!$A$2:$A$200,A142,aditivos!$C$2:$C$200,"C0"),2))</f>
        <v/>
      </c>
      <c r="E142" s="169" t="str">
        <f t="shared" si="72"/>
        <v/>
      </c>
      <c r="F142" s="169" t="str">
        <f>IF(A142="","",IF(itens_Remanesc!B142&lt;&gt;"",itens_Remanesc!B142,IF($Z142,0,"")))</f>
        <v/>
      </c>
      <c r="G142" s="177" t="str">
        <f t="shared" si="73"/>
        <v/>
      </c>
      <c r="H142" s="179" t="str">
        <f>IF(A142="","",ROUND(SUMIFS(aditivos!$L$2:$L$200,aditivos!$A$2:$A$200,A142,aditivos!$C$2:$C$200,"C1"),2))</f>
        <v/>
      </c>
      <c r="I142" s="175" t="str">
        <f t="shared" si="74"/>
        <v/>
      </c>
      <c r="J142" s="175" t="str">
        <f>IF(A142="","",IF(itens_Remanesc!E142="","",itens_Remanesc!E142))</f>
        <v/>
      </c>
      <c r="K142" s="181" t="str">
        <f t="shared" si="75"/>
        <v/>
      </c>
      <c r="L142" s="173" t="str">
        <f>IF(A142="","",ROUND(SUMIFS(aditivos!$L$2:$L$200,aditivos!$A$2:$A$200,A142,aditivos!$C$2:$C$200,"C2"),2))</f>
        <v/>
      </c>
      <c r="M142" s="169" t="str">
        <f t="shared" si="76"/>
        <v/>
      </c>
      <c r="N142" s="169" t="str">
        <f>IF(A142="","",IF(itens_Remanesc!G142="","",itens_Remanesc!G142))</f>
        <v/>
      </c>
      <c r="O142" s="177" t="str">
        <f t="shared" si="77"/>
        <v/>
      </c>
      <c r="P142" s="179" t="str">
        <f>IF(A142="","",ROUND(SUMIFS(aditivos!$L$2:$L$200,aditivos!$A$2:$A$200,A142,aditivos!$C$2:$C$200,"C3"),2))</f>
        <v/>
      </c>
      <c r="Q142" s="175" t="str">
        <f t="shared" si="78"/>
        <v/>
      </c>
      <c r="R142" s="175" t="str">
        <f>IF(A142="","",IF(itens_Remanesc!I142="","",itens_Remanesc!I142))</f>
        <v/>
      </c>
      <c r="S142" s="181" t="str">
        <f t="shared" si="79"/>
        <v/>
      </c>
      <c r="T142" s="173" t="str">
        <f>IF(A142="","",ROUND(SUMIFS(aditivos!$L$2:$L$200,aditivos!$A$2:$A$200,A142,aditivos!$C$2:$C$200,"C4"),2))</f>
        <v/>
      </c>
      <c r="U142" s="169" t="str">
        <f t="shared" si="80"/>
        <v/>
      </c>
      <c r="V142" s="169" t="str">
        <f>IF(A142="","",IF(itens_Remanesc!K142="","",itens_Remanesc!K142))</f>
        <v/>
      </c>
      <c r="W142" s="169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7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IF($A142="","",IF(parametros!$C$2="",0,ROUND(SUMIFS(aditivos!$L$2:$L$200,aditivos!$A$2:$A$200,$A142,aditivos!$C$2:$C$200,"C0",aditivos!$B$2:$B$200,"&gt;="&amp;(INT(parametros!$C$2)+1)),2)))</f>
        <v/>
      </c>
      <c r="AC142" t="str">
        <f>IF($A142="","",IF(parametros!$C$3="",0,ROUND(SUMIFS(aditivos!$L$2:$L$200,aditivos!$A$2:$A$200,$A142,aditivos!$C$2:$C$200,"C1",aditivos!$B$2:$B$200,"&gt;="&amp;(INT(parametros!$C$3)+1)),2)))</f>
        <v/>
      </c>
      <c r="AD142" t="str">
        <f>IF($A142="","",IF(parametros!$C$4="",0,ROUND(SUMIFS(aditivos!$L$2:$L$200,aditivos!$A$2:$A$200,$A142,aditivos!$C$2:$C$200,"C2",aditivos!$B$2:$B$200,"&gt;="&amp;(INT(parametros!$C$4)+1)),2)))</f>
        <v/>
      </c>
      <c r="AE142" t="str">
        <f>IF($A142="","",IF(parametros!$C$5="",0,ROUND(SUMIFS(aditivos!$L$2:$L$200,aditivos!$A$2:$A$200,$A142,aditivos!$C$2:$C$200,"C3",aditivos!$B$2:$B$200,"&gt;="&amp;(INT(parametros!$C$5)+1)),2)))</f>
        <v/>
      </c>
      <c r="AF142" t="str">
        <f>IF($A142="","",IF(parametros!$C$6="",0,ROUND(SUMIFS(aditivos!$L$2:$L$200,aditivos!$A$2:$A$200,$A142,aditivos!$C$2:$C$200,"C4",aditivos!$B$2:$B$200,"&gt;="&amp;(INT(parametros!$C$6)+1)),2)))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12" t="str">
        <f>IF(A143="","",itens_Remanesc!C143)</f>
        <v/>
      </c>
      <c r="C143" s="171" t="str">
        <f>IF(A143="","",IF(itens_Remanesc!B143="",0,itens_Remanesc!B143))</f>
        <v/>
      </c>
      <c r="D143" s="173" t="str">
        <f>IF(A143="","",ROUND(SUMIFS(aditivos!$L$2:$L$200,aditivos!$A$2:$A$200,A143,aditivos!$C$2:$C$200,"C0"),2))</f>
        <v/>
      </c>
      <c r="E143" s="169" t="str">
        <f t="shared" si="72"/>
        <v/>
      </c>
      <c r="F143" s="169" t="str">
        <f>IF(A143="","",IF(itens_Remanesc!B143&lt;&gt;"",itens_Remanesc!B143,IF($Z143,0,"")))</f>
        <v/>
      </c>
      <c r="G143" s="177" t="str">
        <f t="shared" si="73"/>
        <v/>
      </c>
      <c r="H143" s="179" t="str">
        <f>IF(A143="","",ROUND(SUMIFS(aditivos!$L$2:$L$200,aditivos!$A$2:$A$200,A143,aditivos!$C$2:$C$200,"C1"),2))</f>
        <v/>
      </c>
      <c r="I143" s="175" t="str">
        <f t="shared" si="74"/>
        <v/>
      </c>
      <c r="J143" s="175" t="str">
        <f>IF(A143="","",IF(itens_Remanesc!E143="","",itens_Remanesc!E143))</f>
        <v/>
      </c>
      <c r="K143" s="181" t="str">
        <f t="shared" si="75"/>
        <v/>
      </c>
      <c r="L143" s="173" t="str">
        <f>IF(A143="","",ROUND(SUMIFS(aditivos!$L$2:$L$200,aditivos!$A$2:$A$200,A143,aditivos!$C$2:$C$200,"C2"),2))</f>
        <v/>
      </c>
      <c r="M143" s="169" t="str">
        <f t="shared" si="76"/>
        <v/>
      </c>
      <c r="N143" s="169" t="str">
        <f>IF(A143="","",IF(itens_Remanesc!G143="","",itens_Remanesc!G143))</f>
        <v/>
      </c>
      <c r="O143" s="177" t="str">
        <f t="shared" si="77"/>
        <v/>
      </c>
      <c r="P143" s="179" t="str">
        <f>IF(A143="","",ROUND(SUMIFS(aditivos!$L$2:$L$200,aditivos!$A$2:$A$200,A143,aditivos!$C$2:$C$200,"C3"),2))</f>
        <v/>
      </c>
      <c r="Q143" s="175" t="str">
        <f t="shared" si="78"/>
        <v/>
      </c>
      <c r="R143" s="175" t="str">
        <f>IF(A143="","",IF(itens_Remanesc!I143="","",itens_Remanesc!I143))</f>
        <v/>
      </c>
      <c r="S143" s="181" t="str">
        <f t="shared" si="79"/>
        <v/>
      </c>
      <c r="T143" s="173" t="str">
        <f>IF(A143="","",ROUND(SUMIFS(aditivos!$L$2:$L$200,aditivos!$A$2:$A$200,A143,aditivos!$C$2:$C$200,"C4"),2))</f>
        <v/>
      </c>
      <c r="U143" s="169" t="str">
        <f t="shared" si="80"/>
        <v/>
      </c>
      <c r="V143" s="169" t="str">
        <f>IF(A143="","",IF(itens_Remanesc!K143="","",itens_Remanesc!K143))</f>
        <v/>
      </c>
      <c r="W143" s="169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7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IF($A143="","",IF(parametros!$C$2="",0,ROUND(SUMIFS(aditivos!$L$2:$L$200,aditivos!$A$2:$A$200,$A143,aditivos!$C$2:$C$200,"C0",aditivos!$B$2:$B$200,"&gt;="&amp;(INT(parametros!$C$2)+1)),2)))</f>
        <v/>
      </c>
      <c r="AC143" t="str">
        <f>IF($A143="","",IF(parametros!$C$3="",0,ROUND(SUMIFS(aditivos!$L$2:$L$200,aditivos!$A$2:$A$200,$A143,aditivos!$C$2:$C$200,"C1",aditivos!$B$2:$B$200,"&gt;="&amp;(INT(parametros!$C$3)+1)),2)))</f>
        <v/>
      </c>
      <c r="AD143" t="str">
        <f>IF($A143="","",IF(parametros!$C$4="",0,ROUND(SUMIFS(aditivos!$L$2:$L$200,aditivos!$A$2:$A$200,$A143,aditivos!$C$2:$C$200,"C2",aditivos!$B$2:$B$200,"&gt;="&amp;(INT(parametros!$C$4)+1)),2)))</f>
        <v/>
      </c>
      <c r="AE143" t="str">
        <f>IF($A143="","",IF(parametros!$C$5="",0,ROUND(SUMIFS(aditivos!$L$2:$L$200,aditivos!$A$2:$A$200,$A143,aditivos!$C$2:$C$200,"C3",aditivos!$B$2:$B$200,"&gt;="&amp;(INT(parametros!$C$5)+1)),2)))</f>
        <v/>
      </c>
      <c r="AF143" t="str">
        <f>IF($A143="","",IF(parametros!$C$6="",0,ROUND(SUMIFS(aditivos!$L$2:$L$200,aditivos!$A$2:$A$200,$A143,aditivos!$C$2:$C$200,"C4",aditivos!$B$2:$B$200,"&gt;="&amp;(INT(parametros!$C$6)+1)),2)))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12" t="str">
        <f>IF(A144="","",itens_Remanesc!C144)</f>
        <v/>
      </c>
      <c r="C144" s="171" t="str">
        <f>IF(A144="","",IF(itens_Remanesc!B144="",0,itens_Remanesc!B144))</f>
        <v/>
      </c>
      <c r="D144" s="173" t="str">
        <f>IF(A144="","",ROUND(SUMIFS(aditivos!$L$2:$L$200,aditivos!$A$2:$A$200,A144,aditivos!$C$2:$C$200,"C0"),2))</f>
        <v/>
      </c>
      <c r="E144" s="169" t="str">
        <f t="shared" si="72"/>
        <v/>
      </c>
      <c r="F144" s="169" t="str">
        <f>IF(A144="","",IF(itens_Remanesc!B144&lt;&gt;"",itens_Remanesc!B144,IF($Z144,0,"")))</f>
        <v/>
      </c>
      <c r="G144" s="177" t="str">
        <f t="shared" si="73"/>
        <v/>
      </c>
      <c r="H144" s="179" t="str">
        <f>IF(A144="","",ROUND(SUMIFS(aditivos!$L$2:$L$200,aditivos!$A$2:$A$200,A144,aditivos!$C$2:$C$200,"C1"),2))</f>
        <v/>
      </c>
      <c r="I144" s="175" t="str">
        <f t="shared" si="74"/>
        <v/>
      </c>
      <c r="J144" s="175" t="str">
        <f>IF(A144="","",IF(itens_Remanesc!E144="","",itens_Remanesc!E144))</f>
        <v/>
      </c>
      <c r="K144" s="181" t="str">
        <f t="shared" si="75"/>
        <v/>
      </c>
      <c r="L144" s="173" t="str">
        <f>IF(A144="","",ROUND(SUMIFS(aditivos!$L$2:$L$200,aditivos!$A$2:$A$200,A144,aditivos!$C$2:$C$200,"C2"),2))</f>
        <v/>
      </c>
      <c r="M144" s="169" t="str">
        <f t="shared" si="76"/>
        <v/>
      </c>
      <c r="N144" s="169" t="str">
        <f>IF(A144="","",IF(itens_Remanesc!G144="","",itens_Remanesc!G144))</f>
        <v/>
      </c>
      <c r="O144" s="177" t="str">
        <f t="shared" si="77"/>
        <v/>
      </c>
      <c r="P144" s="179" t="str">
        <f>IF(A144="","",ROUND(SUMIFS(aditivos!$L$2:$L$200,aditivos!$A$2:$A$200,A144,aditivos!$C$2:$C$200,"C3"),2))</f>
        <v/>
      </c>
      <c r="Q144" s="175" t="str">
        <f t="shared" si="78"/>
        <v/>
      </c>
      <c r="R144" s="175" t="str">
        <f>IF(A144="","",IF(itens_Remanesc!I144="","",itens_Remanesc!I144))</f>
        <v/>
      </c>
      <c r="S144" s="181" t="str">
        <f t="shared" si="79"/>
        <v/>
      </c>
      <c r="T144" s="173" t="str">
        <f>IF(A144="","",ROUND(SUMIFS(aditivos!$L$2:$L$200,aditivos!$A$2:$A$200,A144,aditivos!$C$2:$C$200,"C4"),2))</f>
        <v/>
      </c>
      <c r="U144" s="169" t="str">
        <f t="shared" si="80"/>
        <v/>
      </c>
      <c r="V144" s="169" t="str">
        <f>IF(A144="","",IF(itens_Remanesc!K144="","",itens_Remanesc!K144))</f>
        <v/>
      </c>
      <c r="W144" s="169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7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IF($A144="","",IF(parametros!$C$2="",0,ROUND(SUMIFS(aditivos!$L$2:$L$200,aditivos!$A$2:$A$200,$A144,aditivos!$C$2:$C$200,"C0",aditivos!$B$2:$B$200,"&gt;="&amp;(INT(parametros!$C$2)+1)),2)))</f>
        <v/>
      </c>
      <c r="AC144" t="str">
        <f>IF($A144="","",IF(parametros!$C$3="",0,ROUND(SUMIFS(aditivos!$L$2:$L$200,aditivos!$A$2:$A$200,$A144,aditivos!$C$2:$C$200,"C1",aditivos!$B$2:$B$200,"&gt;="&amp;(INT(parametros!$C$3)+1)),2)))</f>
        <v/>
      </c>
      <c r="AD144" t="str">
        <f>IF($A144="","",IF(parametros!$C$4="",0,ROUND(SUMIFS(aditivos!$L$2:$L$200,aditivos!$A$2:$A$200,$A144,aditivos!$C$2:$C$200,"C2",aditivos!$B$2:$B$200,"&gt;="&amp;(INT(parametros!$C$4)+1)),2)))</f>
        <v/>
      </c>
      <c r="AE144" t="str">
        <f>IF($A144="","",IF(parametros!$C$5="",0,ROUND(SUMIFS(aditivos!$L$2:$L$200,aditivos!$A$2:$A$200,$A144,aditivos!$C$2:$C$200,"C3",aditivos!$B$2:$B$200,"&gt;="&amp;(INT(parametros!$C$5)+1)),2)))</f>
        <v/>
      </c>
      <c r="AF144" t="str">
        <f>IF($A144="","",IF(parametros!$C$6="",0,ROUND(SUMIFS(aditivos!$L$2:$L$200,aditivos!$A$2:$A$200,$A144,aditivos!$C$2:$C$200,"C4",aditivos!$B$2:$B$200,"&gt;="&amp;(INT(parametros!$C$6)+1)),2)))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12" t="str">
        <f>IF(A145="","",itens_Remanesc!C145)</f>
        <v/>
      </c>
      <c r="C145" s="171" t="str">
        <f>IF(A145="","",IF(itens_Remanesc!B145="",0,itens_Remanesc!B145))</f>
        <v/>
      </c>
      <c r="D145" s="173" t="str">
        <f>IF(A145="","",ROUND(SUMIFS(aditivos!$L$2:$L$200,aditivos!$A$2:$A$200,A145,aditivos!$C$2:$C$200,"C0"),2))</f>
        <v/>
      </c>
      <c r="E145" s="169" t="str">
        <f t="shared" si="72"/>
        <v/>
      </c>
      <c r="F145" s="169" t="str">
        <f>IF(A145="","",IF(itens_Remanesc!B145&lt;&gt;"",itens_Remanesc!B145,IF($Z145,0,"")))</f>
        <v/>
      </c>
      <c r="G145" s="177" t="str">
        <f t="shared" si="73"/>
        <v/>
      </c>
      <c r="H145" s="179" t="str">
        <f>IF(A145="","",ROUND(SUMIFS(aditivos!$L$2:$L$200,aditivos!$A$2:$A$200,A145,aditivos!$C$2:$C$200,"C1"),2))</f>
        <v/>
      </c>
      <c r="I145" s="175" t="str">
        <f t="shared" si="74"/>
        <v/>
      </c>
      <c r="J145" s="175" t="str">
        <f>IF(A145="","",IF(itens_Remanesc!E145="","",itens_Remanesc!E145))</f>
        <v/>
      </c>
      <c r="K145" s="181" t="str">
        <f t="shared" si="75"/>
        <v/>
      </c>
      <c r="L145" s="173" t="str">
        <f>IF(A145="","",ROUND(SUMIFS(aditivos!$L$2:$L$200,aditivos!$A$2:$A$200,A145,aditivos!$C$2:$C$200,"C2"),2))</f>
        <v/>
      </c>
      <c r="M145" s="169" t="str">
        <f t="shared" si="76"/>
        <v/>
      </c>
      <c r="N145" s="169" t="str">
        <f>IF(A145="","",IF(itens_Remanesc!G145="","",itens_Remanesc!G145))</f>
        <v/>
      </c>
      <c r="O145" s="177" t="str">
        <f t="shared" si="77"/>
        <v/>
      </c>
      <c r="P145" s="179" t="str">
        <f>IF(A145="","",ROUND(SUMIFS(aditivos!$L$2:$L$200,aditivos!$A$2:$A$200,A145,aditivos!$C$2:$C$200,"C3"),2))</f>
        <v/>
      </c>
      <c r="Q145" s="175" t="str">
        <f t="shared" si="78"/>
        <v/>
      </c>
      <c r="R145" s="175" t="str">
        <f>IF(A145="","",IF(itens_Remanesc!I145="","",itens_Remanesc!I145))</f>
        <v/>
      </c>
      <c r="S145" s="181" t="str">
        <f t="shared" si="79"/>
        <v/>
      </c>
      <c r="T145" s="173" t="str">
        <f>IF(A145="","",ROUND(SUMIFS(aditivos!$L$2:$L$200,aditivos!$A$2:$A$200,A145,aditivos!$C$2:$C$200,"C4"),2))</f>
        <v/>
      </c>
      <c r="U145" s="169" t="str">
        <f t="shared" si="80"/>
        <v/>
      </c>
      <c r="V145" s="169" t="str">
        <f>IF(A145="","",IF(itens_Remanesc!K145="","",itens_Remanesc!K145))</f>
        <v/>
      </c>
      <c r="W145" s="169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7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IF($A145="","",IF(parametros!$C$2="",0,ROUND(SUMIFS(aditivos!$L$2:$L$200,aditivos!$A$2:$A$200,$A145,aditivos!$C$2:$C$200,"C0",aditivos!$B$2:$B$200,"&gt;="&amp;(INT(parametros!$C$2)+1)),2)))</f>
        <v/>
      </c>
      <c r="AC145" t="str">
        <f>IF($A145="","",IF(parametros!$C$3="",0,ROUND(SUMIFS(aditivos!$L$2:$L$200,aditivos!$A$2:$A$200,$A145,aditivos!$C$2:$C$200,"C1",aditivos!$B$2:$B$200,"&gt;="&amp;(INT(parametros!$C$3)+1)),2)))</f>
        <v/>
      </c>
      <c r="AD145" t="str">
        <f>IF($A145="","",IF(parametros!$C$4="",0,ROUND(SUMIFS(aditivos!$L$2:$L$200,aditivos!$A$2:$A$200,$A145,aditivos!$C$2:$C$200,"C2",aditivos!$B$2:$B$200,"&gt;="&amp;(INT(parametros!$C$4)+1)),2)))</f>
        <v/>
      </c>
      <c r="AE145" t="str">
        <f>IF($A145="","",IF(parametros!$C$5="",0,ROUND(SUMIFS(aditivos!$L$2:$L$200,aditivos!$A$2:$A$200,$A145,aditivos!$C$2:$C$200,"C3",aditivos!$B$2:$B$200,"&gt;="&amp;(INT(parametros!$C$5)+1)),2)))</f>
        <v/>
      </c>
      <c r="AF145" t="str">
        <f>IF($A145="","",IF(parametros!$C$6="",0,ROUND(SUMIFS(aditivos!$L$2:$L$200,aditivos!$A$2:$A$200,$A145,aditivos!$C$2:$C$200,"C4",aditivos!$B$2:$B$200,"&gt;="&amp;(INT(parametros!$C$6)+1)),2)))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12" t="str">
        <f>IF(A146="","",itens_Remanesc!C146)</f>
        <v/>
      </c>
      <c r="C146" s="171" t="str">
        <f>IF(A146="","",IF(itens_Remanesc!B146="",0,itens_Remanesc!B146))</f>
        <v/>
      </c>
      <c r="D146" s="173" t="str">
        <f>IF(A146="","",ROUND(SUMIFS(aditivos!$L$2:$L$200,aditivos!$A$2:$A$200,A146,aditivos!$C$2:$C$200,"C0"),2))</f>
        <v/>
      </c>
      <c r="E146" s="169" t="str">
        <f t="shared" si="72"/>
        <v/>
      </c>
      <c r="F146" s="169" t="str">
        <f>IF(A146="","",IF(itens_Remanesc!B146&lt;&gt;"",itens_Remanesc!B146,IF($Z146,0,"")))</f>
        <v/>
      </c>
      <c r="G146" s="177" t="str">
        <f t="shared" si="73"/>
        <v/>
      </c>
      <c r="H146" s="179" t="str">
        <f>IF(A146="","",ROUND(SUMIFS(aditivos!$L$2:$L$200,aditivos!$A$2:$A$200,A146,aditivos!$C$2:$C$200,"C1"),2))</f>
        <v/>
      </c>
      <c r="I146" s="175" t="str">
        <f t="shared" si="74"/>
        <v/>
      </c>
      <c r="J146" s="175" t="str">
        <f>IF(A146="","",IF(itens_Remanesc!E146="","",itens_Remanesc!E146))</f>
        <v/>
      </c>
      <c r="K146" s="181" t="str">
        <f t="shared" si="75"/>
        <v/>
      </c>
      <c r="L146" s="173" t="str">
        <f>IF(A146="","",ROUND(SUMIFS(aditivos!$L$2:$L$200,aditivos!$A$2:$A$200,A146,aditivos!$C$2:$C$200,"C2"),2))</f>
        <v/>
      </c>
      <c r="M146" s="169" t="str">
        <f t="shared" si="76"/>
        <v/>
      </c>
      <c r="N146" s="169" t="str">
        <f>IF(A146="","",IF(itens_Remanesc!G146="","",itens_Remanesc!G146))</f>
        <v/>
      </c>
      <c r="O146" s="177" t="str">
        <f t="shared" si="77"/>
        <v/>
      </c>
      <c r="P146" s="179" t="str">
        <f>IF(A146="","",ROUND(SUMIFS(aditivos!$L$2:$L$200,aditivos!$A$2:$A$200,A146,aditivos!$C$2:$C$200,"C3"),2))</f>
        <v/>
      </c>
      <c r="Q146" s="175" t="str">
        <f t="shared" si="78"/>
        <v/>
      </c>
      <c r="R146" s="175" t="str">
        <f>IF(A146="","",IF(itens_Remanesc!I146="","",itens_Remanesc!I146))</f>
        <v/>
      </c>
      <c r="S146" s="181" t="str">
        <f t="shared" si="79"/>
        <v/>
      </c>
      <c r="T146" s="173" t="str">
        <f>IF(A146="","",ROUND(SUMIFS(aditivos!$L$2:$L$200,aditivos!$A$2:$A$200,A146,aditivos!$C$2:$C$200,"C4"),2))</f>
        <v/>
      </c>
      <c r="U146" s="169" t="str">
        <f t="shared" si="80"/>
        <v/>
      </c>
      <c r="V146" s="169" t="str">
        <f>IF(A146="","",IF(itens_Remanesc!K146="","",itens_Remanesc!K146))</f>
        <v/>
      </c>
      <c r="W146" s="169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7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IF($A146="","",IF(parametros!$C$2="",0,ROUND(SUMIFS(aditivos!$L$2:$L$200,aditivos!$A$2:$A$200,$A146,aditivos!$C$2:$C$200,"C0",aditivos!$B$2:$B$200,"&gt;="&amp;(INT(parametros!$C$2)+1)),2)))</f>
        <v/>
      </c>
      <c r="AC146" t="str">
        <f>IF($A146="","",IF(parametros!$C$3="",0,ROUND(SUMIFS(aditivos!$L$2:$L$200,aditivos!$A$2:$A$200,$A146,aditivos!$C$2:$C$200,"C1",aditivos!$B$2:$B$200,"&gt;="&amp;(INT(parametros!$C$3)+1)),2)))</f>
        <v/>
      </c>
      <c r="AD146" t="str">
        <f>IF($A146="","",IF(parametros!$C$4="",0,ROUND(SUMIFS(aditivos!$L$2:$L$200,aditivos!$A$2:$A$200,$A146,aditivos!$C$2:$C$200,"C2",aditivos!$B$2:$B$200,"&gt;="&amp;(INT(parametros!$C$4)+1)),2)))</f>
        <v/>
      </c>
      <c r="AE146" t="str">
        <f>IF($A146="","",IF(parametros!$C$5="",0,ROUND(SUMIFS(aditivos!$L$2:$L$200,aditivos!$A$2:$A$200,$A146,aditivos!$C$2:$C$200,"C3",aditivos!$B$2:$B$200,"&gt;="&amp;(INT(parametros!$C$5)+1)),2)))</f>
        <v/>
      </c>
      <c r="AF146" t="str">
        <f>IF($A146="","",IF(parametros!$C$6="",0,ROUND(SUMIFS(aditivos!$L$2:$L$200,aditivos!$A$2:$A$200,$A146,aditivos!$C$2:$C$200,"C4",aditivos!$B$2:$B$200,"&gt;="&amp;(INT(parametros!$C$6)+1)),2)))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12" t="str">
        <f>IF(A147="","",itens_Remanesc!C147)</f>
        <v/>
      </c>
      <c r="C147" s="171" t="str">
        <f>IF(A147="","",IF(itens_Remanesc!B147="",0,itens_Remanesc!B147))</f>
        <v/>
      </c>
      <c r="D147" s="173" t="str">
        <f>IF(A147="","",ROUND(SUMIFS(aditivos!$L$2:$L$200,aditivos!$A$2:$A$200,A147,aditivos!$C$2:$C$200,"C0"),2))</f>
        <v/>
      </c>
      <c r="E147" s="169" t="str">
        <f t="shared" si="72"/>
        <v/>
      </c>
      <c r="F147" s="169" t="str">
        <f>IF(A147="","",IF(itens_Remanesc!B147&lt;&gt;"",itens_Remanesc!B147,IF($Z147,0,"")))</f>
        <v/>
      </c>
      <c r="G147" s="177" t="str">
        <f t="shared" si="73"/>
        <v/>
      </c>
      <c r="H147" s="179" t="str">
        <f>IF(A147="","",ROUND(SUMIFS(aditivos!$L$2:$L$200,aditivos!$A$2:$A$200,A147,aditivos!$C$2:$C$200,"C1"),2))</f>
        <v/>
      </c>
      <c r="I147" s="175" t="str">
        <f t="shared" si="74"/>
        <v/>
      </c>
      <c r="J147" s="175" t="str">
        <f>IF(A147="","",IF(itens_Remanesc!E147="","",itens_Remanesc!E147))</f>
        <v/>
      </c>
      <c r="K147" s="181" t="str">
        <f t="shared" si="75"/>
        <v/>
      </c>
      <c r="L147" s="173" t="str">
        <f>IF(A147="","",ROUND(SUMIFS(aditivos!$L$2:$L$200,aditivos!$A$2:$A$200,A147,aditivos!$C$2:$C$200,"C2"),2))</f>
        <v/>
      </c>
      <c r="M147" s="169" t="str">
        <f t="shared" si="76"/>
        <v/>
      </c>
      <c r="N147" s="169" t="str">
        <f>IF(A147="","",IF(itens_Remanesc!G147="","",itens_Remanesc!G147))</f>
        <v/>
      </c>
      <c r="O147" s="177" t="str">
        <f t="shared" si="77"/>
        <v/>
      </c>
      <c r="P147" s="179" t="str">
        <f>IF(A147="","",ROUND(SUMIFS(aditivos!$L$2:$L$200,aditivos!$A$2:$A$200,A147,aditivos!$C$2:$C$200,"C3"),2))</f>
        <v/>
      </c>
      <c r="Q147" s="175" t="str">
        <f t="shared" si="78"/>
        <v/>
      </c>
      <c r="R147" s="175" t="str">
        <f>IF(A147="","",IF(itens_Remanesc!I147="","",itens_Remanesc!I147))</f>
        <v/>
      </c>
      <c r="S147" s="181" t="str">
        <f t="shared" si="79"/>
        <v/>
      </c>
      <c r="T147" s="173" t="str">
        <f>IF(A147="","",ROUND(SUMIFS(aditivos!$L$2:$L$200,aditivos!$A$2:$A$200,A147,aditivos!$C$2:$C$200,"C4"),2))</f>
        <v/>
      </c>
      <c r="U147" s="169" t="str">
        <f t="shared" si="80"/>
        <v/>
      </c>
      <c r="V147" s="169" t="str">
        <f>IF(A147="","",IF(itens_Remanesc!K147="","",itens_Remanesc!K147))</f>
        <v/>
      </c>
      <c r="W147" s="169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7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IF($A147="","",IF(parametros!$C$2="",0,ROUND(SUMIFS(aditivos!$L$2:$L$200,aditivos!$A$2:$A$200,$A147,aditivos!$C$2:$C$200,"C0",aditivos!$B$2:$B$200,"&gt;="&amp;(INT(parametros!$C$2)+1)),2)))</f>
        <v/>
      </c>
      <c r="AC147" t="str">
        <f>IF($A147="","",IF(parametros!$C$3="",0,ROUND(SUMIFS(aditivos!$L$2:$L$200,aditivos!$A$2:$A$200,$A147,aditivos!$C$2:$C$200,"C1",aditivos!$B$2:$B$200,"&gt;="&amp;(INT(parametros!$C$3)+1)),2)))</f>
        <v/>
      </c>
      <c r="AD147" t="str">
        <f>IF($A147="","",IF(parametros!$C$4="",0,ROUND(SUMIFS(aditivos!$L$2:$L$200,aditivos!$A$2:$A$200,$A147,aditivos!$C$2:$C$200,"C2",aditivos!$B$2:$B$200,"&gt;="&amp;(INT(parametros!$C$4)+1)),2)))</f>
        <v/>
      </c>
      <c r="AE147" t="str">
        <f>IF($A147="","",IF(parametros!$C$5="",0,ROUND(SUMIFS(aditivos!$L$2:$L$200,aditivos!$A$2:$A$200,$A147,aditivos!$C$2:$C$200,"C3",aditivos!$B$2:$B$200,"&gt;="&amp;(INT(parametros!$C$5)+1)),2)))</f>
        <v/>
      </c>
      <c r="AF147" t="str">
        <f>IF($A147="","",IF(parametros!$C$6="",0,ROUND(SUMIFS(aditivos!$L$2:$L$200,aditivos!$A$2:$A$200,$A147,aditivos!$C$2:$C$200,"C4",aditivos!$B$2:$B$200,"&gt;="&amp;(INT(parametros!$C$6)+1)),2)))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12" t="str">
        <f>IF(A148="","",itens_Remanesc!C148)</f>
        <v/>
      </c>
      <c r="C148" s="171" t="str">
        <f>IF(A148="","",IF(itens_Remanesc!B148="",0,itens_Remanesc!B148))</f>
        <v/>
      </c>
      <c r="D148" s="173" t="str">
        <f>IF(A148="","",ROUND(SUMIFS(aditivos!$L$2:$L$200,aditivos!$A$2:$A$200,A148,aditivos!$C$2:$C$200,"C0"),2))</f>
        <v/>
      </c>
      <c r="E148" s="169" t="str">
        <f t="shared" si="72"/>
        <v/>
      </c>
      <c r="F148" s="169" t="str">
        <f>IF(A148="","",IF(itens_Remanesc!B148&lt;&gt;"",itens_Remanesc!B148,IF($Z148,0,"")))</f>
        <v/>
      </c>
      <c r="G148" s="177" t="str">
        <f t="shared" si="73"/>
        <v/>
      </c>
      <c r="H148" s="179" t="str">
        <f>IF(A148="","",ROUND(SUMIFS(aditivos!$L$2:$L$200,aditivos!$A$2:$A$200,A148,aditivos!$C$2:$C$200,"C1"),2))</f>
        <v/>
      </c>
      <c r="I148" s="175" t="str">
        <f t="shared" si="74"/>
        <v/>
      </c>
      <c r="J148" s="175" t="str">
        <f>IF(A148="","",IF(itens_Remanesc!E148="","",itens_Remanesc!E148))</f>
        <v/>
      </c>
      <c r="K148" s="181" t="str">
        <f t="shared" si="75"/>
        <v/>
      </c>
      <c r="L148" s="173" t="str">
        <f>IF(A148="","",ROUND(SUMIFS(aditivos!$L$2:$L$200,aditivos!$A$2:$A$200,A148,aditivos!$C$2:$C$200,"C2"),2))</f>
        <v/>
      </c>
      <c r="M148" s="169" t="str">
        <f t="shared" si="76"/>
        <v/>
      </c>
      <c r="N148" s="169" t="str">
        <f>IF(A148="","",IF(itens_Remanesc!G148="","",itens_Remanesc!G148))</f>
        <v/>
      </c>
      <c r="O148" s="177" t="str">
        <f t="shared" si="77"/>
        <v/>
      </c>
      <c r="P148" s="179" t="str">
        <f>IF(A148="","",ROUND(SUMIFS(aditivos!$L$2:$L$200,aditivos!$A$2:$A$200,A148,aditivos!$C$2:$C$200,"C3"),2))</f>
        <v/>
      </c>
      <c r="Q148" s="175" t="str">
        <f t="shared" si="78"/>
        <v/>
      </c>
      <c r="R148" s="175" t="str">
        <f>IF(A148="","",IF(itens_Remanesc!I148="","",itens_Remanesc!I148))</f>
        <v/>
      </c>
      <c r="S148" s="181" t="str">
        <f t="shared" si="79"/>
        <v/>
      </c>
      <c r="T148" s="173" t="str">
        <f>IF(A148="","",ROUND(SUMIFS(aditivos!$L$2:$L$200,aditivos!$A$2:$A$200,A148,aditivos!$C$2:$C$200,"C4"),2))</f>
        <v/>
      </c>
      <c r="U148" s="169" t="str">
        <f t="shared" si="80"/>
        <v/>
      </c>
      <c r="V148" s="169" t="str">
        <f>IF(A148="","",IF(itens_Remanesc!K148="","",itens_Remanesc!K148))</f>
        <v/>
      </c>
      <c r="W148" s="169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7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IF($A148="","",IF(parametros!$C$2="",0,ROUND(SUMIFS(aditivos!$L$2:$L$200,aditivos!$A$2:$A$200,$A148,aditivos!$C$2:$C$200,"C0",aditivos!$B$2:$B$200,"&gt;="&amp;(INT(parametros!$C$2)+1)),2)))</f>
        <v/>
      </c>
      <c r="AC148" t="str">
        <f>IF($A148="","",IF(parametros!$C$3="",0,ROUND(SUMIFS(aditivos!$L$2:$L$200,aditivos!$A$2:$A$200,$A148,aditivos!$C$2:$C$200,"C1",aditivos!$B$2:$B$200,"&gt;="&amp;(INT(parametros!$C$3)+1)),2)))</f>
        <v/>
      </c>
      <c r="AD148" t="str">
        <f>IF($A148="","",IF(parametros!$C$4="",0,ROUND(SUMIFS(aditivos!$L$2:$L$200,aditivos!$A$2:$A$200,$A148,aditivos!$C$2:$C$200,"C2",aditivos!$B$2:$B$200,"&gt;="&amp;(INT(parametros!$C$4)+1)),2)))</f>
        <v/>
      </c>
      <c r="AE148" t="str">
        <f>IF($A148="","",IF(parametros!$C$5="",0,ROUND(SUMIFS(aditivos!$L$2:$L$200,aditivos!$A$2:$A$200,$A148,aditivos!$C$2:$C$200,"C3",aditivos!$B$2:$B$200,"&gt;="&amp;(INT(parametros!$C$5)+1)),2)))</f>
        <v/>
      </c>
      <c r="AF148" t="str">
        <f>IF($A148="","",IF(parametros!$C$6="",0,ROUND(SUMIFS(aditivos!$L$2:$L$200,aditivos!$A$2:$A$200,$A148,aditivos!$C$2:$C$200,"C4",aditivos!$B$2:$B$200,"&gt;="&amp;(INT(parametros!$C$6)+1)),2)))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12" t="str">
        <f>IF(A149="","",itens_Remanesc!C149)</f>
        <v/>
      </c>
      <c r="C149" s="171" t="str">
        <f>IF(A149="","",IF(itens_Remanesc!B149="",0,itens_Remanesc!B149))</f>
        <v/>
      </c>
      <c r="D149" s="173" t="str">
        <f>IF(A149="","",ROUND(SUMIFS(aditivos!$L$2:$L$200,aditivos!$A$2:$A$200,A149,aditivos!$C$2:$C$200,"C0"),2))</f>
        <v/>
      </c>
      <c r="E149" s="169" t="str">
        <f t="shared" si="72"/>
        <v/>
      </c>
      <c r="F149" s="169" t="str">
        <f>IF(A149="","",IF(itens_Remanesc!B149&lt;&gt;"",itens_Remanesc!B149,IF($Z149,0,"")))</f>
        <v/>
      </c>
      <c r="G149" s="177" t="str">
        <f t="shared" si="73"/>
        <v/>
      </c>
      <c r="H149" s="179" t="str">
        <f>IF(A149="","",ROUND(SUMIFS(aditivos!$L$2:$L$200,aditivos!$A$2:$A$200,A149,aditivos!$C$2:$C$200,"C1"),2))</f>
        <v/>
      </c>
      <c r="I149" s="175" t="str">
        <f t="shared" si="74"/>
        <v/>
      </c>
      <c r="J149" s="175" t="str">
        <f>IF(A149="","",IF(itens_Remanesc!E149="","",itens_Remanesc!E149))</f>
        <v/>
      </c>
      <c r="K149" s="181" t="str">
        <f t="shared" si="75"/>
        <v/>
      </c>
      <c r="L149" s="173" t="str">
        <f>IF(A149="","",ROUND(SUMIFS(aditivos!$L$2:$L$200,aditivos!$A$2:$A$200,A149,aditivos!$C$2:$C$200,"C2"),2))</f>
        <v/>
      </c>
      <c r="M149" s="169" t="str">
        <f t="shared" si="76"/>
        <v/>
      </c>
      <c r="N149" s="169" t="str">
        <f>IF(A149="","",IF(itens_Remanesc!G149="","",itens_Remanesc!G149))</f>
        <v/>
      </c>
      <c r="O149" s="177" t="str">
        <f t="shared" si="77"/>
        <v/>
      </c>
      <c r="P149" s="179" t="str">
        <f>IF(A149="","",ROUND(SUMIFS(aditivos!$L$2:$L$200,aditivos!$A$2:$A$200,A149,aditivos!$C$2:$C$200,"C3"),2))</f>
        <v/>
      </c>
      <c r="Q149" s="175" t="str">
        <f t="shared" si="78"/>
        <v/>
      </c>
      <c r="R149" s="175" t="str">
        <f>IF(A149="","",IF(itens_Remanesc!I149="","",itens_Remanesc!I149))</f>
        <v/>
      </c>
      <c r="S149" s="181" t="str">
        <f t="shared" si="79"/>
        <v/>
      </c>
      <c r="T149" s="173" t="str">
        <f>IF(A149="","",ROUND(SUMIFS(aditivos!$L$2:$L$200,aditivos!$A$2:$A$200,A149,aditivos!$C$2:$C$200,"C4"),2))</f>
        <v/>
      </c>
      <c r="U149" s="169" t="str">
        <f t="shared" si="80"/>
        <v/>
      </c>
      <c r="V149" s="169" t="str">
        <f>IF(A149="","",IF(itens_Remanesc!K149="","",itens_Remanesc!K149))</f>
        <v/>
      </c>
      <c r="W149" s="169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7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IF($A149="","",IF(parametros!$C$2="",0,ROUND(SUMIFS(aditivos!$L$2:$L$200,aditivos!$A$2:$A$200,$A149,aditivos!$C$2:$C$200,"C0",aditivos!$B$2:$B$200,"&gt;="&amp;(INT(parametros!$C$2)+1)),2)))</f>
        <v/>
      </c>
      <c r="AC149" t="str">
        <f>IF($A149="","",IF(parametros!$C$3="",0,ROUND(SUMIFS(aditivos!$L$2:$L$200,aditivos!$A$2:$A$200,$A149,aditivos!$C$2:$C$200,"C1",aditivos!$B$2:$B$200,"&gt;="&amp;(INT(parametros!$C$3)+1)),2)))</f>
        <v/>
      </c>
      <c r="AD149" t="str">
        <f>IF($A149="","",IF(parametros!$C$4="",0,ROUND(SUMIFS(aditivos!$L$2:$L$200,aditivos!$A$2:$A$200,$A149,aditivos!$C$2:$C$200,"C2",aditivos!$B$2:$B$200,"&gt;="&amp;(INT(parametros!$C$4)+1)),2)))</f>
        <v/>
      </c>
      <c r="AE149" t="str">
        <f>IF($A149="","",IF(parametros!$C$5="",0,ROUND(SUMIFS(aditivos!$L$2:$L$200,aditivos!$A$2:$A$200,$A149,aditivos!$C$2:$C$200,"C3",aditivos!$B$2:$B$200,"&gt;="&amp;(INT(parametros!$C$5)+1)),2)))</f>
        <v/>
      </c>
      <c r="AF149" t="str">
        <f>IF($A149="","",IF(parametros!$C$6="",0,ROUND(SUMIFS(aditivos!$L$2:$L$200,aditivos!$A$2:$A$200,$A149,aditivos!$C$2:$C$200,"C4",aditivos!$B$2:$B$200,"&gt;="&amp;(INT(parametros!$C$6)+1)),2)))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12" t="str">
        <f>IF(A150="","",itens_Remanesc!C150)</f>
        <v/>
      </c>
      <c r="C150" s="171" t="str">
        <f>IF(A150="","",IF(itens_Remanesc!B150="",0,itens_Remanesc!B150))</f>
        <v/>
      </c>
      <c r="D150" s="173" t="str">
        <f>IF(A150="","",ROUND(SUMIFS(aditivos!$L$2:$L$200,aditivos!$A$2:$A$200,A150,aditivos!$C$2:$C$200,"C0"),2))</f>
        <v/>
      </c>
      <c r="E150" s="169" t="str">
        <f t="shared" si="72"/>
        <v/>
      </c>
      <c r="F150" s="169" t="str">
        <f>IF(A150="","",IF(itens_Remanesc!B150&lt;&gt;"",itens_Remanesc!B150,IF($Z150,0,"")))</f>
        <v/>
      </c>
      <c r="G150" s="177" t="str">
        <f t="shared" si="73"/>
        <v/>
      </c>
      <c r="H150" s="179" t="str">
        <f>IF(A150="","",ROUND(SUMIFS(aditivos!$L$2:$L$200,aditivos!$A$2:$A$200,A150,aditivos!$C$2:$C$200,"C1"),2))</f>
        <v/>
      </c>
      <c r="I150" s="175" t="str">
        <f t="shared" si="74"/>
        <v/>
      </c>
      <c r="J150" s="175" t="str">
        <f>IF(A150="","",IF(itens_Remanesc!E150="","",itens_Remanesc!E150))</f>
        <v/>
      </c>
      <c r="K150" s="181" t="str">
        <f t="shared" si="75"/>
        <v/>
      </c>
      <c r="L150" s="173" t="str">
        <f>IF(A150="","",ROUND(SUMIFS(aditivos!$L$2:$L$200,aditivos!$A$2:$A$200,A150,aditivos!$C$2:$C$200,"C2"),2))</f>
        <v/>
      </c>
      <c r="M150" s="169" t="str">
        <f t="shared" si="76"/>
        <v/>
      </c>
      <c r="N150" s="169" t="str">
        <f>IF(A150="","",IF(itens_Remanesc!G150="","",itens_Remanesc!G150))</f>
        <v/>
      </c>
      <c r="O150" s="177" t="str">
        <f t="shared" si="77"/>
        <v/>
      </c>
      <c r="P150" s="179" t="str">
        <f>IF(A150="","",ROUND(SUMIFS(aditivos!$L$2:$L$200,aditivos!$A$2:$A$200,A150,aditivos!$C$2:$C$200,"C3"),2))</f>
        <v/>
      </c>
      <c r="Q150" s="175" t="str">
        <f t="shared" si="78"/>
        <v/>
      </c>
      <c r="R150" s="175" t="str">
        <f>IF(A150="","",IF(itens_Remanesc!I150="","",itens_Remanesc!I150))</f>
        <v/>
      </c>
      <c r="S150" s="181" t="str">
        <f t="shared" si="79"/>
        <v/>
      </c>
      <c r="T150" s="173" t="str">
        <f>IF(A150="","",ROUND(SUMIFS(aditivos!$L$2:$L$200,aditivos!$A$2:$A$200,A150,aditivos!$C$2:$C$200,"C4"),2))</f>
        <v/>
      </c>
      <c r="U150" s="169" t="str">
        <f t="shared" si="80"/>
        <v/>
      </c>
      <c r="V150" s="169" t="str">
        <f>IF(A150="","",IF(itens_Remanesc!K150="","",itens_Remanesc!K150))</f>
        <v/>
      </c>
      <c r="W150" s="169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7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IF($A150="","",IF(parametros!$C$2="",0,ROUND(SUMIFS(aditivos!$L$2:$L$200,aditivos!$A$2:$A$200,$A150,aditivos!$C$2:$C$200,"C0",aditivos!$B$2:$B$200,"&gt;="&amp;(INT(parametros!$C$2)+1)),2)))</f>
        <v/>
      </c>
      <c r="AC150" t="str">
        <f>IF($A150="","",IF(parametros!$C$3="",0,ROUND(SUMIFS(aditivos!$L$2:$L$200,aditivos!$A$2:$A$200,$A150,aditivos!$C$2:$C$200,"C1",aditivos!$B$2:$B$200,"&gt;="&amp;(INT(parametros!$C$3)+1)),2)))</f>
        <v/>
      </c>
      <c r="AD150" t="str">
        <f>IF($A150="","",IF(parametros!$C$4="",0,ROUND(SUMIFS(aditivos!$L$2:$L$200,aditivos!$A$2:$A$200,$A150,aditivos!$C$2:$C$200,"C2",aditivos!$B$2:$B$200,"&gt;="&amp;(INT(parametros!$C$4)+1)),2)))</f>
        <v/>
      </c>
      <c r="AE150" t="str">
        <f>IF($A150="","",IF(parametros!$C$5="",0,ROUND(SUMIFS(aditivos!$L$2:$L$200,aditivos!$A$2:$A$200,$A150,aditivos!$C$2:$C$200,"C3",aditivos!$B$2:$B$200,"&gt;="&amp;(INT(parametros!$C$5)+1)),2)))</f>
        <v/>
      </c>
      <c r="AF150" t="str">
        <f>IF($A150="","",IF(parametros!$C$6="",0,ROUND(SUMIFS(aditivos!$L$2:$L$200,aditivos!$A$2:$A$200,$A150,aditivos!$C$2:$C$200,"C4",aditivos!$B$2:$B$200,"&gt;="&amp;(INT(parametros!$C$6)+1)),2)))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12" t="str">
        <f>IF(A151="","",itens_Remanesc!C151)</f>
        <v/>
      </c>
      <c r="C151" s="171" t="str">
        <f>IF(A151="","",IF(itens_Remanesc!B151="",0,itens_Remanesc!B151))</f>
        <v/>
      </c>
      <c r="D151" s="173" t="str">
        <f>IF(A151="","",ROUND(SUMIFS(aditivos!$L$2:$L$200,aditivos!$A$2:$A$200,A151,aditivos!$C$2:$C$200,"C0"),2))</f>
        <v/>
      </c>
      <c r="E151" s="169" t="str">
        <f t="shared" si="72"/>
        <v/>
      </c>
      <c r="F151" s="169" t="str">
        <f>IF(A151="","",IF(itens_Remanesc!B151&lt;&gt;"",itens_Remanesc!B151,IF($Z151,0,"")))</f>
        <v/>
      </c>
      <c r="G151" s="177" t="str">
        <f t="shared" si="73"/>
        <v/>
      </c>
      <c r="H151" s="179" t="str">
        <f>IF(A151="","",ROUND(SUMIFS(aditivos!$L$2:$L$200,aditivos!$A$2:$A$200,A151,aditivos!$C$2:$C$200,"C1"),2))</f>
        <v/>
      </c>
      <c r="I151" s="175" t="str">
        <f t="shared" si="74"/>
        <v/>
      </c>
      <c r="J151" s="175" t="str">
        <f>IF(A151="","",IF(itens_Remanesc!E151="","",itens_Remanesc!E151))</f>
        <v/>
      </c>
      <c r="K151" s="181" t="str">
        <f t="shared" si="75"/>
        <v/>
      </c>
      <c r="L151" s="173" t="str">
        <f>IF(A151="","",ROUND(SUMIFS(aditivos!$L$2:$L$200,aditivos!$A$2:$A$200,A151,aditivos!$C$2:$C$200,"C2"),2))</f>
        <v/>
      </c>
      <c r="M151" s="169" t="str">
        <f t="shared" si="76"/>
        <v/>
      </c>
      <c r="N151" s="169" t="str">
        <f>IF(A151="","",IF(itens_Remanesc!G151="","",itens_Remanesc!G151))</f>
        <v/>
      </c>
      <c r="O151" s="177" t="str">
        <f t="shared" si="77"/>
        <v/>
      </c>
      <c r="P151" s="179" t="str">
        <f>IF(A151="","",ROUND(SUMIFS(aditivos!$L$2:$L$200,aditivos!$A$2:$A$200,A151,aditivos!$C$2:$C$200,"C3"),2))</f>
        <v/>
      </c>
      <c r="Q151" s="175" t="str">
        <f t="shared" si="78"/>
        <v/>
      </c>
      <c r="R151" s="175" t="str">
        <f>IF(A151="","",IF(itens_Remanesc!I151="","",itens_Remanesc!I151))</f>
        <v/>
      </c>
      <c r="S151" s="181" t="str">
        <f t="shared" si="79"/>
        <v/>
      </c>
      <c r="T151" s="173" t="str">
        <f>IF(A151="","",ROUND(SUMIFS(aditivos!$L$2:$L$200,aditivos!$A$2:$A$200,A151,aditivos!$C$2:$C$200,"C4"),2))</f>
        <v/>
      </c>
      <c r="U151" s="169" t="str">
        <f t="shared" si="80"/>
        <v/>
      </c>
      <c r="V151" s="169" t="str">
        <f>IF(A151="","",IF(itens_Remanesc!K151="","",itens_Remanesc!K151))</f>
        <v/>
      </c>
      <c r="W151" s="169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7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IF($A151="","",IF(parametros!$C$2="",0,ROUND(SUMIFS(aditivos!$L$2:$L$200,aditivos!$A$2:$A$200,$A151,aditivos!$C$2:$C$200,"C0",aditivos!$B$2:$B$200,"&gt;="&amp;(INT(parametros!$C$2)+1)),2)))</f>
        <v/>
      </c>
      <c r="AC151" t="str">
        <f>IF($A151="","",IF(parametros!$C$3="",0,ROUND(SUMIFS(aditivos!$L$2:$L$200,aditivos!$A$2:$A$200,$A151,aditivos!$C$2:$C$200,"C1",aditivos!$B$2:$B$200,"&gt;="&amp;(INT(parametros!$C$3)+1)),2)))</f>
        <v/>
      </c>
      <c r="AD151" t="str">
        <f>IF($A151="","",IF(parametros!$C$4="",0,ROUND(SUMIFS(aditivos!$L$2:$L$200,aditivos!$A$2:$A$200,$A151,aditivos!$C$2:$C$200,"C2",aditivos!$B$2:$B$200,"&gt;="&amp;(INT(parametros!$C$4)+1)),2)))</f>
        <v/>
      </c>
      <c r="AE151" t="str">
        <f>IF($A151="","",IF(parametros!$C$5="",0,ROUND(SUMIFS(aditivos!$L$2:$L$200,aditivos!$A$2:$A$200,$A151,aditivos!$C$2:$C$200,"C3",aditivos!$B$2:$B$200,"&gt;="&amp;(INT(parametros!$C$5)+1)),2)))</f>
        <v/>
      </c>
      <c r="AF151" t="str">
        <f>IF($A151="","",IF(parametros!$C$6="",0,ROUND(SUMIFS(aditivos!$L$2:$L$200,aditivos!$A$2:$A$200,$A151,aditivos!$C$2:$C$200,"C4",aditivos!$B$2:$B$200,"&gt;="&amp;(INT(parametros!$C$6)+1)),2)))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12" t="str">
        <f>IF(A152="","",itens_Remanesc!C152)</f>
        <v/>
      </c>
      <c r="C152" s="171" t="str">
        <f>IF(A152="","",IF(itens_Remanesc!B152="",0,itens_Remanesc!B152))</f>
        <v/>
      </c>
      <c r="D152" s="173" t="str">
        <f>IF(A152="","",ROUND(SUMIFS(aditivos!$L$2:$L$200,aditivos!$A$2:$A$200,A152,aditivos!$C$2:$C$200,"C0"),2))</f>
        <v/>
      </c>
      <c r="E152" s="169" t="str">
        <f t="shared" si="72"/>
        <v/>
      </c>
      <c r="F152" s="169" t="str">
        <f>IF(A152="","",IF(itens_Remanesc!B152&lt;&gt;"",itens_Remanesc!B152,IF($Z152,0,"")))</f>
        <v/>
      </c>
      <c r="G152" s="177" t="str">
        <f t="shared" si="73"/>
        <v/>
      </c>
      <c r="H152" s="179" t="str">
        <f>IF(A152="","",ROUND(SUMIFS(aditivos!$L$2:$L$200,aditivos!$A$2:$A$200,A152,aditivos!$C$2:$C$200,"C1"),2))</f>
        <v/>
      </c>
      <c r="I152" s="175" t="str">
        <f t="shared" si="74"/>
        <v/>
      </c>
      <c r="J152" s="175" t="str">
        <f>IF(A152="","",IF(itens_Remanesc!E152="","",itens_Remanesc!E152))</f>
        <v/>
      </c>
      <c r="K152" s="181" t="str">
        <f t="shared" si="75"/>
        <v/>
      </c>
      <c r="L152" s="173" t="str">
        <f>IF(A152="","",ROUND(SUMIFS(aditivos!$L$2:$L$200,aditivos!$A$2:$A$200,A152,aditivos!$C$2:$C$200,"C2"),2))</f>
        <v/>
      </c>
      <c r="M152" s="169" t="str">
        <f t="shared" si="76"/>
        <v/>
      </c>
      <c r="N152" s="169" t="str">
        <f>IF(A152="","",IF(itens_Remanesc!G152="","",itens_Remanesc!G152))</f>
        <v/>
      </c>
      <c r="O152" s="177" t="str">
        <f t="shared" si="77"/>
        <v/>
      </c>
      <c r="P152" s="179" t="str">
        <f>IF(A152="","",ROUND(SUMIFS(aditivos!$L$2:$L$200,aditivos!$A$2:$A$200,A152,aditivos!$C$2:$C$200,"C3"),2))</f>
        <v/>
      </c>
      <c r="Q152" s="175" t="str">
        <f t="shared" si="78"/>
        <v/>
      </c>
      <c r="R152" s="175" t="str">
        <f>IF(A152="","",IF(itens_Remanesc!I152="","",itens_Remanesc!I152))</f>
        <v/>
      </c>
      <c r="S152" s="181" t="str">
        <f t="shared" si="79"/>
        <v/>
      </c>
      <c r="T152" s="173" t="str">
        <f>IF(A152="","",ROUND(SUMIFS(aditivos!$L$2:$L$200,aditivos!$A$2:$A$200,A152,aditivos!$C$2:$C$200,"C4"),2))</f>
        <v/>
      </c>
      <c r="U152" s="169" t="str">
        <f t="shared" si="80"/>
        <v/>
      </c>
      <c r="V152" s="169" t="str">
        <f>IF(A152="","",IF(itens_Remanesc!K152="","",itens_Remanesc!K152))</f>
        <v/>
      </c>
      <c r="W152" s="169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7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IF($A152="","",IF(parametros!$C$2="",0,ROUND(SUMIFS(aditivos!$L$2:$L$200,aditivos!$A$2:$A$200,$A152,aditivos!$C$2:$C$200,"C0",aditivos!$B$2:$B$200,"&gt;="&amp;(INT(parametros!$C$2)+1)),2)))</f>
        <v/>
      </c>
      <c r="AC152" t="str">
        <f>IF($A152="","",IF(parametros!$C$3="",0,ROUND(SUMIFS(aditivos!$L$2:$L$200,aditivos!$A$2:$A$200,$A152,aditivos!$C$2:$C$200,"C1",aditivos!$B$2:$B$200,"&gt;="&amp;(INT(parametros!$C$3)+1)),2)))</f>
        <v/>
      </c>
      <c r="AD152" t="str">
        <f>IF($A152="","",IF(parametros!$C$4="",0,ROUND(SUMIFS(aditivos!$L$2:$L$200,aditivos!$A$2:$A$200,$A152,aditivos!$C$2:$C$200,"C2",aditivos!$B$2:$B$200,"&gt;="&amp;(INT(parametros!$C$4)+1)),2)))</f>
        <v/>
      </c>
      <c r="AE152" t="str">
        <f>IF($A152="","",IF(parametros!$C$5="",0,ROUND(SUMIFS(aditivos!$L$2:$L$200,aditivos!$A$2:$A$200,$A152,aditivos!$C$2:$C$200,"C3",aditivos!$B$2:$B$200,"&gt;="&amp;(INT(parametros!$C$5)+1)),2)))</f>
        <v/>
      </c>
      <c r="AF152" t="str">
        <f>IF($A152="","",IF(parametros!$C$6="",0,ROUND(SUMIFS(aditivos!$L$2:$L$200,aditivos!$A$2:$A$200,$A152,aditivos!$C$2:$C$200,"C4",aditivos!$B$2:$B$200,"&gt;="&amp;(INT(parametros!$C$6)+1)),2)))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12" t="str">
        <f>IF(A153="","",itens_Remanesc!C153)</f>
        <v/>
      </c>
      <c r="C153" s="171" t="str">
        <f>IF(A153="","",IF(itens_Remanesc!B153="",0,itens_Remanesc!B153))</f>
        <v/>
      </c>
      <c r="D153" s="173" t="str">
        <f>IF(A153="","",ROUND(SUMIFS(aditivos!$L$2:$L$200,aditivos!$A$2:$A$200,A153,aditivos!$C$2:$C$200,"C0"),2))</f>
        <v/>
      </c>
      <c r="E153" s="169" t="str">
        <f t="shared" si="72"/>
        <v/>
      </c>
      <c r="F153" s="169" t="str">
        <f>IF(A153="","",IF(itens_Remanesc!B153&lt;&gt;"",itens_Remanesc!B153,IF($Z153,0,"")))</f>
        <v/>
      </c>
      <c r="G153" s="177" t="str">
        <f t="shared" si="73"/>
        <v/>
      </c>
      <c r="H153" s="179" t="str">
        <f>IF(A153="","",ROUND(SUMIFS(aditivos!$L$2:$L$200,aditivos!$A$2:$A$200,A153,aditivos!$C$2:$C$200,"C1"),2))</f>
        <v/>
      </c>
      <c r="I153" s="175" t="str">
        <f t="shared" si="74"/>
        <v/>
      </c>
      <c r="J153" s="175" t="str">
        <f>IF(A153="","",IF(itens_Remanesc!E153="","",itens_Remanesc!E153))</f>
        <v/>
      </c>
      <c r="K153" s="181" t="str">
        <f t="shared" si="75"/>
        <v/>
      </c>
      <c r="L153" s="173" t="str">
        <f>IF(A153="","",ROUND(SUMIFS(aditivos!$L$2:$L$200,aditivos!$A$2:$A$200,A153,aditivos!$C$2:$C$200,"C2"),2))</f>
        <v/>
      </c>
      <c r="M153" s="169" t="str">
        <f t="shared" si="76"/>
        <v/>
      </c>
      <c r="N153" s="169" t="str">
        <f>IF(A153="","",IF(itens_Remanesc!G153="","",itens_Remanesc!G153))</f>
        <v/>
      </c>
      <c r="O153" s="177" t="str">
        <f t="shared" si="77"/>
        <v/>
      </c>
      <c r="P153" s="179" t="str">
        <f>IF(A153="","",ROUND(SUMIFS(aditivos!$L$2:$L$200,aditivos!$A$2:$A$200,A153,aditivos!$C$2:$C$200,"C3"),2))</f>
        <v/>
      </c>
      <c r="Q153" s="175" t="str">
        <f t="shared" si="78"/>
        <v/>
      </c>
      <c r="R153" s="175" t="str">
        <f>IF(A153="","",IF(itens_Remanesc!I153="","",itens_Remanesc!I153))</f>
        <v/>
      </c>
      <c r="S153" s="181" t="str">
        <f t="shared" si="79"/>
        <v/>
      </c>
      <c r="T153" s="173" t="str">
        <f>IF(A153="","",ROUND(SUMIFS(aditivos!$L$2:$L$200,aditivos!$A$2:$A$200,A153,aditivos!$C$2:$C$200,"C4"),2))</f>
        <v/>
      </c>
      <c r="U153" s="169" t="str">
        <f t="shared" si="80"/>
        <v/>
      </c>
      <c r="V153" s="169" t="str">
        <f>IF(A153="","",IF(itens_Remanesc!K153="","",itens_Remanesc!K153))</f>
        <v/>
      </c>
      <c r="W153" s="169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7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IF($A153="","",IF(parametros!$C$2="",0,ROUND(SUMIFS(aditivos!$L$2:$L$200,aditivos!$A$2:$A$200,$A153,aditivos!$C$2:$C$200,"C0",aditivos!$B$2:$B$200,"&gt;="&amp;(INT(parametros!$C$2)+1)),2)))</f>
        <v/>
      </c>
      <c r="AC153" t="str">
        <f>IF($A153="","",IF(parametros!$C$3="",0,ROUND(SUMIFS(aditivos!$L$2:$L$200,aditivos!$A$2:$A$200,$A153,aditivos!$C$2:$C$200,"C1",aditivos!$B$2:$B$200,"&gt;="&amp;(INT(parametros!$C$3)+1)),2)))</f>
        <v/>
      </c>
      <c r="AD153" t="str">
        <f>IF($A153="","",IF(parametros!$C$4="",0,ROUND(SUMIFS(aditivos!$L$2:$L$200,aditivos!$A$2:$A$200,$A153,aditivos!$C$2:$C$200,"C2",aditivos!$B$2:$B$200,"&gt;="&amp;(INT(parametros!$C$4)+1)),2)))</f>
        <v/>
      </c>
      <c r="AE153" t="str">
        <f>IF($A153="","",IF(parametros!$C$5="",0,ROUND(SUMIFS(aditivos!$L$2:$L$200,aditivos!$A$2:$A$200,$A153,aditivos!$C$2:$C$200,"C3",aditivos!$B$2:$B$200,"&gt;="&amp;(INT(parametros!$C$5)+1)),2)))</f>
        <v/>
      </c>
      <c r="AF153" t="str">
        <f>IF($A153="","",IF(parametros!$C$6="",0,ROUND(SUMIFS(aditivos!$L$2:$L$200,aditivos!$A$2:$A$200,$A153,aditivos!$C$2:$C$200,"C4",aditivos!$B$2:$B$200,"&gt;="&amp;(INT(parametros!$C$6)+1)),2)))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12" t="str">
        <f>IF(A154="","",itens_Remanesc!C154)</f>
        <v/>
      </c>
      <c r="C154" s="171" t="str">
        <f>IF(A154="","",IF(itens_Remanesc!B154="",0,itens_Remanesc!B154))</f>
        <v/>
      </c>
      <c r="D154" s="173" t="str">
        <f>IF(A154="","",ROUND(SUMIFS(aditivos!$L$2:$L$200,aditivos!$A$2:$A$200,A154,aditivos!$C$2:$C$200,"C0"),2))</f>
        <v/>
      </c>
      <c r="E154" s="169" t="str">
        <f t="shared" si="72"/>
        <v/>
      </c>
      <c r="F154" s="169" t="str">
        <f>IF(A154="","",IF(itens_Remanesc!B154&lt;&gt;"",itens_Remanesc!B154,IF($Z154,0,"")))</f>
        <v/>
      </c>
      <c r="G154" s="177" t="str">
        <f t="shared" si="73"/>
        <v/>
      </c>
      <c r="H154" s="179" t="str">
        <f>IF(A154="","",ROUND(SUMIFS(aditivos!$L$2:$L$200,aditivos!$A$2:$A$200,A154,aditivos!$C$2:$C$200,"C1"),2))</f>
        <v/>
      </c>
      <c r="I154" s="175" t="str">
        <f t="shared" si="74"/>
        <v/>
      </c>
      <c r="J154" s="175" t="str">
        <f>IF(A154="","",IF(itens_Remanesc!E154="","",itens_Remanesc!E154))</f>
        <v/>
      </c>
      <c r="K154" s="181" t="str">
        <f t="shared" si="75"/>
        <v/>
      </c>
      <c r="L154" s="173" t="str">
        <f>IF(A154="","",ROUND(SUMIFS(aditivos!$L$2:$L$200,aditivos!$A$2:$A$200,A154,aditivos!$C$2:$C$200,"C2"),2))</f>
        <v/>
      </c>
      <c r="M154" s="169" t="str">
        <f t="shared" si="76"/>
        <v/>
      </c>
      <c r="N154" s="169" t="str">
        <f>IF(A154="","",IF(itens_Remanesc!G154="","",itens_Remanesc!G154))</f>
        <v/>
      </c>
      <c r="O154" s="177" t="str">
        <f t="shared" si="77"/>
        <v/>
      </c>
      <c r="P154" s="179" t="str">
        <f>IF(A154="","",ROUND(SUMIFS(aditivos!$L$2:$L$200,aditivos!$A$2:$A$200,A154,aditivos!$C$2:$C$200,"C3"),2))</f>
        <v/>
      </c>
      <c r="Q154" s="175" t="str">
        <f t="shared" si="78"/>
        <v/>
      </c>
      <c r="R154" s="175" t="str">
        <f>IF(A154="","",IF(itens_Remanesc!I154="","",itens_Remanesc!I154))</f>
        <v/>
      </c>
      <c r="S154" s="181" t="str">
        <f t="shared" si="79"/>
        <v/>
      </c>
      <c r="T154" s="173" t="str">
        <f>IF(A154="","",ROUND(SUMIFS(aditivos!$L$2:$L$200,aditivos!$A$2:$A$200,A154,aditivos!$C$2:$C$200,"C4"),2))</f>
        <v/>
      </c>
      <c r="U154" s="169" t="str">
        <f t="shared" si="80"/>
        <v/>
      </c>
      <c r="V154" s="169" t="str">
        <f>IF(A154="","",IF(itens_Remanesc!K154="","",itens_Remanesc!K154))</f>
        <v/>
      </c>
      <c r="W154" s="169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7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IF($A154="","",IF(parametros!$C$2="",0,ROUND(SUMIFS(aditivos!$L$2:$L$200,aditivos!$A$2:$A$200,$A154,aditivos!$C$2:$C$200,"C0",aditivos!$B$2:$B$200,"&gt;="&amp;(INT(parametros!$C$2)+1)),2)))</f>
        <v/>
      </c>
      <c r="AC154" t="str">
        <f>IF($A154="","",IF(parametros!$C$3="",0,ROUND(SUMIFS(aditivos!$L$2:$L$200,aditivos!$A$2:$A$200,$A154,aditivos!$C$2:$C$200,"C1",aditivos!$B$2:$B$200,"&gt;="&amp;(INT(parametros!$C$3)+1)),2)))</f>
        <v/>
      </c>
      <c r="AD154" t="str">
        <f>IF($A154="","",IF(parametros!$C$4="",0,ROUND(SUMIFS(aditivos!$L$2:$L$200,aditivos!$A$2:$A$200,$A154,aditivos!$C$2:$C$200,"C2",aditivos!$B$2:$B$200,"&gt;="&amp;(INT(parametros!$C$4)+1)),2)))</f>
        <v/>
      </c>
      <c r="AE154" t="str">
        <f>IF($A154="","",IF(parametros!$C$5="",0,ROUND(SUMIFS(aditivos!$L$2:$L$200,aditivos!$A$2:$A$200,$A154,aditivos!$C$2:$C$200,"C3",aditivos!$B$2:$B$200,"&gt;="&amp;(INT(parametros!$C$5)+1)),2)))</f>
        <v/>
      </c>
      <c r="AF154" t="str">
        <f>IF($A154="","",IF(parametros!$C$6="",0,ROUND(SUMIFS(aditivos!$L$2:$L$200,aditivos!$A$2:$A$200,$A154,aditivos!$C$2:$C$200,"C4",aditivos!$B$2:$B$200,"&gt;="&amp;(INT(parametros!$C$6)+1)),2)))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12" t="str">
        <f>IF(A155="","",itens_Remanesc!C155)</f>
        <v/>
      </c>
      <c r="C155" s="171" t="str">
        <f>IF(A155="","",IF(itens_Remanesc!B155="",0,itens_Remanesc!B155))</f>
        <v/>
      </c>
      <c r="D155" s="173" t="str">
        <f>IF(A155="","",ROUND(SUMIFS(aditivos!$L$2:$L$200,aditivos!$A$2:$A$200,A155,aditivos!$C$2:$C$200,"C0"),2))</f>
        <v/>
      </c>
      <c r="E155" s="169" t="str">
        <f t="shared" si="72"/>
        <v/>
      </c>
      <c r="F155" s="169" t="str">
        <f>IF(A155="","",IF(itens_Remanesc!B155&lt;&gt;"",itens_Remanesc!B155,IF($Z155,0,"")))</f>
        <v/>
      </c>
      <c r="G155" s="177" t="str">
        <f t="shared" si="73"/>
        <v/>
      </c>
      <c r="H155" s="179" t="str">
        <f>IF(A155="","",ROUND(SUMIFS(aditivos!$L$2:$L$200,aditivos!$A$2:$A$200,A155,aditivos!$C$2:$C$200,"C1"),2))</f>
        <v/>
      </c>
      <c r="I155" s="175" t="str">
        <f t="shared" si="74"/>
        <v/>
      </c>
      <c r="J155" s="175" t="str">
        <f>IF(A155="","",IF(itens_Remanesc!E155="","",itens_Remanesc!E155))</f>
        <v/>
      </c>
      <c r="K155" s="181" t="str">
        <f t="shared" si="75"/>
        <v/>
      </c>
      <c r="L155" s="173" t="str">
        <f>IF(A155="","",ROUND(SUMIFS(aditivos!$L$2:$L$200,aditivos!$A$2:$A$200,A155,aditivos!$C$2:$C$200,"C2"),2))</f>
        <v/>
      </c>
      <c r="M155" s="169" t="str">
        <f t="shared" si="76"/>
        <v/>
      </c>
      <c r="N155" s="169" t="str">
        <f>IF(A155="","",IF(itens_Remanesc!G155="","",itens_Remanesc!G155))</f>
        <v/>
      </c>
      <c r="O155" s="177" t="str">
        <f t="shared" si="77"/>
        <v/>
      </c>
      <c r="P155" s="179" t="str">
        <f>IF(A155="","",ROUND(SUMIFS(aditivos!$L$2:$L$200,aditivos!$A$2:$A$200,A155,aditivos!$C$2:$C$200,"C3"),2))</f>
        <v/>
      </c>
      <c r="Q155" s="175" t="str">
        <f t="shared" si="78"/>
        <v/>
      </c>
      <c r="R155" s="175" t="str">
        <f>IF(A155="","",IF(itens_Remanesc!I155="","",itens_Remanesc!I155))</f>
        <v/>
      </c>
      <c r="S155" s="181" t="str">
        <f t="shared" si="79"/>
        <v/>
      </c>
      <c r="T155" s="173" t="str">
        <f>IF(A155="","",ROUND(SUMIFS(aditivos!$L$2:$L$200,aditivos!$A$2:$A$200,A155,aditivos!$C$2:$C$200,"C4"),2))</f>
        <v/>
      </c>
      <c r="U155" s="169" t="str">
        <f t="shared" si="80"/>
        <v/>
      </c>
      <c r="V155" s="169" t="str">
        <f>IF(A155="","",IF(itens_Remanesc!K155="","",itens_Remanesc!K155))</f>
        <v/>
      </c>
      <c r="W155" s="169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7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IF($A155="","",IF(parametros!$C$2="",0,ROUND(SUMIFS(aditivos!$L$2:$L$200,aditivos!$A$2:$A$200,$A155,aditivos!$C$2:$C$200,"C0",aditivos!$B$2:$B$200,"&gt;="&amp;(INT(parametros!$C$2)+1)),2)))</f>
        <v/>
      </c>
      <c r="AC155" t="str">
        <f>IF($A155="","",IF(parametros!$C$3="",0,ROUND(SUMIFS(aditivos!$L$2:$L$200,aditivos!$A$2:$A$200,$A155,aditivos!$C$2:$C$200,"C1",aditivos!$B$2:$B$200,"&gt;="&amp;(INT(parametros!$C$3)+1)),2)))</f>
        <v/>
      </c>
      <c r="AD155" t="str">
        <f>IF($A155="","",IF(parametros!$C$4="",0,ROUND(SUMIFS(aditivos!$L$2:$L$200,aditivos!$A$2:$A$200,$A155,aditivos!$C$2:$C$200,"C2",aditivos!$B$2:$B$200,"&gt;="&amp;(INT(parametros!$C$4)+1)),2)))</f>
        <v/>
      </c>
      <c r="AE155" t="str">
        <f>IF($A155="","",IF(parametros!$C$5="",0,ROUND(SUMIFS(aditivos!$L$2:$L$200,aditivos!$A$2:$A$200,$A155,aditivos!$C$2:$C$200,"C3",aditivos!$B$2:$B$200,"&gt;="&amp;(INT(parametros!$C$5)+1)),2)))</f>
        <v/>
      </c>
      <c r="AF155" t="str">
        <f>IF($A155="","",IF(parametros!$C$6="",0,ROUND(SUMIFS(aditivos!$L$2:$L$200,aditivos!$A$2:$A$200,$A155,aditivos!$C$2:$C$200,"C4",aditivos!$B$2:$B$200,"&gt;="&amp;(INT(parametros!$C$6)+1)),2)))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12" t="str">
        <f>IF(A156="","",itens_Remanesc!C156)</f>
        <v/>
      </c>
      <c r="C156" s="171" t="str">
        <f>IF(A156="","",IF(itens_Remanesc!B156="",0,itens_Remanesc!B156))</f>
        <v/>
      </c>
      <c r="D156" s="173" t="str">
        <f>IF(A156="","",ROUND(SUMIFS(aditivos!$L$2:$L$200,aditivos!$A$2:$A$200,A156,aditivos!$C$2:$C$200,"C0"),2))</f>
        <v/>
      </c>
      <c r="E156" s="169" t="str">
        <f t="shared" si="72"/>
        <v/>
      </c>
      <c r="F156" s="169" t="str">
        <f>IF(A156="","",IF(itens_Remanesc!B156&lt;&gt;"",itens_Remanesc!B156,IF($Z156,0,"")))</f>
        <v/>
      </c>
      <c r="G156" s="177" t="str">
        <f t="shared" si="73"/>
        <v/>
      </c>
      <c r="H156" s="179" t="str">
        <f>IF(A156="","",ROUND(SUMIFS(aditivos!$L$2:$L$200,aditivos!$A$2:$A$200,A156,aditivos!$C$2:$C$200,"C1"),2))</f>
        <v/>
      </c>
      <c r="I156" s="175" t="str">
        <f t="shared" si="74"/>
        <v/>
      </c>
      <c r="J156" s="175" t="str">
        <f>IF(A156="","",IF(itens_Remanesc!E156="","",itens_Remanesc!E156))</f>
        <v/>
      </c>
      <c r="K156" s="181" t="str">
        <f t="shared" si="75"/>
        <v/>
      </c>
      <c r="L156" s="173" t="str">
        <f>IF(A156="","",ROUND(SUMIFS(aditivos!$L$2:$L$200,aditivos!$A$2:$A$200,A156,aditivos!$C$2:$C$200,"C2"),2))</f>
        <v/>
      </c>
      <c r="M156" s="169" t="str">
        <f t="shared" si="76"/>
        <v/>
      </c>
      <c r="N156" s="169" t="str">
        <f>IF(A156="","",IF(itens_Remanesc!G156="","",itens_Remanesc!G156))</f>
        <v/>
      </c>
      <c r="O156" s="177" t="str">
        <f t="shared" si="77"/>
        <v/>
      </c>
      <c r="P156" s="179" t="str">
        <f>IF(A156="","",ROUND(SUMIFS(aditivos!$L$2:$L$200,aditivos!$A$2:$A$200,A156,aditivos!$C$2:$C$200,"C3"),2))</f>
        <v/>
      </c>
      <c r="Q156" s="175" t="str">
        <f t="shared" si="78"/>
        <v/>
      </c>
      <c r="R156" s="175" t="str">
        <f>IF(A156="","",IF(itens_Remanesc!I156="","",itens_Remanesc!I156))</f>
        <v/>
      </c>
      <c r="S156" s="181" t="str">
        <f t="shared" si="79"/>
        <v/>
      </c>
      <c r="T156" s="173" t="str">
        <f>IF(A156="","",ROUND(SUMIFS(aditivos!$L$2:$L$200,aditivos!$A$2:$A$200,A156,aditivos!$C$2:$C$200,"C4"),2))</f>
        <v/>
      </c>
      <c r="U156" s="169" t="str">
        <f t="shared" si="80"/>
        <v/>
      </c>
      <c r="V156" s="169" t="str">
        <f>IF(A156="","",IF(itens_Remanesc!K156="","",itens_Remanesc!K156))</f>
        <v/>
      </c>
      <c r="W156" s="169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7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IF($A156="","",IF(parametros!$C$2="",0,ROUND(SUMIFS(aditivos!$L$2:$L$200,aditivos!$A$2:$A$200,$A156,aditivos!$C$2:$C$200,"C0",aditivos!$B$2:$B$200,"&gt;="&amp;(INT(parametros!$C$2)+1)),2)))</f>
        <v/>
      </c>
      <c r="AC156" t="str">
        <f>IF($A156="","",IF(parametros!$C$3="",0,ROUND(SUMIFS(aditivos!$L$2:$L$200,aditivos!$A$2:$A$200,$A156,aditivos!$C$2:$C$200,"C1",aditivos!$B$2:$B$200,"&gt;="&amp;(INT(parametros!$C$3)+1)),2)))</f>
        <v/>
      </c>
      <c r="AD156" t="str">
        <f>IF($A156="","",IF(parametros!$C$4="",0,ROUND(SUMIFS(aditivos!$L$2:$L$200,aditivos!$A$2:$A$200,$A156,aditivos!$C$2:$C$200,"C2",aditivos!$B$2:$B$200,"&gt;="&amp;(INT(parametros!$C$4)+1)),2)))</f>
        <v/>
      </c>
      <c r="AE156" t="str">
        <f>IF($A156="","",IF(parametros!$C$5="",0,ROUND(SUMIFS(aditivos!$L$2:$L$200,aditivos!$A$2:$A$200,$A156,aditivos!$C$2:$C$200,"C3",aditivos!$B$2:$B$200,"&gt;="&amp;(INT(parametros!$C$5)+1)),2)))</f>
        <v/>
      </c>
      <c r="AF156" t="str">
        <f>IF($A156="","",IF(parametros!$C$6="",0,ROUND(SUMIFS(aditivos!$L$2:$L$200,aditivos!$A$2:$A$200,$A156,aditivos!$C$2:$C$200,"C4",aditivos!$B$2:$B$200,"&gt;="&amp;(INT(parametros!$C$6)+1)),2)))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12" t="str">
        <f>IF(A157="","",itens_Remanesc!C157)</f>
        <v/>
      </c>
      <c r="C157" s="171" t="str">
        <f>IF(A157="","",IF(itens_Remanesc!B157="",0,itens_Remanesc!B157))</f>
        <v/>
      </c>
      <c r="D157" s="173" t="str">
        <f>IF(A157="","",ROUND(SUMIFS(aditivos!$L$2:$L$200,aditivos!$A$2:$A$200,A157,aditivos!$C$2:$C$200,"C0"),2))</f>
        <v/>
      </c>
      <c r="E157" s="169" t="str">
        <f t="shared" si="72"/>
        <v/>
      </c>
      <c r="F157" s="169" t="str">
        <f>IF(A157="","",IF(itens_Remanesc!B157&lt;&gt;"",itens_Remanesc!B157,IF($Z157,0,"")))</f>
        <v/>
      </c>
      <c r="G157" s="177" t="str">
        <f t="shared" si="73"/>
        <v/>
      </c>
      <c r="H157" s="179" t="str">
        <f>IF(A157="","",ROUND(SUMIFS(aditivos!$L$2:$L$200,aditivos!$A$2:$A$200,A157,aditivos!$C$2:$C$200,"C1"),2))</f>
        <v/>
      </c>
      <c r="I157" s="175" t="str">
        <f t="shared" si="74"/>
        <v/>
      </c>
      <c r="J157" s="175" t="str">
        <f>IF(A157="","",IF(itens_Remanesc!E157="","",itens_Remanesc!E157))</f>
        <v/>
      </c>
      <c r="K157" s="181" t="str">
        <f t="shared" si="75"/>
        <v/>
      </c>
      <c r="L157" s="173" t="str">
        <f>IF(A157="","",ROUND(SUMIFS(aditivos!$L$2:$L$200,aditivos!$A$2:$A$200,A157,aditivos!$C$2:$C$200,"C2"),2))</f>
        <v/>
      </c>
      <c r="M157" s="169" t="str">
        <f t="shared" si="76"/>
        <v/>
      </c>
      <c r="N157" s="169" t="str">
        <f>IF(A157="","",IF(itens_Remanesc!G157="","",itens_Remanesc!G157))</f>
        <v/>
      </c>
      <c r="O157" s="177" t="str">
        <f t="shared" si="77"/>
        <v/>
      </c>
      <c r="P157" s="179" t="str">
        <f>IF(A157="","",ROUND(SUMIFS(aditivos!$L$2:$L$200,aditivos!$A$2:$A$200,A157,aditivos!$C$2:$C$200,"C3"),2))</f>
        <v/>
      </c>
      <c r="Q157" s="175" t="str">
        <f t="shared" si="78"/>
        <v/>
      </c>
      <c r="R157" s="175" t="str">
        <f>IF(A157="","",IF(itens_Remanesc!I157="","",itens_Remanesc!I157))</f>
        <v/>
      </c>
      <c r="S157" s="181" t="str">
        <f t="shared" si="79"/>
        <v/>
      </c>
      <c r="T157" s="173" t="str">
        <f>IF(A157="","",ROUND(SUMIFS(aditivos!$L$2:$L$200,aditivos!$A$2:$A$200,A157,aditivos!$C$2:$C$200,"C4"),2))</f>
        <v/>
      </c>
      <c r="U157" s="169" t="str">
        <f t="shared" si="80"/>
        <v/>
      </c>
      <c r="V157" s="169" t="str">
        <f>IF(A157="","",IF(itens_Remanesc!K157="","",itens_Remanesc!K157))</f>
        <v/>
      </c>
      <c r="W157" s="169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7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IF($A157="","",IF(parametros!$C$2="",0,ROUND(SUMIFS(aditivos!$L$2:$L$200,aditivos!$A$2:$A$200,$A157,aditivos!$C$2:$C$200,"C0",aditivos!$B$2:$B$200,"&gt;="&amp;(INT(parametros!$C$2)+1)),2)))</f>
        <v/>
      </c>
      <c r="AC157" t="str">
        <f>IF($A157="","",IF(parametros!$C$3="",0,ROUND(SUMIFS(aditivos!$L$2:$L$200,aditivos!$A$2:$A$200,$A157,aditivos!$C$2:$C$200,"C1",aditivos!$B$2:$B$200,"&gt;="&amp;(INT(parametros!$C$3)+1)),2)))</f>
        <v/>
      </c>
      <c r="AD157" t="str">
        <f>IF($A157="","",IF(parametros!$C$4="",0,ROUND(SUMIFS(aditivos!$L$2:$L$200,aditivos!$A$2:$A$200,$A157,aditivos!$C$2:$C$200,"C2",aditivos!$B$2:$B$200,"&gt;="&amp;(INT(parametros!$C$4)+1)),2)))</f>
        <v/>
      </c>
      <c r="AE157" t="str">
        <f>IF($A157="","",IF(parametros!$C$5="",0,ROUND(SUMIFS(aditivos!$L$2:$L$200,aditivos!$A$2:$A$200,$A157,aditivos!$C$2:$C$200,"C3",aditivos!$B$2:$B$200,"&gt;="&amp;(INT(parametros!$C$5)+1)),2)))</f>
        <v/>
      </c>
      <c r="AF157" t="str">
        <f>IF($A157="","",IF(parametros!$C$6="",0,ROUND(SUMIFS(aditivos!$L$2:$L$200,aditivos!$A$2:$A$200,$A157,aditivos!$C$2:$C$200,"C4",aditivos!$B$2:$B$200,"&gt;="&amp;(INT(parametros!$C$6)+1)),2)))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12" t="str">
        <f>IF(A158="","",itens_Remanesc!C158)</f>
        <v/>
      </c>
      <c r="C158" s="171" t="str">
        <f>IF(A158="","",IF(itens_Remanesc!B158="",0,itens_Remanesc!B158))</f>
        <v/>
      </c>
      <c r="D158" s="173" t="str">
        <f>IF(A158="","",ROUND(SUMIFS(aditivos!$L$2:$L$200,aditivos!$A$2:$A$200,A158,aditivos!$C$2:$C$200,"C0"),2))</f>
        <v/>
      </c>
      <c r="E158" s="169" t="str">
        <f t="shared" si="72"/>
        <v/>
      </c>
      <c r="F158" s="169" t="str">
        <f>IF(A158="","",IF(itens_Remanesc!B158&lt;&gt;"",itens_Remanesc!B158,IF($Z158,0,"")))</f>
        <v/>
      </c>
      <c r="G158" s="177" t="str">
        <f t="shared" si="73"/>
        <v/>
      </c>
      <c r="H158" s="179" t="str">
        <f>IF(A158="","",ROUND(SUMIFS(aditivos!$L$2:$L$200,aditivos!$A$2:$A$200,A158,aditivos!$C$2:$C$200,"C1"),2))</f>
        <v/>
      </c>
      <c r="I158" s="175" t="str">
        <f t="shared" si="74"/>
        <v/>
      </c>
      <c r="J158" s="175" t="str">
        <f>IF(A158="","",IF(itens_Remanesc!E158="","",itens_Remanesc!E158))</f>
        <v/>
      </c>
      <c r="K158" s="181" t="str">
        <f t="shared" si="75"/>
        <v/>
      </c>
      <c r="L158" s="173" t="str">
        <f>IF(A158="","",ROUND(SUMIFS(aditivos!$L$2:$L$200,aditivos!$A$2:$A$200,A158,aditivos!$C$2:$C$200,"C2"),2))</f>
        <v/>
      </c>
      <c r="M158" s="169" t="str">
        <f t="shared" si="76"/>
        <v/>
      </c>
      <c r="N158" s="169" t="str">
        <f>IF(A158="","",IF(itens_Remanesc!G158="","",itens_Remanesc!G158))</f>
        <v/>
      </c>
      <c r="O158" s="177" t="str">
        <f t="shared" si="77"/>
        <v/>
      </c>
      <c r="P158" s="179" t="str">
        <f>IF(A158="","",ROUND(SUMIFS(aditivos!$L$2:$L$200,aditivos!$A$2:$A$200,A158,aditivos!$C$2:$C$200,"C3"),2))</f>
        <v/>
      </c>
      <c r="Q158" s="175" t="str">
        <f t="shared" si="78"/>
        <v/>
      </c>
      <c r="R158" s="175" t="str">
        <f>IF(A158="","",IF(itens_Remanesc!I158="","",itens_Remanesc!I158))</f>
        <v/>
      </c>
      <c r="S158" s="181" t="str">
        <f t="shared" si="79"/>
        <v/>
      </c>
      <c r="T158" s="173" t="str">
        <f>IF(A158="","",ROUND(SUMIFS(aditivos!$L$2:$L$200,aditivos!$A$2:$A$200,A158,aditivos!$C$2:$C$200,"C4"),2))</f>
        <v/>
      </c>
      <c r="U158" s="169" t="str">
        <f t="shared" si="80"/>
        <v/>
      </c>
      <c r="V158" s="169" t="str">
        <f>IF(A158="","",IF(itens_Remanesc!K158="","",itens_Remanesc!K158))</f>
        <v/>
      </c>
      <c r="W158" s="169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7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IF($A158="","",IF(parametros!$C$2="",0,ROUND(SUMIFS(aditivos!$L$2:$L$200,aditivos!$A$2:$A$200,$A158,aditivos!$C$2:$C$200,"C0",aditivos!$B$2:$B$200,"&gt;="&amp;(INT(parametros!$C$2)+1)),2)))</f>
        <v/>
      </c>
      <c r="AC158" t="str">
        <f>IF($A158="","",IF(parametros!$C$3="",0,ROUND(SUMIFS(aditivos!$L$2:$L$200,aditivos!$A$2:$A$200,$A158,aditivos!$C$2:$C$200,"C1",aditivos!$B$2:$B$200,"&gt;="&amp;(INT(parametros!$C$3)+1)),2)))</f>
        <v/>
      </c>
      <c r="AD158" t="str">
        <f>IF($A158="","",IF(parametros!$C$4="",0,ROUND(SUMIFS(aditivos!$L$2:$L$200,aditivos!$A$2:$A$200,$A158,aditivos!$C$2:$C$200,"C2",aditivos!$B$2:$B$200,"&gt;="&amp;(INT(parametros!$C$4)+1)),2)))</f>
        <v/>
      </c>
      <c r="AE158" t="str">
        <f>IF($A158="","",IF(parametros!$C$5="",0,ROUND(SUMIFS(aditivos!$L$2:$L$200,aditivos!$A$2:$A$200,$A158,aditivos!$C$2:$C$200,"C3",aditivos!$B$2:$B$200,"&gt;="&amp;(INT(parametros!$C$5)+1)),2)))</f>
        <v/>
      </c>
      <c r="AF158" t="str">
        <f>IF($A158="","",IF(parametros!$C$6="",0,ROUND(SUMIFS(aditivos!$L$2:$L$200,aditivos!$A$2:$A$200,$A158,aditivos!$C$2:$C$200,"C4",aditivos!$B$2:$B$200,"&gt;="&amp;(INT(parametros!$C$6)+1)),2)))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12" t="str">
        <f>IF(A159="","",itens_Remanesc!C159)</f>
        <v/>
      </c>
      <c r="C159" s="171" t="str">
        <f>IF(A159="","",IF(itens_Remanesc!B159="",0,itens_Remanesc!B159))</f>
        <v/>
      </c>
      <c r="D159" s="173" t="str">
        <f>IF(A159="","",ROUND(SUMIFS(aditivos!$L$2:$L$200,aditivos!$A$2:$A$200,A159,aditivos!$C$2:$C$200,"C0"),2))</f>
        <v/>
      </c>
      <c r="E159" s="169" t="str">
        <f t="shared" si="72"/>
        <v/>
      </c>
      <c r="F159" s="169" t="str">
        <f>IF(A159="","",IF(itens_Remanesc!B159&lt;&gt;"",itens_Remanesc!B159,IF($Z159,0,"")))</f>
        <v/>
      </c>
      <c r="G159" s="177" t="str">
        <f t="shared" si="73"/>
        <v/>
      </c>
      <c r="H159" s="179" t="str">
        <f>IF(A159="","",ROUND(SUMIFS(aditivos!$L$2:$L$200,aditivos!$A$2:$A$200,A159,aditivos!$C$2:$C$200,"C1"),2))</f>
        <v/>
      </c>
      <c r="I159" s="175" t="str">
        <f t="shared" si="74"/>
        <v/>
      </c>
      <c r="J159" s="175" t="str">
        <f>IF(A159="","",IF(itens_Remanesc!E159="","",itens_Remanesc!E159))</f>
        <v/>
      </c>
      <c r="K159" s="181" t="str">
        <f t="shared" si="75"/>
        <v/>
      </c>
      <c r="L159" s="173" t="str">
        <f>IF(A159="","",ROUND(SUMIFS(aditivos!$L$2:$L$200,aditivos!$A$2:$A$200,A159,aditivos!$C$2:$C$200,"C2"),2))</f>
        <v/>
      </c>
      <c r="M159" s="169" t="str">
        <f t="shared" si="76"/>
        <v/>
      </c>
      <c r="N159" s="169" t="str">
        <f>IF(A159="","",IF(itens_Remanesc!G159="","",itens_Remanesc!G159))</f>
        <v/>
      </c>
      <c r="O159" s="177" t="str">
        <f t="shared" si="77"/>
        <v/>
      </c>
      <c r="P159" s="179" t="str">
        <f>IF(A159="","",ROUND(SUMIFS(aditivos!$L$2:$L$200,aditivos!$A$2:$A$200,A159,aditivos!$C$2:$C$200,"C3"),2))</f>
        <v/>
      </c>
      <c r="Q159" s="175" t="str">
        <f t="shared" si="78"/>
        <v/>
      </c>
      <c r="R159" s="175" t="str">
        <f>IF(A159="","",IF(itens_Remanesc!I159="","",itens_Remanesc!I159))</f>
        <v/>
      </c>
      <c r="S159" s="181" t="str">
        <f t="shared" si="79"/>
        <v/>
      </c>
      <c r="T159" s="173" t="str">
        <f>IF(A159="","",ROUND(SUMIFS(aditivos!$L$2:$L$200,aditivos!$A$2:$A$200,A159,aditivos!$C$2:$C$200,"C4"),2))</f>
        <v/>
      </c>
      <c r="U159" s="169" t="str">
        <f t="shared" si="80"/>
        <v/>
      </c>
      <c r="V159" s="169" t="str">
        <f>IF(A159="","",IF(itens_Remanesc!K159="","",itens_Remanesc!K159))</f>
        <v/>
      </c>
      <c r="W159" s="169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7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IF($A159="","",IF(parametros!$C$2="",0,ROUND(SUMIFS(aditivos!$L$2:$L$200,aditivos!$A$2:$A$200,$A159,aditivos!$C$2:$C$200,"C0",aditivos!$B$2:$B$200,"&gt;="&amp;(INT(parametros!$C$2)+1)),2)))</f>
        <v/>
      </c>
      <c r="AC159" t="str">
        <f>IF($A159="","",IF(parametros!$C$3="",0,ROUND(SUMIFS(aditivos!$L$2:$L$200,aditivos!$A$2:$A$200,$A159,aditivos!$C$2:$C$200,"C1",aditivos!$B$2:$B$200,"&gt;="&amp;(INT(parametros!$C$3)+1)),2)))</f>
        <v/>
      </c>
      <c r="AD159" t="str">
        <f>IF($A159="","",IF(parametros!$C$4="",0,ROUND(SUMIFS(aditivos!$L$2:$L$200,aditivos!$A$2:$A$200,$A159,aditivos!$C$2:$C$200,"C2",aditivos!$B$2:$B$200,"&gt;="&amp;(INT(parametros!$C$4)+1)),2)))</f>
        <v/>
      </c>
      <c r="AE159" t="str">
        <f>IF($A159="","",IF(parametros!$C$5="",0,ROUND(SUMIFS(aditivos!$L$2:$L$200,aditivos!$A$2:$A$200,$A159,aditivos!$C$2:$C$200,"C3",aditivos!$B$2:$B$200,"&gt;="&amp;(INT(parametros!$C$5)+1)),2)))</f>
        <v/>
      </c>
      <c r="AF159" t="str">
        <f>IF($A159="","",IF(parametros!$C$6="",0,ROUND(SUMIFS(aditivos!$L$2:$L$200,aditivos!$A$2:$A$200,$A159,aditivos!$C$2:$C$200,"C4",aditivos!$B$2:$B$200,"&gt;="&amp;(INT(parametros!$C$6)+1)),2)))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12" t="str">
        <f>IF(A160="","",itens_Remanesc!C160)</f>
        <v/>
      </c>
      <c r="C160" s="171" t="str">
        <f>IF(A160="","",IF(itens_Remanesc!B160="",0,itens_Remanesc!B160))</f>
        <v/>
      </c>
      <c r="D160" s="173" t="str">
        <f>IF(A160="","",ROUND(SUMIFS(aditivos!$L$2:$L$200,aditivos!$A$2:$A$200,A160,aditivos!$C$2:$C$200,"C0"),2))</f>
        <v/>
      </c>
      <c r="E160" s="169" t="str">
        <f t="shared" si="72"/>
        <v/>
      </c>
      <c r="F160" s="169" t="str">
        <f>IF(A160="","",IF(itens_Remanesc!B160&lt;&gt;"",itens_Remanesc!B160,IF($Z160,0,"")))</f>
        <v/>
      </c>
      <c r="G160" s="177" t="str">
        <f t="shared" si="73"/>
        <v/>
      </c>
      <c r="H160" s="179" t="str">
        <f>IF(A160="","",ROUND(SUMIFS(aditivos!$L$2:$L$200,aditivos!$A$2:$A$200,A160,aditivos!$C$2:$C$200,"C1"),2))</f>
        <v/>
      </c>
      <c r="I160" s="175" t="str">
        <f t="shared" si="74"/>
        <v/>
      </c>
      <c r="J160" s="175" t="str">
        <f>IF(A160="","",IF(itens_Remanesc!E160="","",itens_Remanesc!E160))</f>
        <v/>
      </c>
      <c r="K160" s="181" t="str">
        <f t="shared" si="75"/>
        <v/>
      </c>
      <c r="L160" s="173" t="str">
        <f>IF(A160="","",ROUND(SUMIFS(aditivos!$L$2:$L$200,aditivos!$A$2:$A$200,A160,aditivos!$C$2:$C$200,"C2"),2))</f>
        <v/>
      </c>
      <c r="M160" s="169" t="str">
        <f t="shared" si="76"/>
        <v/>
      </c>
      <c r="N160" s="169" t="str">
        <f>IF(A160="","",IF(itens_Remanesc!G160="","",itens_Remanesc!G160))</f>
        <v/>
      </c>
      <c r="O160" s="177" t="str">
        <f t="shared" si="77"/>
        <v/>
      </c>
      <c r="P160" s="179" t="str">
        <f>IF(A160="","",ROUND(SUMIFS(aditivos!$L$2:$L$200,aditivos!$A$2:$A$200,A160,aditivos!$C$2:$C$200,"C3"),2))</f>
        <v/>
      </c>
      <c r="Q160" s="175" t="str">
        <f t="shared" si="78"/>
        <v/>
      </c>
      <c r="R160" s="175" t="str">
        <f>IF(A160="","",IF(itens_Remanesc!I160="","",itens_Remanesc!I160))</f>
        <v/>
      </c>
      <c r="S160" s="181" t="str">
        <f t="shared" si="79"/>
        <v/>
      </c>
      <c r="T160" s="173" t="str">
        <f>IF(A160="","",ROUND(SUMIFS(aditivos!$L$2:$L$200,aditivos!$A$2:$A$200,A160,aditivos!$C$2:$C$200,"C4"),2))</f>
        <v/>
      </c>
      <c r="U160" s="169" t="str">
        <f t="shared" si="80"/>
        <v/>
      </c>
      <c r="V160" s="169" t="str">
        <f>IF(A160="","",IF(itens_Remanesc!K160="","",itens_Remanesc!K160))</f>
        <v/>
      </c>
      <c r="W160" s="169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7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IF($A160="","",IF(parametros!$C$2="",0,ROUND(SUMIFS(aditivos!$L$2:$L$200,aditivos!$A$2:$A$200,$A160,aditivos!$C$2:$C$200,"C0",aditivos!$B$2:$B$200,"&gt;="&amp;(INT(parametros!$C$2)+1)),2)))</f>
        <v/>
      </c>
      <c r="AC160" t="str">
        <f>IF($A160="","",IF(parametros!$C$3="",0,ROUND(SUMIFS(aditivos!$L$2:$L$200,aditivos!$A$2:$A$200,$A160,aditivos!$C$2:$C$200,"C1",aditivos!$B$2:$B$200,"&gt;="&amp;(INT(parametros!$C$3)+1)),2)))</f>
        <v/>
      </c>
      <c r="AD160" t="str">
        <f>IF($A160="","",IF(parametros!$C$4="",0,ROUND(SUMIFS(aditivos!$L$2:$L$200,aditivos!$A$2:$A$200,$A160,aditivos!$C$2:$C$200,"C2",aditivos!$B$2:$B$200,"&gt;="&amp;(INT(parametros!$C$4)+1)),2)))</f>
        <v/>
      </c>
      <c r="AE160" t="str">
        <f>IF($A160="","",IF(parametros!$C$5="",0,ROUND(SUMIFS(aditivos!$L$2:$L$200,aditivos!$A$2:$A$200,$A160,aditivos!$C$2:$C$200,"C3",aditivos!$B$2:$B$200,"&gt;="&amp;(INT(parametros!$C$5)+1)),2)))</f>
        <v/>
      </c>
      <c r="AF160" t="str">
        <f>IF($A160="","",IF(parametros!$C$6="",0,ROUND(SUMIFS(aditivos!$L$2:$L$200,aditivos!$A$2:$A$200,$A160,aditivos!$C$2:$C$200,"C4",aditivos!$B$2:$B$200,"&gt;="&amp;(INT(parametros!$C$6)+1)),2)))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12" t="str">
        <f>IF(A161="","",itens_Remanesc!C161)</f>
        <v/>
      </c>
      <c r="C161" s="171" t="str">
        <f>IF(A161="","",IF(itens_Remanesc!B161="",0,itens_Remanesc!B161))</f>
        <v/>
      </c>
      <c r="D161" s="173" t="str">
        <f>IF(A161="","",ROUND(SUMIFS(aditivos!$L$2:$L$200,aditivos!$A$2:$A$200,A161,aditivos!$C$2:$C$200,"C0"),2))</f>
        <v/>
      </c>
      <c r="E161" s="169" t="str">
        <f t="shared" si="72"/>
        <v/>
      </c>
      <c r="F161" s="169" t="str">
        <f>IF(A161="","",IF(itens_Remanesc!B161&lt;&gt;"",itens_Remanesc!B161,IF($Z161,0,"")))</f>
        <v/>
      </c>
      <c r="G161" s="177" t="str">
        <f t="shared" si="73"/>
        <v/>
      </c>
      <c r="H161" s="179" t="str">
        <f>IF(A161="","",ROUND(SUMIFS(aditivos!$L$2:$L$200,aditivos!$A$2:$A$200,A161,aditivos!$C$2:$C$200,"C1"),2))</f>
        <v/>
      </c>
      <c r="I161" s="175" t="str">
        <f t="shared" si="74"/>
        <v/>
      </c>
      <c r="J161" s="175" t="str">
        <f>IF(A161="","",IF(itens_Remanesc!E161="","",itens_Remanesc!E161))</f>
        <v/>
      </c>
      <c r="K161" s="181" t="str">
        <f t="shared" si="75"/>
        <v/>
      </c>
      <c r="L161" s="173" t="str">
        <f>IF(A161="","",ROUND(SUMIFS(aditivos!$L$2:$L$200,aditivos!$A$2:$A$200,A161,aditivos!$C$2:$C$200,"C2"),2))</f>
        <v/>
      </c>
      <c r="M161" s="169" t="str">
        <f t="shared" si="76"/>
        <v/>
      </c>
      <c r="N161" s="169" t="str">
        <f>IF(A161="","",IF(itens_Remanesc!G161="","",itens_Remanesc!G161))</f>
        <v/>
      </c>
      <c r="O161" s="177" t="str">
        <f t="shared" si="77"/>
        <v/>
      </c>
      <c r="P161" s="179" t="str">
        <f>IF(A161="","",ROUND(SUMIFS(aditivos!$L$2:$L$200,aditivos!$A$2:$A$200,A161,aditivos!$C$2:$C$200,"C3"),2))</f>
        <v/>
      </c>
      <c r="Q161" s="175" t="str">
        <f t="shared" si="78"/>
        <v/>
      </c>
      <c r="R161" s="175" t="str">
        <f>IF(A161="","",IF(itens_Remanesc!I161="","",itens_Remanesc!I161))</f>
        <v/>
      </c>
      <c r="S161" s="181" t="str">
        <f t="shared" si="79"/>
        <v/>
      </c>
      <c r="T161" s="173" t="str">
        <f>IF(A161="","",ROUND(SUMIFS(aditivos!$L$2:$L$200,aditivos!$A$2:$A$200,A161,aditivos!$C$2:$C$200,"C4"),2))</f>
        <v/>
      </c>
      <c r="U161" s="169" t="str">
        <f t="shared" si="80"/>
        <v/>
      </c>
      <c r="V161" s="169" t="str">
        <f>IF(A161="","",IF(itens_Remanesc!K161="","",itens_Remanesc!K161))</f>
        <v/>
      </c>
      <c r="W161" s="169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7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IF($A161="","",IF(parametros!$C$2="",0,ROUND(SUMIFS(aditivos!$L$2:$L$200,aditivos!$A$2:$A$200,$A161,aditivos!$C$2:$C$200,"C0",aditivos!$B$2:$B$200,"&gt;="&amp;(INT(parametros!$C$2)+1)),2)))</f>
        <v/>
      </c>
      <c r="AC161" t="str">
        <f>IF($A161="","",IF(parametros!$C$3="",0,ROUND(SUMIFS(aditivos!$L$2:$L$200,aditivos!$A$2:$A$200,$A161,aditivos!$C$2:$C$200,"C1",aditivos!$B$2:$B$200,"&gt;="&amp;(INT(parametros!$C$3)+1)),2)))</f>
        <v/>
      </c>
      <c r="AD161" t="str">
        <f>IF($A161="","",IF(parametros!$C$4="",0,ROUND(SUMIFS(aditivos!$L$2:$L$200,aditivos!$A$2:$A$200,$A161,aditivos!$C$2:$C$200,"C2",aditivos!$B$2:$B$200,"&gt;="&amp;(INT(parametros!$C$4)+1)),2)))</f>
        <v/>
      </c>
      <c r="AE161" t="str">
        <f>IF($A161="","",IF(parametros!$C$5="",0,ROUND(SUMIFS(aditivos!$L$2:$L$200,aditivos!$A$2:$A$200,$A161,aditivos!$C$2:$C$200,"C3",aditivos!$B$2:$B$200,"&gt;="&amp;(INT(parametros!$C$5)+1)),2)))</f>
        <v/>
      </c>
      <c r="AF161" t="str">
        <f>IF($A161="","",IF(parametros!$C$6="",0,ROUND(SUMIFS(aditivos!$L$2:$L$200,aditivos!$A$2:$A$200,$A161,aditivos!$C$2:$C$200,"C4",aditivos!$B$2:$B$200,"&gt;="&amp;(INT(parametros!$C$6)+1)),2)))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12" t="str">
        <f>IF(A162="","",itens_Remanesc!C162)</f>
        <v/>
      </c>
      <c r="C162" s="171" t="str">
        <f>IF(A162="","",IF(itens_Remanesc!B162="",0,itens_Remanesc!B162))</f>
        <v/>
      </c>
      <c r="D162" s="173" t="str">
        <f>IF(A162="","",ROUND(SUMIFS(aditivos!$L$2:$L$200,aditivos!$A$2:$A$200,A162,aditivos!$C$2:$C$200,"C0"),2))</f>
        <v/>
      </c>
      <c r="E162" s="169" t="str">
        <f t="shared" ref="E162:E193" si="90">IF(A162="","",ROUND(C162+D162,2))</f>
        <v/>
      </c>
      <c r="F162" s="169" t="str">
        <f>IF(A162="","",IF(itens_Remanesc!B162&lt;&gt;"",itens_Remanesc!B162,IF($Z162,0,"")))</f>
        <v/>
      </c>
      <c r="G162" s="177" t="str">
        <f t="shared" ref="G162:G193" si="91">IF(A162="","",IF($Y162="","",IF($Y162&gt;0,"",ROUND(E162,2))))</f>
        <v/>
      </c>
      <c r="H162" s="179" t="str">
        <f>IF(A162="","",ROUND(SUMIFS(aditivos!$L$2:$L$200,aditivos!$A$2:$A$200,A162,aditivos!$C$2:$C$200,"C1"),2))</f>
        <v/>
      </c>
      <c r="I162" s="175" t="str">
        <f t="shared" ref="I162:I193" si="92">IF(A162="","",ROUND(E162+H162,2))</f>
        <v/>
      </c>
      <c r="J162" s="175" t="str">
        <f>IF(A162="","",IF(itens_Remanesc!E162="","",itens_Remanesc!E162))</f>
        <v/>
      </c>
      <c r="K162" s="181" t="str">
        <f t="shared" ref="K162:K193" si="93">IF(A162="","",IF($Y162="","",IF($Y162&gt;1,"",IF(ISNUMBER(J162),ROUND(J162+H162,2),IF($Y162=1,ROUND(H162,2),"")))))</f>
        <v/>
      </c>
      <c r="L162" s="173" t="str">
        <f>IF(A162="","",ROUND(SUMIFS(aditivos!$L$2:$L$200,aditivos!$A$2:$A$200,A162,aditivos!$C$2:$C$200,"C2"),2))</f>
        <v/>
      </c>
      <c r="M162" s="169" t="str">
        <f t="shared" ref="M162:M193" si="94">IF(A162="","",ROUND(I162+L162,2))</f>
        <v/>
      </c>
      <c r="N162" s="169" t="str">
        <f>IF(A162="","",IF(itens_Remanesc!G162="","",itens_Remanesc!G162))</f>
        <v/>
      </c>
      <c r="O162" s="177" t="str">
        <f t="shared" ref="O162:O193" si="95">IF(A162="","",IF($Y162="","",IF($Y162&gt;2,"",IF(ISNUMBER(N162),ROUND(N162+L162,2),IF($Y162=2,ROUND(L162,2),"")))))</f>
        <v/>
      </c>
      <c r="P162" s="179" t="str">
        <f>IF(A162="","",ROUND(SUMIFS(aditivos!$L$2:$L$200,aditivos!$A$2:$A$200,A162,aditivos!$C$2:$C$200,"C3"),2))</f>
        <v/>
      </c>
      <c r="Q162" s="175" t="str">
        <f t="shared" ref="Q162:Q193" si="96">IF(A162="","",ROUND(M162+P162,2))</f>
        <v/>
      </c>
      <c r="R162" s="175" t="str">
        <f>IF(A162="","",IF(itens_Remanesc!I162="","",itens_Remanesc!I162))</f>
        <v/>
      </c>
      <c r="S162" s="181" t="str">
        <f t="shared" ref="S162:S193" si="97">IF(A162="","",IF($Y162="","",IF($Y162&gt;3,"",IF(ISNUMBER(R162),ROUND(R162+P162,2),IF($Y162=3,ROUND(P162,2),"")))))</f>
        <v/>
      </c>
      <c r="T162" s="173" t="str">
        <f>IF(A162="","",ROUND(SUMIFS(aditivos!$L$2:$L$200,aditivos!$A$2:$A$200,A162,aditivos!$C$2:$C$200,"C4"),2))</f>
        <v/>
      </c>
      <c r="U162" s="169" t="str">
        <f t="shared" ref="U162:U193" si="98">IF(A162="","",ROUND(Q162+T162,2))</f>
        <v/>
      </c>
      <c r="V162" s="169" t="str">
        <f>IF(A162="","",IF(itens_Remanesc!K162="","",itens_Remanesc!K162))</f>
        <v/>
      </c>
      <c r="W162" s="169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7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IF($A162="","",IF(parametros!$C$2="",0,ROUND(SUMIFS(aditivos!$L$2:$L$200,aditivos!$A$2:$A$200,$A162,aditivos!$C$2:$C$200,"C0",aditivos!$B$2:$B$200,"&gt;="&amp;(INT(parametros!$C$2)+1)),2)))</f>
        <v/>
      </c>
      <c r="AC162" t="str">
        <f>IF($A162="","",IF(parametros!$C$3="",0,ROUND(SUMIFS(aditivos!$L$2:$L$200,aditivos!$A$2:$A$200,$A162,aditivos!$C$2:$C$200,"C1",aditivos!$B$2:$B$200,"&gt;="&amp;(INT(parametros!$C$3)+1)),2)))</f>
        <v/>
      </c>
      <c r="AD162" t="str">
        <f>IF($A162="","",IF(parametros!$C$4="",0,ROUND(SUMIFS(aditivos!$L$2:$L$200,aditivos!$A$2:$A$200,$A162,aditivos!$C$2:$C$200,"C2",aditivos!$B$2:$B$200,"&gt;="&amp;(INT(parametros!$C$4)+1)),2)))</f>
        <v/>
      </c>
      <c r="AE162" t="str">
        <f>IF($A162="","",IF(parametros!$C$5="",0,ROUND(SUMIFS(aditivos!$L$2:$L$200,aditivos!$A$2:$A$200,$A162,aditivos!$C$2:$C$200,"C3",aditivos!$B$2:$B$200,"&gt;="&amp;(INT(parametros!$C$5)+1)),2)))</f>
        <v/>
      </c>
      <c r="AF162" t="str">
        <f>IF($A162="","",IF(parametros!$C$6="",0,ROUND(SUMIFS(aditivos!$L$2:$L$200,aditivos!$A$2:$A$200,$A162,aditivos!$C$2:$C$200,"C4",aditivos!$B$2:$B$200,"&gt;="&amp;(INT(parametros!$C$6)+1)),2)))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12" t="str">
        <f>IF(A163="","",itens_Remanesc!C163)</f>
        <v/>
      </c>
      <c r="C163" s="171" t="str">
        <f>IF(A163="","",IF(itens_Remanesc!B163="",0,itens_Remanesc!B163))</f>
        <v/>
      </c>
      <c r="D163" s="173" t="str">
        <f>IF(A163="","",ROUND(SUMIFS(aditivos!$L$2:$L$200,aditivos!$A$2:$A$200,A163,aditivos!$C$2:$C$200,"C0"),2))</f>
        <v/>
      </c>
      <c r="E163" s="169" t="str">
        <f t="shared" si="90"/>
        <v/>
      </c>
      <c r="F163" s="169" t="str">
        <f>IF(A163="","",IF(itens_Remanesc!B163&lt;&gt;"",itens_Remanesc!B163,IF($Z163,0,"")))</f>
        <v/>
      </c>
      <c r="G163" s="177" t="str">
        <f t="shared" si="91"/>
        <v/>
      </c>
      <c r="H163" s="179" t="str">
        <f>IF(A163="","",ROUND(SUMIFS(aditivos!$L$2:$L$200,aditivos!$A$2:$A$200,A163,aditivos!$C$2:$C$200,"C1"),2))</f>
        <v/>
      </c>
      <c r="I163" s="175" t="str">
        <f t="shared" si="92"/>
        <v/>
      </c>
      <c r="J163" s="175" t="str">
        <f>IF(A163="","",IF(itens_Remanesc!E163="","",itens_Remanesc!E163))</f>
        <v/>
      </c>
      <c r="K163" s="181" t="str">
        <f t="shared" si="93"/>
        <v/>
      </c>
      <c r="L163" s="173" t="str">
        <f>IF(A163="","",ROUND(SUMIFS(aditivos!$L$2:$L$200,aditivos!$A$2:$A$200,A163,aditivos!$C$2:$C$200,"C2"),2))</f>
        <v/>
      </c>
      <c r="M163" s="169" t="str">
        <f t="shared" si="94"/>
        <v/>
      </c>
      <c r="N163" s="169" t="str">
        <f>IF(A163="","",IF(itens_Remanesc!G163="","",itens_Remanesc!G163))</f>
        <v/>
      </c>
      <c r="O163" s="177" t="str">
        <f t="shared" si="95"/>
        <v/>
      </c>
      <c r="P163" s="179" t="str">
        <f>IF(A163="","",ROUND(SUMIFS(aditivos!$L$2:$L$200,aditivos!$A$2:$A$200,A163,aditivos!$C$2:$C$200,"C3"),2))</f>
        <v/>
      </c>
      <c r="Q163" s="175" t="str">
        <f t="shared" si="96"/>
        <v/>
      </c>
      <c r="R163" s="175" t="str">
        <f>IF(A163="","",IF(itens_Remanesc!I163="","",itens_Remanesc!I163))</f>
        <v/>
      </c>
      <c r="S163" s="181" t="str">
        <f t="shared" si="97"/>
        <v/>
      </c>
      <c r="T163" s="173" t="str">
        <f>IF(A163="","",ROUND(SUMIFS(aditivos!$L$2:$L$200,aditivos!$A$2:$A$200,A163,aditivos!$C$2:$C$200,"C4"),2))</f>
        <v/>
      </c>
      <c r="U163" s="169" t="str">
        <f t="shared" si="98"/>
        <v/>
      </c>
      <c r="V163" s="169" t="str">
        <f>IF(A163="","",IF(itens_Remanesc!K163="","",itens_Remanesc!K163))</f>
        <v/>
      </c>
      <c r="W163" s="169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7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IF($A163="","",IF(parametros!$C$2="",0,ROUND(SUMIFS(aditivos!$L$2:$L$200,aditivos!$A$2:$A$200,$A163,aditivos!$C$2:$C$200,"C0",aditivos!$B$2:$B$200,"&gt;="&amp;(INT(parametros!$C$2)+1)),2)))</f>
        <v/>
      </c>
      <c r="AC163" t="str">
        <f>IF($A163="","",IF(parametros!$C$3="",0,ROUND(SUMIFS(aditivos!$L$2:$L$200,aditivos!$A$2:$A$200,$A163,aditivos!$C$2:$C$200,"C1",aditivos!$B$2:$B$200,"&gt;="&amp;(INT(parametros!$C$3)+1)),2)))</f>
        <v/>
      </c>
      <c r="AD163" t="str">
        <f>IF($A163="","",IF(parametros!$C$4="",0,ROUND(SUMIFS(aditivos!$L$2:$L$200,aditivos!$A$2:$A$200,$A163,aditivos!$C$2:$C$200,"C2",aditivos!$B$2:$B$200,"&gt;="&amp;(INT(parametros!$C$4)+1)),2)))</f>
        <v/>
      </c>
      <c r="AE163" t="str">
        <f>IF($A163="","",IF(parametros!$C$5="",0,ROUND(SUMIFS(aditivos!$L$2:$L$200,aditivos!$A$2:$A$200,$A163,aditivos!$C$2:$C$200,"C3",aditivos!$B$2:$B$200,"&gt;="&amp;(INT(parametros!$C$5)+1)),2)))</f>
        <v/>
      </c>
      <c r="AF163" t="str">
        <f>IF($A163="","",IF(parametros!$C$6="",0,ROUND(SUMIFS(aditivos!$L$2:$L$200,aditivos!$A$2:$A$200,$A163,aditivos!$C$2:$C$200,"C4",aditivos!$B$2:$B$200,"&gt;="&amp;(INT(parametros!$C$6)+1)),2)))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12" t="str">
        <f>IF(A164="","",itens_Remanesc!C164)</f>
        <v/>
      </c>
      <c r="C164" s="171" t="str">
        <f>IF(A164="","",IF(itens_Remanesc!B164="",0,itens_Remanesc!B164))</f>
        <v/>
      </c>
      <c r="D164" s="173" t="str">
        <f>IF(A164="","",ROUND(SUMIFS(aditivos!$L$2:$L$200,aditivos!$A$2:$A$200,A164,aditivos!$C$2:$C$200,"C0"),2))</f>
        <v/>
      </c>
      <c r="E164" s="169" t="str">
        <f t="shared" si="90"/>
        <v/>
      </c>
      <c r="F164" s="169" t="str">
        <f>IF(A164="","",IF(itens_Remanesc!B164&lt;&gt;"",itens_Remanesc!B164,IF($Z164,0,"")))</f>
        <v/>
      </c>
      <c r="G164" s="177" t="str">
        <f t="shared" si="91"/>
        <v/>
      </c>
      <c r="H164" s="179" t="str">
        <f>IF(A164="","",ROUND(SUMIFS(aditivos!$L$2:$L$200,aditivos!$A$2:$A$200,A164,aditivos!$C$2:$C$200,"C1"),2))</f>
        <v/>
      </c>
      <c r="I164" s="175" t="str">
        <f t="shared" si="92"/>
        <v/>
      </c>
      <c r="J164" s="175" t="str">
        <f>IF(A164="","",IF(itens_Remanesc!E164="","",itens_Remanesc!E164))</f>
        <v/>
      </c>
      <c r="K164" s="181" t="str">
        <f t="shared" si="93"/>
        <v/>
      </c>
      <c r="L164" s="173" t="str">
        <f>IF(A164="","",ROUND(SUMIFS(aditivos!$L$2:$L$200,aditivos!$A$2:$A$200,A164,aditivos!$C$2:$C$200,"C2"),2))</f>
        <v/>
      </c>
      <c r="M164" s="169" t="str">
        <f t="shared" si="94"/>
        <v/>
      </c>
      <c r="N164" s="169" t="str">
        <f>IF(A164="","",IF(itens_Remanesc!G164="","",itens_Remanesc!G164))</f>
        <v/>
      </c>
      <c r="O164" s="177" t="str">
        <f t="shared" si="95"/>
        <v/>
      </c>
      <c r="P164" s="179" t="str">
        <f>IF(A164="","",ROUND(SUMIFS(aditivos!$L$2:$L$200,aditivos!$A$2:$A$200,A164,aditivos!$C$2:$C$200,"C3"),2))</f>
        <v/>
      </c>
      <c r="Q164" s="175" t="str">
        <f t="shared" si="96"/>
        <v/>
      </c>
      <c r="R164" s="175" t="str">
        <f>IF(A164="","",IF(itens_Remanesc!I164="","",itens_Remanesc!I164))</f>
        <v/>
      </c>
      <c r="S164" s="181" t="str">
        <f t="shared" si="97"/>
        <v/>
      </c>
      <c r="T164" s="173" t="str">
        <f>IF(A164="","",ROUND(SUMIFS(aditivos!$L$2:$L$200,aditivos!$A$2:$A$200,A164,aditivos!$C$2:$C$200,"C4"),2))</f>
        <v/>
      </c>
      <c r="U164" s="169" t="str">
        <f t="shared" si="98"/>
        <v/>
      </c>
      <c r="V164" s="169" t="str">
        <f>IF(A164="","",IF(itens_Remanesc!K164="","",itens_Remanesc!K164))</f>
        <v/>
      </c>
      <c r="W164" s="169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7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IF($A164="","",IF(parametros!$C$2="",0,ROUND(SUMIFS(aditivos!$L$2:$L$200,aditivos!$A$2:$A$200,$A164,aditivos!$C$2:$C$200,"C0",aditivos!$B$2:$B$200,"&gt;="&amp;(INT(parametros!$C$2)+1)),2)))</f>
        <v/>
      </c>
      <c r="AC164" t="str">
        <f>IF($A164="","",IF(parametros!$C$3="",0,ROUND(SUMIFS(aditivos!$L$2:$L$200,aditivos!$A$2:$A$200,$A164,aditivos!$C$2:$C$200,"C1",aditivos!$B$2:$B$200,"&gt;="&amp;(INT(parametros!$C$3)+1)),2)))</f>
        <v/>
      </c>
      <c r="AD164" t="str">
        <f>IF($A164="","",IF(parametros!$C$4="",0,ROUND(SUMIFS(aditivos!$L$2:$L$200,aditivos!$A$2:$A$200,$A164,aditivos!$C$2:$C$200,"C2",aditivos!$B$2:$B$200,"&gt;="&amp;(INT(parametros!$C$4)+1)),2)))</f>
        <v/>
      </c>
      <c r="AE164" t="str">
        <f>IF($A164="","",IF(parametros!$C$5="",0,ROUND(SUMIFS(aditivos!$L$2:$L$200,aditivos!$A$2:$A$200,$A164,aditivos!$C$2:$C$200,"C3",aditivos!$B$2:$B$200,"&gt;="&amp;(INT(parametros!$C$5)+1)),2)))</f>
        <v/>
      </c>
      <c r="AF164" t="str">
        <f>IF($A164="","",IF(parametros!$C$6="",0,ROUND(SUMIFS(aditivos!$L$2:$L$200,aditivos!$A$2:$A$200,$A164,aditivos!$C$2:$C$200,"C4",aditivos!$B$2:$B$200,"&gt;="&amp;(INT(parametros!$C$6)+1)),2)))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12" t="str">
        <f>IF(A165="","",itens_Remanesc!C165)</f>
        <v/>
      </c>
      <c r="C165" s="171" t="str">
        <f>IF(A165="","",IF(itens_Remanesc!B165="",0,itens_Remanesc!B165))</f>
        <v/>
      </c>
      <c r="D165" s="173" t="str">
        <f>IF(A165="","",ROUND(SUMIFS(aditivos!$L$2:$L$200,aditivos!$A$2:$A$200,A165,aditivos!$C$2:$C$200,"C0"),2))</f>
        <v/>
      </c>
      <c r="E165" s="169" t="str">
        <f t="shared" si="90"/>
        <v/>
      </c>
      <c r="F165" s="169" t="str">
        <f>IF(A165="","",IF(itens_Remanesc!B165&lt;&gt;"",itens_Remanesc!B165,IF($Z165,0,"")))</f>
        <v/>
      </c>
      <c r="G165" s="177" t="str">
        <f t="shared" si="91"/>
        <v/>
      </c>
      <c r="H165" s="179" t="str">
        <f>IF(A165="","",ROUND(SUMIFS(aditivos!$L$2:$L$200,aditivos!$A$2:$A$200,A165,aditivos!$C$2:$C$200,"C1"),2))</f>
        <v/>
      </c>
      <c r="I165" s="175" t="str">
        <f t="shared" si="92"/>
        <v/>
      </c>
      <c r="J165" s="175" t="str">
        <f>IF(A165="","",IF(itens_Remanesc!E165="","",itens_Remanesc!E165))</f>
        <v/>
      </c>
      <c r="K165" s="181" t="str">
        <f t="shared" si="93"/>
        <v/>
      </c>
      <c r="L165" s="173" t="str">
        <f>IF(A165="","",ROUND(SUMIFS(aditivos!$L$2:$L$200,aditivos!$A$2:$A$200,A165,aditivos!$C$2:$C$200,"C2"),2))</f>
        <v/>
      </c>
      <c r="M165" s="169" t="str">
        <f t="shared" si="94"/>
        <v/>
      </c>
      <c r="N165" s="169" t="str">
        <f>IF(A165="","",IF(itens_Remanesc!G165="","",itens_Remanesc!G165))</f>
        <v/>
      </c>
      <c r="O165" s="177" t="str">
        <f t="shared" si="95"/>
        <v/>
      </c>
      <c r="P165" s="179" t="str">
        <f>IF(A165="","",ROUND(SUMIFS(aditivos!$L$2:$L$200,aditivos!$A$2:$A$200,A165,aditivos!$C$2:$C$200,"C3"),2))</f>
        <v/>
      </c>
      <c r="Q165" s="175" t="str">
        <f t="shared" si="96"/>
        <v/>
      </c>
      <c r="R165" s="175" t="str">
        <f>IF(A165="","",IF(itens_Remanesc!I165="","",itens_Remanesc!I165))</f>
        <v/>
      </c>
      <c r="S165" s="181" t="str">
        <f t="shared" si="97"/>
        <v/>
      </c>
      <c r="T165" s="173" t="str">
        <f>IF(A165="","",ROUND(SUMIFS(aditivos!$L$2:$L$200,aditivos!$A$2:$A$200,A165,aditivos!$C$2:$C$200,"C4"),2))</f>
        <v/>
      </c>
      <c r="U165" s="169" t="str">
        <f t="shared" si="98"/>
        <v/>
      </c>
      <c r="V165" s="169" t="str">
        <f>IF(A165="","",IF(itens_Remanesc!K165="","",itens_Remanesc!K165))</f>
        <v/>
      </c>
      <c r="W165" s="169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7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IF($A165="","",IF(parametros!$C$2="",0,ROUND(SUMIFS(aditivos!$L$2:$L$200,aditivos!$A$2:$A$200,$A165,aditivos!$C$2:$C$200,"C0",aditivos!$B$2:$B$200,"&gt;="&amp;(INT(parametros!$C$2)+1)),2)))</f>
        <v/>
      </c>
      <c r="AC165" t="str">
        <f>IF($A165="","",IF(parametros!$C$3="",0,ROUND(SUMIFS(aditivos!$L$2:$L$200,aditivos!$A$2:$A$200,$A165,aditivos!$C$2:$C$200,"C1",aditivos!$B$2:$B$200,"&gt;="&amp;(INT(parametros!$C$3)+1)),2)))</f>
        <v/>
      </c>
      <c r="AD165" t="str">
        <f>IF($A165="","",IF(parametros!$C$4="",0,ROUND(SUMIFS(aditivos!$L$2:$L$200,aditivos!$A$2:$A$200,$A165,aditivos!$C$2:$C$200,"C2",aditivos!$B$2:$B$200,"&gt;="&amp;(INT(parametros!$C$4)+1)),2)))</f>
        <v/>
      </c>
      <c r="AE165" t="str">
        <f>IF($A165="","",IF(parametros!$C$5="",0,ROUND(SUMIFS(aditivos!$L$2:$L$200,aditivos!$A$2:$A$200,$A165,aditivos!$C$2:$C$200,"C3",aditivos!$B$2:$B$200,"&gt;="&amp;(INT(parametros!$C$5)+1)),2)))</f>
        <v/>
      </c>
      <c r="AF165" t="str">
        <f>IF($A165="","",IF(parametros!$C$6="",0,ROUND(SUMIFS(aditivos!$L$2:$L$200,aditivos!$A$2:$A$200,$A165,aditivos!$C$2:$C$200,"C4",aditivos!$B$2:$B$200,"&gt;="&amp;(INT(parametros!$C$6)+1)),2)))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12" t="str">
        <f>IF(A166="","",itens_Remanesc!C166)</f>
        <v/>
      </c>
      <c r="C166" s="171" t="str">
        <f>IF(A166="","",IF(itens_Remanesc!B166="",0,itens_Remanesc!B166))</f>
        <v/>
      </c>
      <c r="D166" s="173" t="str">
        <f>IF(A166="","",ROUND(SUMIFS(aditivos!$L$2:$L$200,aditivos!$A$2:$A$200,A166,aditivos!$C$2:$C$200,"C0"),2))</f>
        <v/>
      </c>
      <c r="E166" s="169" t="str">
        <f t="shared" si="90"/>
        <v/>
      </c>
      <c r="F166" s="169" t="str">
        <f>IF(A166="","",IF(itens_Remanesc!B166&lt;&gt;"",itens_Remanesc!B166,IF($Z166,0,"")))</f>
        <v/>
      </c>
      <c r="G166" s="177" t="str">
        <f t="shared" si="91"/>
        <v/>
      </c>
      <c r="H166" s="179" t="str">
        <f>IF(A166="","",ROUND(SUMIFS(aditivos!$L$2:$L$200,aditivos!$A$2:$A$200,A166,aditivos!$C$2:$C$200,"C1"),2))</f>
        <v/>
      </c>
      <c r="I166" s="175" t="str">
        <f t="shared" si="92"/>
        <v/>
      </c>
      <c r="J166" s="175" t="str">
        <f>IF(A166="","",IF(itens_Remanesc!E166="","",itens_Remanesc!E166))</f>
        <v/>
      </c>
      <c r="K166" s="181" t="str">
        <f t="shared" si="93"/>
        <v/>
      </c>
      <c r="L166" s="173" t="str">
        <f>IF(A166="","",ROUND(SUMIFS(aditivos!$L$2:$L$200,aditivos!$A$2:$A$200,A166,aditivos!$C$2:$C$200,"C2"),2))</f>
        <v/>
      </c>
      <c r="M166" s="169" t="str">
        <f t="shared" si="94"/>
        <v/>
      </c>
      <c r="N166" s="169" t="str">
        <f>IF(A166="","",IF(itens_Remanesc!G166="","",itens_Remanesc!G166))</f>
        <v/>
      </c>
      <c r="O166" s="177" t="str">
        <f t="shared" si="95"/>
        <v/>
      </c>
      <c r="P166" s="179" t="str">
        <f>IF(A166="","",ROUND(SUMIFS(aditivos!$L$2:$L$200,aditivos!$A$2:$A$200,A166,aditivos!$C$2:$C$200,"C3"),2))</f>
        <v/>
      </c>
      <c r="Q166" s="175" t="str">
        <f t="shared" si="96"/>
        <v/>
      </c>
      <c r="R166" s="175" t="str">
        <f>IF(A166="","",IF(itens_Remanesc!I166="","",itens_Remanesc!I166))</f>
        <v/>
      </c>
      <c r="S166" s="181" t="str">
        <f t="shared" si="97"/>
        <v/>
      </c>
      <c r="T166" s="173" t="str">
        <f>IF(A166="","",ROUND(SUMIFS(aditivos!$L$2:$L$200,aditivos!$A$2:$A$200,A166,aditivos!$C$2:$C$200,"C4"),2))</f>
        <v/>
      </c>
      <c r="U166" s="169" t="str">
        <f t="shared" si="98"/>
        <v/>
      </c>
      <c r="V166" s="169" t="str">
        <f>IF(A166="","",IF(itens_Remanesc!K166="","",itens_Remanesc!K166))</f>
        <v/>
      </c>
      <c r="W166" s="169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7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IF($A166="","",IF(parametros!$C$2="",0,ROUND(SUMIFS(aditivos!$L$2:$L$200,aditivos!$A$2:$A$200,$A166,aditivos!$C$2:$C$200,"C0",aditivos!$B$2:$B$200,"&gt;="&amp;(INT(parametros!$C$2)+1)),2)))</f>
        <v/>
      </c>
      <c r="AC166" t="str">
        <f>IF($A166="","",IF(parametros!$C$3="",0,ROUND(SUMIFS(aditivos!$L$2:$L$200,aditivos!$A$2:$A$200,$A166,aditivos!$C$2:$C$200,"C1",aditivos!$B$2:$B$200,"&gt;="&amp;(INT(parametros!$C$3)+1)),2)))</f>
        <v/>
      </c>
      <c r="AD166" t="str">
        <f>IF($A166="","",IF(parametros!$C$4="",0,ROUND(SUMIFS(aditivos!$L$2:$L$200,aditivos!$A$2:$A$200,$A166,aditivos!$C$2:$C$200,"C2",aditivos!$B$2:$B$200,"&gt;="&amp;(INT(parametros!$C$4)+1)),2)))</f>
        <v/>
      </c>
      <c r="AE166" t="str">
        <f>IF($A166="","",IF(parametros!$C$5="",0,ROUND(SUMIFS(aditivos!$L$2:$L$200,aditivos!$A$2:$A$200,$A166,aditivos!$C$2:$C$200,"C3",aditivos!$B$2:$B$200,"&gt;="&amp;(INT(parametros!$C$5)+1)),2)))</f>
        <v/>
      </c>
      <c r="AF166" t="str">
        <f>IF($A166="","",IF(parametros!$C$6="",0,ROUND(SUMIFS(aditivos!$L$2:$L$200,aditivos!$A$2:$A$200,$A166,aditivos!$C$2:$C$200,"C4",aditivos!$B$2:$B$200,"&gt;="&amp;(INT(parametros!$C$6)+1)),2)))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12" t="str">
        <f>IF(A167="","",itens_Remanesc!C167)</f>
        <v/>
      </c>
      <c r="C167" s="171" t="str">
        <f>IF(A167="","",IF(itens_Remanesc!B167="",0,itens_Remanesc!B167))</f>
        <v/>
      </c>
      <c r="D167" s="173" t="str">
        <f>IF(A167="","",ROUND(SUMIFS(aditivos!$L$2:$L$200,aditivos!$A$2:$A$200,A167,aditivos!$C$2:$C$200,"C0"),2))</f>
        <v/>
      </c>
      <c r="E167" s="169" t="str">
        <f t="shared" si="90"/>
        <v/>
      </c>
      <c r="F167" s="169" t="str">
        <f>IF(A167="","",IF(itens_Remanesc!B167&lt;&gt;"",itens_Remanesc!B167,IF($Z167,0,"")))</f>
        <v/>
      </c>
      <c r="G167" s="177" t="str">
        <f t="shared" si="91"/>
        <v/>
      </c>
      <c r="H167" s="179" t="str">
        <f>IF(A167="","",ROUND(SUMIFS(aditivos!$L$2:$L$200,aditivos!$A$2:$A$200,A167,aditivos!$C$2:$C$200,"C1"),2))</f>
        <v/>
      </c>
      <c r="I167" s="175" t="str">
        <f t="shared" si="92"/>
        <v/>
      </c>
      <c r="J167" s="175" t="str">
        <f>IF(A167="","",IF(itens_Remanesc!E167="","",itens_Remanesc!E167))</f>
        <v/>
      </c>
      <c r="K167" s="181" t="str">
        <f t="shared" si="93"/>
        <v/>
      </c>
      <c r="L167" s="173" t="str">
        <f>IF(A167="","",ROUND(SUMIFS(aditivos!$L$2:$L$200,aditivos!$A$2:$A$200,A167,aditivos!$C$2:$C$200,"C2"),2))</f>
        <v/>
      </c>
      <c r="M167" s="169" t="str">
        <f t="shared" si="94"/>
        <v/>
      </c>
      <c r="N167" s="169" t="str">
        <f>IF(A167="","",IF(itens_Remanesc!G167="","",itens_Remanesc!G167))</f>
        <v/>
      </c>
      <c r="O167" s="177" t="str">
        <f t="shared" si="95"/>
        <v/>
      </c>
      <c r="P167" s="179" t="str">
        <f>IF(A167="","",ROUND(SUMIFS(aditivos!$L$2:$L$200,aditivos!$A$2:$A$200,A167,aditivos!$C$2:$C$200,"C3"),2))</f>
        <v/>
      </c>
      <c r="Q167" s="175" t="str">
        <f t="shared" si="96"/>
        <v/>
      </c>
      <c r="R167" s="175" t="str">
        <f>IF(A167="","",IF(itens_Remanesc!I167="","",itens_Remanesc!I167))</f>
        <v/>
      </c>
      <c r="S167" s="181" t="str">
        <f t="shared" si="97"/>
        <v/>
      </c>
      <c r="T167" s="173" t="str">
        <f>IF(A167="","",ROUND(SUMIFS(aditivos!$L$2:$L$200,aditivos!$A$2:$A$200,A167,aditivos!$C$2:$C$200,"C4"),2))</f>
        <v/>
      </c>
      <c r="U167" s="169" t="str">
        <f t="shared" si="98"/>
        <v/>
      </c>
      <c r="V167" s="169" t="str">
        <f>IF(A167="","",IF(itens_Remanesc!K167="","",itens_Remanesc!K167))</f>
        <v/>
      </c>
      <c r="W167" s="169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7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IF($A167="","",IF(parametros!$C$2="",0,ROUND(SUMIFS(aditivos!$L$2:$L$200,aditivos!$A$2:$A$200,$A167,aditivos!$C$2:$C$200,"C0",aditivos!$B$2:$B$200,"&gt;="&amp;(INT(parametros!$C$2)+1)),2)))</f>
        <v/>
      </c>
      <c r="AC167" t="str">
        <f>IF($A167="","",IF(parametros!$C$3="",0,ROUND(SUMIFS(aditivos!$L$2:$L$200,aditivos!$A$2:$A$200,$A167,aditivos!$C$2:$C$200,"C1",aditivos!$B$2:$B$200,"&gt;="&amp;(INT(parametros!$C$3)+1)),2)))</f>
        <v/>
      </c>
      <c r="AD167" t="str">
        <f>IF($A167="","",IF(parametros!$C$4="",0,ROUND(SUMIFS(aditivos!$L$2:$L$200,aditivos!$A$2:$A$200,$A167,aditivos!$C$2:$C$200,"C2",aditivos!$B$2:$B$200,"&gt;="&amp;(INT(parametros!$C$4)+1)),2)))</f>
        <v/>
      </c>
      <c r="AE167" t="str">
        <f>IF($A167="","",IF(parametros!$C$5="",0,ROUND(SUMIFS(aditivos!$L$2:$L$200,aditivos!$A$2:$A$200,$A167,aditivos!$C$2:$C$200,"C3",aditivos!$B$2:$B$200,"&gt;="&amp;(INT(parametros!$C$5)+1)),2)))</f>
        <v/>
      </c>
      <c r="AF167" t="str">
        <f>IF($A167="","",IF(parametros!$C$6="",0,ROUND(SUMIFS(aditivos!$L$2:$L$200,aditivos!$A$2:$A$200,$A167,aditivos!$C$2:$C$200,"C4",aditivos!$B$2:$B$200,"&gt;="&amp;(INT(parametros!$C$6)+1)),2)))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12" t="str">
        <f>IF(A168="","",itens_Remanesc!C168)</f>
        <v/>
      </c>
      <c r="C168" s="171" t="str">
        <f>IF(A168="","",IF(itens_Remanesc!B168="",0,itens_Remanesc!B168))</f>
        <v/>
      </c>
      <c r="D168" s="173" t="str">
        <f>IF(A168="","",ROUND(SUMIFS(aditivos!$L$2:$L$200,aditivos!$A$2:$A$200,A168,aditivos!$C$2:$C$200,"C0"),2))</f>
        <v/>
      </c>
      <c r="E168" s="169" t="str">
        <f t="shared" si="90"/>
        <v/>
      </c>
      <c r="F168" s="169" t="str">
        <f>IF(A168="","",IF(itens_Remanesc!B168&lt;&gt;"",itens_Remanesc!B168,IF($Z168,0,"")))</f>
        <v/>
      </c>
      <c r="G168" s="177" t="str">
        <f t="shared" si="91"/>
        <v/>
      </c>
      <c r="H168" s="179" t="str">
        <f>IF(A168="","",ROUND(SUMIFS(aditivos!$L$2:$L$200,aditivos!$A$2:$A$200,A168,aditivos!$C$2:$C$200,"C1"),2))</f>
        <v/>
      </c>
      <c r="I168" s="175" t="str">
        <f t="shared" si="92"/>
        <v/>
      </c>
      <c r="J168" s="175" t="str">
        <f>IF(A168="","",IF(itens_Remanesc!E168="","",itens_Remanesc!E168))</f>
        <v/>
      </c>
      <c r="K168" s="181" t="str">
        <f t="shared" si="93"/>
        <v/>
      </c>
      <c r="L168" s="173" t="str">
        <f>IF(A168="","",ROUND(SUMIFS(aditivos!$L$2:$L$200,aditivos!$A$2:$A$200,A168,aditivos!$C$2:$C$200,"C2"),2))</f>
        <v/>
      </c>
      <c r="M168" s="169" t="str">
        <f t="shared" si="94"/>
        <v/>
      </c>
      <c r="N168" s="169" t="str">
        <f>IF(A168="","",IF(itens_Remanesc!G168="","",itens_Remanesc!G168))</f>
        <v/>
      </c>
      <c r="O168" s="177" t="str">
        <f t="shared" si="95"/>
        <v/>
      </c>
      <c r="P168" s="179" t="str">
        <f>IF(A168="","",ROUND(SUMIFS(aditivos!$L$2:$L$200,aditivos!$A$2:$A$200,A168,aditivos!$C$2:$C$200,"C3"),2))</f>
        <v/>
      </c>
      <c r="Q168" s="175" t="str">
        <f t="shared" si="96"/>
        <v/>
      </c>
      <c r="R168" s="175" t="str">
        <f>IF(A168="","",IF(itens_Remanesc!I168="","",itens_Remanesc!I168))</f>
        <v/>
      </c>
      <c r="S168" s="181" t="str">
        <f t="shared" si="97"/>
        <v/>
      </c>
      <c r="T168" s="173" t="str">
        <f>IF(A168="","",ROUND(SUMIFS(aditivos!$L$2:$L$200,aditivos!$A$2:$A$200,A168,aditivos!$C$2:$C$200,"C4"),2))</f>
        <v/>
      </c>
      <c r="U168" s="169" t="str">
        <f t="shared" si="98"/>
        <v/>
      </c>
      <c r="V168" s="169" t="str">
        <f>IF(A168="","",IF(itens_Remanesc!K168="","",itens_Remanesc!K168))</f>
        <v/>
      </c>
      <c r="W168" s="169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7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IF($A168="","",IF(parametros!$C$2="",0,ROUND(SUMIFS(aditivos!$L$2:$L$200,aditivos!$A$2:$A$200,$A168,aditivos!$C$2:$C$200,"C0",aditivos!$B$2:$B$200,"&gt;="&amp;(INT(parametros!$C$2)+1)),2)))</f>
        <v/>
      </c>
      <c r="AC168" t="str">
        <f>IF($A168="","",IF(parametros!$C$3="",0,ROUND(SUMIFS(aditivos!$L$2:$L$200,aditivos!$A$2:$A$200,$A168,aditivos!$C$2:$C$200,"C1",aditivos!$B$2:$B$200,"&gt;="&amp;(INT(parametros!$C$3)+1)),2)))</f>
        <v/>
      </c>
      <c r="AD168" t="str">
        <f>IF($A168="","",IF(parametros!$C$4="",0,ROUND(SUMIFS(aditivos!$L$2:$L$200,aditivos!$A$2:$A$200,$A168,aditivos!$C$2:$C$200,"C2",aditivos!$B$2:$B$200,"&gt;="&amp;(INT(parametros!$C$4)+1)),2)))</f>
        <v/>
      </c>
      <c r="AE168" t="str">
        <f>IF($A168="","",IF(parametros!$C$5="",0,ROUND(SUMIFS(aditivos!$L$2:$L$200,aditivos!$A$2:$A$200,$A168,aditivos!$C$2:$C$200,"C3",aditivos!$B$2:$B$200,"&gt;="&amp;(INT(parametros!$C$5)+1)),2)))</f>
        <v/>
      </c>
      <c r="AF168" t="str">
        <f>IF($A168="","",IF(parametros!$C$6="",0,ROUND(SUMIFS(aditivos!$L$2:$L$200,aditivos!$A$2:$A$200,$A168,aditivos!$C$2:$C$200,"C4",aditivos!$B$2:$B$200,"&gt;="&amp;(INT(parametros!$C$6)+1)),2)))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12" t="str">
        <f>IF(A169="","",itens_Remanesc!C169)</f>
        <v/>
      </c>
      <c r="C169" s="171" t="str">
        <f>IF(A169="","",IF(itens_Remanesc!B169="",0,itens_Remanesc!B169))</f>
        <v/>
      </c>
      <c r="D169" s="173" t="str">
        <f>IF(A169="","",ROUND(SUMIFS(aditivos!$L$2:$L$200,aditivos!$A$2:$A$200,A169,aditivos!$C$2:$C$200,"C0"),2))</f>
        <v/>
      </c>
      <c r="E169" s="169" t="str">
        <f t="shared" si="90"/>
        <v/>
      </c>
      <c r="F169" s="169" t="str">
        <f>IF(A169="","",IF(itens_Remanesc!B169&lt;&gt;"",itens_Remanesc!B169,IF($Z169,0,"")))</f>
        <v/>
      </c>
      <c r="G169" s="177" t="str">
        <f t="shared" si="91"/>
        <v/>
      </c>
      <c r="H169" s="179" t="str">
        <f>IF(A169="","",ROUND(SUMIFS(aditivos!$L$2:$L$200,aditivos!$A$2:$A$200,A169,aditivos!$C$2:$C$200,"C1"),2))</f>
        <v/>
      </c>
      <c r="I169" s="175" t="str">
        <f t="shared" si="92"/>
        <v/>
      </c>
      <c r="J169" s="175" t="str">
        <f>IF(A169="","",IF(itens_Remanesc!E169="","",itens_Remanesc!E169))</f>
        <v/>
      </c>
      <c r="K169" s="181" t="str">
        <f t="shared" si="93"/>
        <v/>
      </c>
      <c r="L169" s="173" t="str">
        <f>IF(A169="","",ROUND(SUMIFS(aditivos!$L$2:$L$200,aditivos!$A$2:$A$200,A169,aditivos!$C$2:$C$200,"C2"),2))</f>
        <v/>
      </c>
      <c r="M169" s="169" t="str">
        <f t="shared" si="94"/>
        <v/>
      </c>
      <c r="N169" s="169" t="str">
        <f>IF(A169="","",IF(itens_Remanesc!G169="","",itens_Remanesc!G169))</f>
        <v/>
      </c>
      <c r="O169" s="177" t="str">
        <f t="shared" si="95"/>
        <v/>
      </c>
      <c r="P169" s="179" t="str">
        <f>IF(A169="","",ROUND(SUMIFS(aditivos!$L$2:$L$200,aditivos!$A$2:$A$200,A169,aditivos!$C$2:$C$200,"C3"),2))</f>
        <v/>
      </c>
      <c r="Q169" s="175" t="str">
        <f t="shared" si="96"/>
        <v/>
      </c>
      <c r="R169" s="175" t="str">
        <f>IF(A169="","",IF(itens_Remanesc!I169="","",itens_Remanesc!I169))</f>
        <v/>
      </c>
      <c r="S169" s="181" t="str">
        <f t="shared" si="97"/>
        <v/>
      </c>
      <c r="T169" s="173" t="str">
        <f>IF(A169="","",ROUND(SUMIFS(aditivos!$L$2:$L$200,aditivos!$A$2:$A$200,A169,aditivos!$C$2:$C$200,"C4"),2))</f>
        <v/>
      </c>
      <c r="U169" s="169" t="str">
        <f t="shared" si="98"/>
        <v/>
      </c>
      <c r="V169" s="169" t="str">
        <f>IF(A169="","",IF(itens_Remanesc!K169="","",itens_Remanesc!K169))</f>
        <v/>
      </c>
      <c r="W169" s="169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7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IF($A169="","",IF(parametros!$C$2="",0,ROUND(SUMIFS(aditivos!$L$2:$L$200,aditivos!$A$2:$A$200,$A169,aditivos!$C$2:$C$200,"C0",aditivos!$B$2:$B$200,"&gt;="&amp;(INT(parametros!$C$2)+1)),2)))</f>
        <v/>
      </c>
      <c r="AC169" t="str">
        <f>IF($A169="","",IF(parametros!$C$3="",0,ROUND(SUMIFS(aditivos!$L$2:$L$200,aditivos!$A$2:$A$200,$A169,aditivos!$C$2:$C$200,"C1",aditivos!$B$2:$B$200,"&gt;="&amp;(INT(parametros!$C$3)+1)),2)))</f>
        <v/>
      </c>
      <c r="AD169" t="str">
        <f>IF($A169="","",IF(parametros!$C$4="",0,ROUND(SUMIFS(aditivos!$L$2:$L$200,aditivos!$A$2:$A$200,$A169,aditivos!$C$2:$C$200,"C2",aditivos!$B$2:$B$200,"&gt;="&amp;(INT(parametros!$C$4)+1)),2)))</f>
        <v/>
      </c>
      <c r="AE169" t="str">
        <f>IF($A169="","",IF(parametros!$C$5="",0,ROUND(SUMIFS(aditivos!$L$2:$L$200,aditivos!$A$2:$A$200,$A169,aditivos!$C$2:$C$200,"C3",aditivos!$B$2:$B$200,"&gt;="&amp;(INT(parametros!$C$5)+1)),2)))</f>
        <v/>
      </c>
      <c r="AF169" t="str">
        <f>IF($A169="","",IF(parametros!$C$6="",0,ROUND(SUMIFS(aditivos!$L$2:$L$200,aditivos!$A$2:$A$200,$A169,aditivos!$C$2:$C$200,"C4",aditivos!$B$2:$B$200,"&gt;="&amp;(INT(parametros!$C$6)+1)),2)))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12" t="str">
        <f>IF(A170="","",itens_Remanesc!C170)</f>
        <v/>
      </c>
      <c r="C170" s="171" t="str">
        <f>IF(A170="","",IF(itens_Remanesc!B170="",0,itens_Remanesc!B170))</f>
        <v/>
      </c>
      <c r="D170" s="173" t="str">
        <f>IF(A170="","",ROUND(SUMIFS(aditivos!$L$2:$L$200,aditivos!$A$2:$A$200,A170,aditivos!$C$2:$C$200,"C0"),2))</f>
        <v/>
      </c>
      <c r="E170" s="169" t="str">
        <f t="shared" si="90"/>
        <v/>
      </c>
      <c r="F170" s="169" t="str">
        <f>IF(A170="","",IF(itens_Remanesc!B170&lt;&gt;"",itens_Remanesc!B170,IF($Z170,0,"")))</f>
        <v/>
      </c>
      <c r="G170" s="177" t="str">
        <f t="shared" si="91"/>
        <v/>
      </c>
      <c r="H170" s="179" t="str">
        <f>IF(A170="","",ROUND(SUMIFS(aditivos!$L$2:$L$200,aditivos!$A$2:$A$200,A170,aditivos!$C$2:$C$200,"C1"),2))</f>
        <v/>
      </c>
      <c r="I170" s="175" t="str">
        <f t="shared" si="92"/>
        <v/>
      </c>
      <c r="J170" s="175" t="str">
        <f>IF(A170="","",IF(itens_Remanesc!E170="","",itens_Remanesc!E170))</f>
        <v/>
      </c>
      <c r="K170" s="181" t="str">
        <f t="shared" si="93"/>
        <v/>
      </c>
      <c r="L170" s="173" t="str">
        <f>IF(A170="","",ROUND(SUMIFS(aditivos!$L$2:$L$200,aditivos!$A$2:$A$200,A170,aditivos!$C$2:$C$200,"C2"),2))</f>
        <v/>
      </c>
      <c r="M170" s="169" t="str">
        <f t="shared" si="94"/>
        <v/>
      </c>
      <c r="N170" s="169" t="str">
        <f>IF(A170="","",IF(itens_Remanesc!G170="","",itens_Remanesc!G170))</f>
        <v/>
      </c>
      <c r="O170" s="177" t="str">
        <f t="shared" si="95"/>
        <v/>
      </c>
      <c r="P170" s="179" t="str">
        <f>IF(A170="","",ROUND(SUMIFS(aditivos!$L$2:$L$200,aditivos!$A$2:$A$200,A170,aditivos!$C$2:$C$200,"C3"),2))</f>
        <v/>
      </c>
      <c r="Q170" s="175" t="str">
        <f t="shared" si="96"/>
        <v/>
      </c>
      <c r="R170" s="175" t="str">
        <f>IF(A170="","",IF(itens_Remanesc!I170="","",itens_Remanesc!I170))</f>
        <v/>
      </c>
      <c r="S170" s="181" t="str">
        <f t="shared" si="97"/>
        <v/>
      </c>
      <c r="T170" s="173" t="str">
        <f>IF(A170="","",ROUND(SUMIFS(aditivos!$L$2:$L$200,aditivos!$A$2:$A$200,A170,aditivos!$C$2:$C$200,"C4"),2))</f>
        <v/>
      </c>
      <c r="U170" s="169" t="str">
        <f t="shared" si="98"/>
        <v/>
      </c>
      <c r="V170" s="169" t="str">
        <f>IF(A170="","",IF(itens_Remanesc!K170="","",itens_Remanesc!K170))</f>
        <v/>
      </c>
      <c r="W170" s="169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7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IF($A170="","",IF(parametros!$C$2="",0,ROUND(SUMIFS(aditivos!$L$2:$L$200,aditivos!$A$2:$A$200,$A170,aditivos!$C$2:$C$200,"C0",aditivos!$B$2:$B$200,"&gt;="&amp;(INT(parametros!$C$2)+1)),2)))</f>
        <v/>
      </c>
      <c r="AC170" t="str">
        <f>IF($A170="","",IF(parametros!$C$3="",0,ROUND(SUMIFS(aditivos!$L$2:$L$200,aditivos!$A$2:$A$200,$A170,aditivos!$C$2:$C$200,"C1",aditivos!$B$2:$B$200,"&gt;="&amp;(INT(parametros!$C$3)+1)),2)))</f>
        <v/>
      </c>
      <c r="AD170" t="str">
        <f>IF($A170="","",IF(parametros!$C$4="",0,ROUND(SUMIFS(aditivos!$L$2:$L$200,aditivos!$A$2:$A$200,$A170,aditivos!$C$2:$C$200,"C2",aditivos!$B$2:$B$200,"&gt;="&amp;(INT(parametros!$C$4)+1)),2)))</f>
        <v/>
      </c>
      <c r="AE170" t="str">
        <f>IF($A170="","",IF(parametros!$C$5="",0,ROUND(SUMIFS(aditivos!$L$2:$L$200,aditivos!$A$2:$A$200,$A170,aditivos!$C$2:$C$200,"C3",aditivos!$B$2:$B$200,"&gt;="&amp;(INT(parametros!$C$5)+1)),2)))</f>
        <v/>
      </c>
      <c r="AF170" t="str">
        <f>IF($A170="","",IF(parametros!$C$6="",0,ROUND(SUMIFS(aditivos!$L$2:$L$200,aditivos!$A$2:$A$200,$A170,aditivos!$C$2:$C$200,"C4",aditivos!$B$2:$B$200,"&gt;="&amp;(INT(parametros!$C$6)+1)),2)))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12" t="str">
        <f>IF(A171="","",itens_Remanesc!C171)</f>
        <v/>
      </c>
      <c r="C171" s="171" t="str">
        <f>IF(A171="","",IF(itens_Remanesc!B171="",0,itens_Remanesc!B171))</f>
        <v/>
      </c>
      <c r="D171" s="173" t="str">
        <f>IF(A171="","",ROUND(SUMIFS(aditivos!$L$2:$L$200,aditivos!$A$2:$A$200,A171,aditivos!$C$2:$C$200,"C0"),2))</f>
        <v/>
      </c>
      <c r="E171" s="169" t="str">
        <f t="shared" si="90"/>
        <v/>
      </c>
      <c r="F171" s="169" t="str">
        <f>IF(A171="","",IF(itens_Remanesc!B171&lt;&gt;"",itens_Remanesc!B171,IF($Z171,0,"")))</f>
        <v/>
      </c>
      <c r="G171" s="177" t="str">
        <f t="shared" si="91"/>
        <v/>
      </c>
      <c r="H171" s="179" t="str">
        <f>IF(A171="","",ROUND(SUMIFS(aditivos!$L$2:$L$200,aditivos!$A$2:$A$200,A171,aditivos!$C$2:$C$200,"C1"),2))</f>
        <v/>
      </c>
      <c r="I171" s="175" t="str">
        <f t="shared" si="92"/>
        <v/>
      </c>
      <c r="J171" s="175" t="str">
        <f>IF(A171="","",IF(itens_Remanesc!E171="","",itens_Remanesc!E171))</f>
        <v/>
      </c>
      <c r="K171" s="181" t="str">
        <f t="shared" si="93"/>
        <v/>
      </c>
      <c r="L171" s="173" t="str">
        <f>IF(A171="","",ROUND(SUMIFS(aditivos!$L$2:$L$200,aditivos!$A$2:$A$200,A171,aditivos!$C$2:$C$200,"C2"),2))</f>
        <v/>
      </c>
      <c r="M171" s="169" t="str">
        <f t="shared" si="94"/>
        <v/>
      </c>
      <c r="N171" s="169" t="str">
        <f>IF(A171="","",IF(itens_Remanesc!G171="","",itens_Remanesc!G171))</f>
        <v/>
      </c>
      <c r="O171" s="177" t="str">
        <f t="shared" si="95"/>
        <v/>
      </c>
      <c r="P171" s="179" t="str">
        <f>IF(A171="","",ROUND(SUMIFS(aditivos!$L$2:$L$200,aditivos!$A$2:$A$200,A171,aditivos!$C$2:$C$200,"C3"),2))</f>
        <v/>
      </c>
      <c r="Q171" s="175" t="str">
        <f t="shared" si="96"/>
        <v/>
      </c>
      <c r="R171" s="175" t="str">
        <f>IF(A171="","",IF(itens_Remanesc!I171="","",itens_Remanesc!I171))</f>
        <v/>
      </c>
      <c r="S171" s="181" t="str">
        <f t="shared" si="97"/>
        <v/>
      </c>
      <c r="T171" s="173" t="str">
        <f>IF(A171="","",ROUND(SUMIFS(aditivos!$L$2:$L$200,aditivos!$A$2:$A$200,A171,aditivos!$C$2:$C$200,"C4"),2))</f>
        <v/>
      </c>
      <c r="U171" s="169" t="str">
        <f t="shared" si="98"/>
        <v/>
      </c>
      <c r="V171" s="169" t="str">
        <f>IF(A171="","",IF(itens_Remanesc!K171="","",itens_Remanesc!K171))</f>
        <v/>
      </c>
      <c r="W171" s="169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7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IF($A171="","",IF(parametros!$C$2="",0,ROUND(SUMIFS(aditivos!$L$2:$L$200,aditivos!$A$2:$A$200,$A171,aditivos!$C$2:$C$200,"C0",aditivos!$B$2:$B$200,"&gt;="&amp;(INT(parametros!$C$2)+1)),2)))</f>
        <v/>
      </c>
      <c r="AC171" t="str">
        <f>IF($A171="","",IF(parametros!$C$3="",0,ROUND(SUMIFS(aditivos!$L$2:$L$200,aditivos!$A$2:$A$200,$A171,aditivos!$C$2:$C$200,"C1",aditivos!$B$2:$B$200,"&gt;="&amp;(INT(parametros!$C$3)+1)),2)))</f>
        <v/>
      </c>
      <c r="AD171" t="str">
        <f>IF($A171="","",IF(parametros!$C$4="",0,ROUND(SUMIFS(aditivos!$L$2:$L$200,aditivos!$A$2:$A$200,$A171,aditivos!$C$2:$C$200,"C2",aditivos!$B$2:$B$200,"&gt;="&amp;(INT(parametros!$C$4)+1)),2)))</f>
        <v/>
      </c>
      <c r="AE171" t="str">
        <f>IF($A171="","",IF(parametros!$C$5="",0,ROUND(SUMIFS(aditivos!$L$2:$L$200,aditivos!$A$2:$A$200,$A171,aditivos!$C$2:$C$200,"C3",aditivos!$B$2:$B$200,"&gt;="&amp;(INT(parametros!$C$5)+1)),2)))</f>
        <v/>
      </c>
      <c r="AF171" t="str">
        <f>IF($A171="","",IF(parametros!$C$6="",0,ROUND(SUMIFS(aditivos!$L$2:$L$200,aditivos!$A$2:$A$200,$A171,aditivos!$C$2:$C$200,"C4",aditivos!$B$2:$B$200,"&gt;="&amp;(INT(parametros!$C$6)+1)),2)))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12" t="str">
        <f>IF(A172="","",itens_Remanesc!C172)</f>
        <v/>
      </c>
      <c r="C172" s="171" t="str">
        <f>IF(A172="","",IF(itens_Remanesc!B172="",0,itens_Remanesc!B172))</f>
        <v/>
      </c>
      <c r="D172" s="173" t="str">
        <f>IF(A172="","",ROUND(SUMIFS(aditivos!$L$2:$L$200,aditivos!$A$2:$A$200,A172,aditivos!$C$2:$C$200,"C0"),2))</f>
        <v/>
      </c>
      <c r="E172" s="169" t="str">
        <f t="shared" si="90"/>
        <v/>
      </c>
      <c r="F172" s="169" t="str">
        <f>IF(A172="","",IF(itens_Remanesc!B172&lt;&gt;"",itens_Remanesc!B172,IF($Z172,0,"")))</f>
        <v/>
      </c>
      <c r="G172" s="177" t="str">
        <f t="shared" si="91"/>
        <v/>
      </c>
      <c r="H172" s="179" t="str">
        <f>IF(A172="","",ROUND(SUMIFS(aditivos!$L$2:$L$200,aditivos!$A$2:$A$200,A172,aditivos!$C$2:$C$200,"C1"),2))</f>
        <v/>
      </c>
      <c r="I172" s="175" t="str">
        <f t="shared" si="92"/>
        <v/>
      </c>
      <c r="J172" s="175" t="str">
        <f>IF(A172="","",IF(itens_Remanesc!E172="","",itens_Remanesc!E172))</f>
        <v/>
      </c>
      <c r="K172" s="181" t="str">
        <f t="shared" si="93"/>
        <v/>
      </c>
      <c r="L172" s="173" t="str">
        <f>IF(A172="","",ROUND(SUMIFS(aditivos!$L$2:$L$200,aditivos!$A$2:$A$200,A172,aditivos!$C$2:$C$200,"C2"),2))</f>
        <v/>
      </c>
      <c r="M172" s="169" t="str">
        <f t="shared" si="94"/>
        <v/>
      </c>
      <c r="N172" s="169" t="str">
        <f>IF(A172="","",IF(itens_Remanesc!G172="","",itens_Remanesc!G172))</f>
        <v/>
      </c>
      <c r="O172" s="177" t="str">
        <f t="shared" si="95"/>
        <v/>
      </c>
      <c r="P172" s="179" t="str">
        <f>IF(A172="","",ROUND(SUMIFS(aditivos!$L$2:$L$200,aditivos!$A$2:$A$200,A172,aditivos!$C$2:$C$200,"C3"),2))</f>
        <v/>
      </c>
      <c r="Q172" s="175" t="str">
        <f t="shared" si="96"/>
        <v/>
      </c>
      <c r="R172" s="175" t="str">
        <f>IF(A172="","",IF(itens_Remanesc!I172="","",itens_Remanesc!I172))</f>
        <v/>
      </c>
      <c r="S172" s="181" t="str">
        <f t="shared" si="97"/>
        <v/>
      </c>
      <c r="T172" s="173" t="str">
        <f>IF(A172="","",ROUND(SUMIFS(aditivos!$L$2:$L$200,aditivos!$A$2:$A$200,A172,aditivos!$C$2:$C$200,"C4"),2))</f>
        <v/>
      </c>
      <c r="U172" s="169" t="str">
        <f t="shared" si="98"/>
        <v/>
      </c>
      <c r="V172" s="169" t="str">
        <f>IF(A172="","",IF(itens_Remanesc!K172="","",itens_Remanesc!K172))</f>
        <v/>
      </c>
      <c r="W172" s="169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7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IF($A172="","",IF(parametros!$C$2="",0,ROUND(SUMIFS(aditivos!$L$2:$L$200,aditivos!$A$2:$A$200,$A172,aditivos!$C$2:$C$200,"C0",aditivos!$B$2:$B$200,"&gt;="&amp;(INT(parametros!$C$2)+1)),2)))</f>
        <v/>
      </c>
      <c r="AC172" t="str">
        <f>IF($A172="","",IF(parametros!$C$3="",0,ROUND(SUMIFS(aditivos!$L$2:$L$200,aditivos!$A$2:$A$200,$A172,aditivos!$C$2:$C$200,"C1",aditivos!$B$2:$B$200,"&gt;="&amp;(INT(parametros!$C$3)+1)),2)))</f>
        <v/>
      </c>
      <c r="AD172" t="str">
        <f>IF($A172="","",IF(parametros!$C$4="",0,ROUND(SUMIFS(aditivos!$L$2:$L$200,aditivos!$A$2:$A$200,$A172,aditivos!$C$2:$C$200,"C2",aditivos!$B$2:$B$200,"&gt;="&amp;(INT(parametros!$C$4)+1)),2)))</f>
        <v/>
      </c>
      <c r="AE172" t="str">
        <f>IF($A172="","",IF(parametros!$C$5="",0,ROUND(SUMIFS(aditivos!$L$2:$L$200,aditivos!$A$2:$A$200,$A172,aditivos!$C$2:$C$200,"C3",aditivos!$B$2:$B$200,"&gt;="&amp;(INT(parametros!$C$5)+1)),2)))</f>
        <v/>
      </c>
      <c r="AF172" t="str">
        <f>IF($A172="","",IF(parametros!$C$6="",0,ROUND(SUMIFS(aditivos!$L$2:$L$200,aditivos!$A$2:$A$200,$A172,aditivos!$C$2:$C$200,"C4",aditivos!$B$2:$B$200,"&gt;="&amp;(INT(parametros!$C$6)+1)),2)))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12" t="str">
        <f>IF(A173="","",itens_Remanesc!C173)</f>
        <v/>
      </c>
      <c r="C173" s="171" t="str">
        <f>IF(A173="","",IF(itens_Remanesc!B173="",0,itens_Remanesc!B173))</f>
        <v/>
      </c>
      <c r="D173" s="173" t="str">
        <f>IF(A173="","",ROUND(SUMIFS(aditivos!$L$2:$L$200,aditivos!$A$2:$A$200,A173,aditivos!$C$2:$C$200,"C0"),2))</f>
        <v/>
      </c>
      <c r="E173" s="169" t="str">
        <f t="shared" si="90"/>
        <v/>
      </c>
      <c r="F173" s="169" t="str">
        <f>IF(A173="","",IF(itens_Remanesc!B173&lt;&gt;"",itens_Remanesc!B173,IF($Z173,0,"")))</f>
        <v/>
      </c>
      <c r="G173" s="177" t="str">
        <f t="shared" si="91"/>
        <v/>
      </c>
      <c r="H173" s="179" t="str">
        <f>IF(A173="","",ROUND(SUMIFS(aditivos!$L$2:$L$200,aditivos!$A$2:$A$200,A173,aditivos!$C$2:$C$200,"C1"),2))</f>
        <v/>
      </c>
      <c r="I173" s="175" t="str">
        <f t="shared" si="92"/>
        <v/>
      </c>
      <c r="J173" s="175" t="str">
        <f>IF(A173="","",IF(itens_Remanesc!E173="","",itens_Remanesc!E173))</f>
        <v/>
      </c>
      <c r="K173" s="181" t="str">
        <f t="shared" si="93"/>
        <v/>
      </c>
      <c r="L173" s="173" t="str">
        <f>IF(A173="","",ROUND(SUMIFS(aditivos!$L$2:$L$200,aditivos!$A$2:$A$200,A173,aditivos!$C$2:$C$200,"C2"),2))</f>
        <v/>
      </c>
      <c r="M173" s="169" t="str">
        <f t="shared" si="94"/>
        <v/>
      </c>
      <c r="N173" s="169" t="str">
        <f>IF(A173="","",IF(itens_Remanesc!G173="","",itens_Remanesc!G173))</f>
        <v/>
      </c>
      <c r="O173" s="177" t="str">
        <f t="shared" si="95"/>
        <v/>
      </c>
      <c r="P173" s="179" t="str">
        <f>IF(A173="","",ROUND(SUMIFS(aditivos!$L$2:$L$200,aditivos!$A$2:$A$200,A173,aditivos!$C$2:$C$200,"C3"),2))</f>
        <v/>
      </c>
      <c r="Q173" s="175" t="str">
        <f t="shared" si="96"/>
        <v/>
      </c>
      <c r="R173" s="175" t="str">
        <f>IF(A173="","",IF(itens_Remanesc!I173="","",itens_Remanesc!I173))</f>
        <v/>
      </c>
      <c r="S173" s="181" t="str">
        <f t="shared" si="97"/>
        <v/>
      </c>
      <c r="T173" s="173" t="str">
        <f>IF(A173="","",ROUND(SUMIFS(aditivos!$L$2:$L$200,aditivos!$A$2:$A$200,A173,aditivos!$C$2:$C$200,"C4"),2))</f>
        <v/>
      </c>
      <c r="U173" s="169" t="str">
        <f t="shared" si="98"/>
        <v/>
      </c>
      <c r="V173" s="169" t="str">
        <f>IF(A173="","",IF(itens_Remanesc!K173="","",itens_Remanesc!K173))</f>
        <v/>
      </c>
      <c r="W173" s="169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7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IF($A173="","",IF(parametros!$C$2="",0,ROUND(SUMIFS(aditivos!$L$2:$L$200,aditivos!$A$2:$A$200,$A173,aditivos!$C$2:$C$200,"C0",aditivos!$B$2:$B$200,"&gt;="&amp;(INT(parametros!$C$2)+1)),2)))</f>
        <v/>
      </c>
      <c r="AC173" t="str">
        <f>IF($A173="","",IF(parametros!$C$3="",0,ROUND(SUMIFS(aditivos!$L$2:$L$200,aditivos!$A$2:$A$200,$A173,aditivos!$C$2:$C$200,"C1",aditivos!$B$2:$B$200,"&gt;="&amp;(INT(parametros!$C$3)+1)),2)))</f>
        <v/>
      </c>
      <c r="AD173" t="str">
        <f>IF($A173="","",IF(parametros!$C$4="",0,ROUND(SUMIFS(aditivos!$L$2:$L$200,aditivos!$A$2:$A$200,$A173,aditivos!$C$2:$C$200,"C2",aditivos!$B$2:$B$200,"&gt;="&amp;(INT(parametros!$C$4)+1)),2)))</f>
        <v/>
      </c>
      <c r="AE173" t="str">
        <f>IF($A173="","",IF(parametros!$C$5="",0,ROUND(SUMIFS(aditivos!$L$2:$L$200,aditivos!$A$2:$A$200,$A173,aditivos!$C$2:$C$200,"C3",aditivos!$B$2:$B$200,"&gt;="&amp;(INT(parametros!$C$5)+1)),2)))</f>
        <v/>
      </c>
      <c r="AF173" t="str">
        <f>IF($A173="","",IF(parametros!$C$6="",0,ROUND(SUMIFS(aditivos!$L$2:$L$200,aditivos!$A$2:$A$200,$A173,aditivos!$C$2:$C$200,"C4",aditivos!$B$2:$B$200,"&gt;="&amp;(INT(parametros!$C$6)+1)),2)))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12" t="str">
        <f>IF(A174="","",itens_Remanesc!C174)</f>
        <v/>
      </c>
      <c r="C174" s="171" t="str">
        <f>IF(A174="","",IF(itens_Remanesc!B174="",0,itens_Remanesc!B174))</f>
        <v/>
      </c>
      <c r="D174" s="173" t="str">
        <f>IF(A174="","",ROUND(SUMIFS(aditivos!$L$2:$L$200,aditivos!$A$2:$A$200,A174,aditivos!$C$2:$C$200,"C0"),2))</f>
        <v/>
      </c>
      <c r="E174" s="169" t="str">
        <f t="shared" si="90"/>
        <v/>
      </c>
      <c r="F174" s="169" t="str">
        <f>IF(A174="","",IF(itens_Remanesc!B174&lt;&gt;"",itens_Remanesc!B174,IF($Z174,0,"")))</f>
        <v/>
      </c>
      <c r="G174" s="177" t="str">
        <f t="shared" si="91"/>
        <v/>
      </c>
      <c r="H174" s="179" t="str">
        <f>IF(A174="","",ROUND(SUMIFS(aditivos!$L$2:$L$200,aditivos!$A$2:$A$200,A174,aditivos!$C$2:$C$200,"C1"),2))</f>
        <v/>
      </c>
      <c r="I174" s="175" t="str">
        <f t="shared" si="92"/>
        <v/>
      </c>
      <c r="J174" s="175" t="str">
        <f>IF(A174="","",IF(itens_Remanesc!E174="","",itens_Remanesc!E174))</f>
        <v/>
      </c>
      <c r="K174" s="181" t="str">
        <f t="shared" si="93"/>
        <v/>
      </c>
      <c r="L174" s="173" t="str">
        <f>IF(A174="","",ROUND(SUMIFS(aditivos!$L$2:$L$200,aditivos!$A$2:$A$200,A174,aditivos!$C$2:$C$200,"C2"),2))</f>
        <v/>
      </c>
      <c r="M174" s="169" t="str">
        <f t="shared" si="94"/>
        <v/>
      </c>
      <c r="N174" s="169" t="str">
        <f>IF(A174="","",IF(itens_Remanesc!G174="","",itens_Remanesc!G174))</f>
        <v/>
      </c>
      <c r="O174" s="177" t="str">
        <f t="shared" si="95"/>
        <v/>
      </c>
      <c r="P174" s="179" t="str">
        <f>IF(A174="","",ROUND(SUMIFS(aditivos!$L$2:$L$200,aditivos!$A$2:$A$200,A174,aditivos!$C$2:$C$200,"C3"),2))</f>
        <v/>
      </c>
      <c r="Q174" s="175" t="str">
        <f t="shared" si="96"/>
        <v/>
      </c>
      <c r="R174" s="175" t="str">
        <f>IF(A174="","",IF(itens_Remanesc!I174="","",itens_Remanesc!I174))</f>
        <v/>
      </c>
      <c r="S174" s="181" t="str">
        <f t="shared" si="97"/>
        <v/>
      </c>
      <c r="T174" s="173" t="str">
        <f>IF(A174="","",ROUND(SUMIFS(aditivos!$L$2:$L$200,aditivos!$A$2:$A$200,A174,aditivos!$C$2:$C$200,"C4"),2))</f>
        <v/>
      </c>
      <c r="U174" s="169" t="str">
        <f t="shared" si="98"/>
        <v/>
      </c>
      <c r="V174" s="169" t="str">
        <f>IF(A174="","",IF(itens_Remanesc!K174="","",itens_Remanesc!K174))</f>
        <v/>
      </c>
      <c r="W174" s="169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7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IF($A174="","",IF(parametros!$C$2="",0,ROUND(SUMIFS(aditivos!$L$2:$L$200,aditivos!$A$2:$A$200,$A174,aditivos!$C$2:$C$200,"C0",aditivos!$B$2:$B$200,"&gt;="&amp;(INT(parametros!$C$2)+1)),2)))</f>
        <v/>
      </c>
      <c r="AC174" t="str">
        <f>IF($A174="","",IF(parametros!$C$3="",0,ROUND(SUMIFS(aditivos!$L$2:$L$200,aditivos!$A$2:$A$200,$A174,aditivos!$C$2:$C$200,"C1",aditivos!$B$2:$B$200,"&gt;="&amp;(INT(parametros!$C$3)+1)),2)))</f>
        <v/>
      </c>
      <c r="AD174" t="str">
        <f>IF($A174="","",IF(parametros!$C$4="",0,ROUND(SUMIFS(aditivos!$L$2:$L$200,aditivos!$A$2:$A$200,$A174,aditivos!$C$2:$C$200,"C2",aditivos!$B$2:$B$200,"&gt;="&amp;(INT(parametros!$C$4)+1)),2)))</f>
        <v/>
      </c>
      <c r="AE174" t="str">
        <f>IF($A174="","",IF(parametros!$C$5="",0,ROUND(SUMIFS(aditivos!$L$2:$L$200,aditivos!$A$2:$A$200,$A174,aditivos!$C$2:$C$200,"C3",aditivos!$B$2:$B$200,"&gt;="&amp;(INT(parametros!$C$5)+1)),2)))</f>
        <v/>
      </c>
      <c r="AF174" t="str">
        <f>IF($A174="","",IF(parametros!$C$6="",0,ROUND(SUMIFS(aditivos!$L$2:$L$200,aditivos!$A$2:$A$200,$A174,aditivos!$C$2:$C$200,"C4",aditivos!$B$2:$B$200,"&gt;="&amp;(INT(parametros!$C$6)+1)),2)))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12" t="str">
        <f>IF(A175="","",itens_Remanesc!C175)</f>
        <v/>
      </c>
      <c r="C175" s="171" t="str">
        <f>IF(A175="","",IF(itens_Remanesc!B175="",0,itens_Remanesc!B175))</f>
        <v/>
      </c>
      <c r="D175" s="173" t="str">
        <f>IF(A175="","",ROUND(SUMIFS(aditivos!$L$2:$L$200,aditivos!$A$2:$A$200,A175,aditivos!$C$2:$C$200,"C0"),2))</f>
        <v/>
      </c>
      <c r="E175" s="169" t="str">
        <f t="shared" si="90"/>
        <v/>
      </c>
      <c r="F175" s="169" t="str">
        <f>IF(A175="","",IF(itens_Remanesc!B175&lt;&gt;"",itens_Remanesc!B175,IF($Z175,0,"")))</f>
        <v/>
      </c>
      <c r="G175" s="177" t="str">
        <f t="shared" si="91"/>
        <v/>
      </c>
      <c r="H175" s="179" t="str">
        <f>IF(A175="","",ROUND(SUMIFS(aditivos!$L$2:$L$200,aditivos!$A$2:$A$200,A175,aditivos!$C$2:$C$200,"C1"),2))</f>
        <v/>
      </c>
      <c r="I175" s="175" t="str">
        <f t="shared" si="92"/>
        <v/>
      </c>
      <c r="J175" s="175" t="str">
        <f>IF(A175="","",IF(itens_Remanesc!E175="","",itens_Remanesc!E175))</f>
        <v/>
      </c>
      <c r="K175" s="181" t="str">
        <f t="shared" si="93"/>
        <v/>
      </c>
      <c r="L175" s="173" t="str">
        <f>IF(A175="","",ROUND(SUMIFS(aditivos!$L$2:$L$200,aditivos!$A$2:$A$200,A175,aditivos!$C$2:$C$200,"C2"),2))</f>
        <v/>
      </c>
      <c r="M175" s="169" t="str">
        <f t="shared" si="94"/>
        <v/>
      </c>
      <c r="N175" s="169" t="str">
        <f>IF(A175="","",IF(itens_Remanesc!G175="","",itens_Remanesc!G175))</f>
        <v/>
      </c>
      <c r="O175" s="177" t="str">
        <f t="shared" si="95"/>
        <v/>
      </c>
      <c r="P175" s="179" t="str">
        <f>IF(A175="","",ROUND(SUMIFS(aditivos!$L$2:$L$200,aditivos!$A$2:$A$200,A175,aditivos!$C$2:$C$200,"C3"),2))</f>
        <v/>
      </c>
      <c r="Q175" s="175" t="str">
        <f t="shared" si="96"/>
        <v/>
      </c>
      <c r="R175" s="175" t="str">
        <f>IF(A175="","",IF(itens_Remanesc!I175="","",itens_Remanesc!I175))</f>
        <v/>
      </c>
      <c r="S175" s="181" t="str">
        <f t="shared" si="97"/>
        <v/>
      </c>
      <c r="T175" s="173" t="str">
        <f>IF(A175="","",ROUND(SUMIFS(aditivos!$L$2:$L$200,aditivos!$A$2:$A$200,A175,aditivos!$C$2:$C$200,"C4"),2))</f>
        <v/>
      </c>
      <c r="U175" s="169" t="str">
        <f t="shared" si="98"/>
        <v/>
      </c>
      <c r="V175" s="169" t="str">
        <f>IF(A175="","",IF(itens_Remanesc!K175="","",itens_Remanesc!K175))</f>
        <v/>
      </c>
      <c r="W175" s="169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7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IF($A175="","",IF(parametros!$C$2="",0,ROUND(SUMIFS(aditivos!$L$2:$L$200,aditivos!$A$2:$A$200,$A175,aditivos!$C$2:$C$200,"C0",aditivos!$B$2:$B$200,"&gt;="&amp;(INT(parametros!$C$2)+1)),2)))</f>
        <v/>
      </c>
      <c r="AC175" t="str">
        <f>IF($A175="","",IF(parametros!$C$3="",0,ROUND(SUMIFS(aditivos!$L$2:$L$200,aditivos!$A$2:$A$200,$A175,aditivos!$C$2:$C$200,"C1",aditivos!$B$2:$B$200,"&gt;="&amp;(INT(parametros!$C$3)+1)),2)))</f>
        <v/>
      </c>
      <c r="AD175" t="str">
        <f>IF($A175="","",IF(parametros!$C$4="",0,ROUND(SUMIFS(aditivos!$L$2:$L$200,aditivos!$A$2:$A$200,$A175,aditivos!$C$2:$C$200,"C2",aditivos!$B$2:$B$200,"&gt;="&amp;(INT(parametros!$C$4)+1)),2)))</f>
        <v/>
      </c>
      <c r="AE175" t="str">
        <f>IF($A175="","",IF(parametros!$C$5="",0,ROUND(SUMIFS(aditivos!$L$2:$L$200,aditivos!$A$2:$A$200,$A175,aditivos!$C$2:$C$200,"C3",aditivos!$B$2:$B$200,"&gt;="&amp;(INT(parametros!$C$5)+1)),2)))</f>
        <v/>
      </c>
      <c r="AF175" t="str">
        <f>IF($A175="","",IF(parametros!$C$6="",0,ROUND(SUMIFS(aditivos!$L$2:$L$200,aditivos!$A$2:$A$200,$A175,aditivos!$C$2:$C$200,"C4",aditivos!$B$2:$B$200,"&gt;="&amp;(INT(parametros!$C$6)+1)),2)))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12" t="str">
        <f>IF(A176="","",itens_Remanesc!C176)</f>
        <v/>
      </c>
      <c r="C176" s="171" t="str">
        <f>IF(A176="","",IF(itens_Remanesc!B176="",0,itens_Remanesc!B176))</f>
        <v/>
      </c>
      <c r="D176" s="173" t="str">
        <f>IF(A176="","",ROUND(SUMIFS(aditivos!$L$2:$L$200,aditivos!$A$2:$A$200,A176,aditivos!$C$2:$C$200,"C0"),2))</f>
        <v/>
      </c>
      <c r="E176" s="169" t="str">
        <f t="shared" si="90"/>
        <v/>
      </c>
      <c r="F176" s="169" t="str">
        <f>IF(A176="","",IF(itens_Remanesc!B176&lt;&gt;"",itens_Remanesc!B176,IF($Z176,0,"")))</f>
        <v/>
      </c>
      <c r="G176" s="177" t="str">
        <f t="shared" si="91"/>
        <v/>
      </c>
      <c r="H176" s="179" t="str">
        <f>IF(A176="","",ROUND(SUMIFS(aditivos!$L$2:$L$200,aditivos!$A$2:$A$200,A176,aditivos!$C$2:$C$200,"C1"),2))</f>
        <v/>
      </c>
      <c r="I176" s="175" t="str">
        <f t="shared" si="92"/>
        <v/>
      </c>
      <c r="J176" s="175" t="str">
        <f>IF(A176="","",IF(itens_Remanesc!E176="","",itens_Remanesc!E176))</f>
        <v/>
      </c>
      <c r="K176" s="181" t="str">
        <f t="shared" si="93"/>
        <v/>
      </c>
      <c r="L176" s="173" t="str">
        <f>IF(A176="","",ROUND(SUMIFS(aditivos!$L$2:$L$200,aditivos!$A$2:$A$200,A176,aditivos!$C$2:$C$200,"C2"),2))</f>
        <v/>
      </c>
      <c r="M176" s="169" t="str">
        <f t="shared" si="94"/>
        <v/>
      </c>
      <c r="N176" s="169" t="str">
        <f>IF(A176="","",IF(itens_Remanesc!G176="","",itens_Remanesc!G176))</f>
        <v/>
      </c>
      <c r="O176" s="177" t="str">
        <f t="shared" si="95"/>
        <v/>
      </c>
      <c r="P176" s="179" t="str">
        <f>IF(A176="","",ROUND(SUMIFS(aditivos!$L$2:$L$200,aditivos!$A$2:$A$200,A176,aditivos!$C$2:$C$200,"C3"),2))</f>
        <v/>
      </c>
      <c r="Q176" s="175" t="str">
        <f t="shared" si="96"/>
        <v/>
      </c>
      <c r="R176" s="175" t="str">
        <f>IF(A176="","",IF(itens_Remanesc!I176="","",itens_Remanesc!I176))</f>
        <v/>
      </c>
      <c r="S176" s="181" t="str">
        <f t="shared" si="97"/>
        <v/>
      </c>
      <c r="T176" s="173" t="str">
        <f>IF(A176="","",ROUND(SUMIFS(aditivos!$L$2:$L$200,aditivos!$A$2:$A$200,A176,aditivos!$C$2:$C$200,"C4"),2))</f>
        <v/>
      </c>
      <c r="U176" s="169" t="str">
        <f t="shared" si="98"/>
        <v/>
      </c>
      <c r="V176" s="169" t="str">
        <f>IF(A176="","",IF(itens_Remanesc!K176="","",itens_Remanesc!K176))</f>
        <v/>
      </c>
      <c r="W176" s="169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7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IF($A176="","",IF(parametros!$C$2="",0,ROUND(SUMIFS(aditivos!$L$2:$L$200,aditivos!$A$2:$A$200,$A176,aditivos!$C$2:$C$200,"C0",aditivos!$B$2:$B$200,"&gt;="&amp;(INT(parametros!$C$2)+1)),2)))</f>
        <v/>
      </c>
      <c r="AC176" t="str">
        <f>IF($A176="","",IF(parametros!$C$3="",0,ROUND(SUMIFS(aditivos!$L$2:$L$200,aditivos!$A$2:$A$200,$A176,aditivos!$C$2:$C$200,"C1",aditivos!$B$2:$B$200,"&gt;="&amp;(INT(parametros!$C$3)+1)),2)))</f>
        <v/>
      </c>
      <c r="AD176" t="str">
        <f>IF($A176="","",IF(parametros!$C$4="",0,ROUND(SUMIFS(aditivos!$L$2:$L$200,aditivos!$A$2:$A$200,$A176,aditivos!$C$2:$C$200,"C2",aditivos!$B$2:$B$200,"&gt;="&amp;(INT(parametros!$C$4)+1)),2)))</f>
        <v/>
      </c>
      <c r="AE176" t="str">
        <f>IF($A176="","",IF(parametros!$C$5="",0,ROUND(SUMIFS(aditivos!$L$2:$L$200,aditivos!$A$2:$A$200,$A176,aditivos!$C$2:$C$200,"C3",aditivos!$B$2:$B$200,"&gt;="&amp;(INT(parametros!$C$5)+1)),2)))</f>
        <v/>
      </c>
      <c r="AF176" t="str">
        <f>IF($A176="","",IF(parametros!$C$6="",0,ROUND(SUMIFS(aditivos!$L$2:$L$200,aditivos!$A$2:$A$200,$A176,aditivos!$C$2:$C$200,"C4",aditivos!$B$2:$B$200,"&gt;="&amp;(INT(parametros!$C$6)+1)),2)))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12" t="str">
        <f>IF(A177="","",itens_Remanesc!C177)</f>
        <v/>
      </c>
      <c r="C177" s="171" t="str">
        <f>IF(A177="","",IF(itens_Remanesc!B177="",0,itens_Remanesc!B177))</f>
        <v/>
      </c>
      <c r="D177" s="173" t="str">
        <f>IF(A177="","",ROUND(SUMIFS(aditivos!$L$2:$L$200,aditivos!$A$2:$A$200,A177,aditivos!$C$2:$C$200,"C0"),2))</f>
        <v/>
      </c>
      <c r="E177" s="169" t="str">
        <f t="shared" si="90"/>
        <v/>
      </c>
      <c r="F177" s="169" t="str">
        <f>IF(A177="","",IF(itens_Remanesc!B177&lt;&gt;"",itens_Remanesc!B177,IF($Z177,0,"")))</f>
        <v/>
      </c>
      <c r="G177" s="177" t="str">
        <f t="shared" si="91"/>
        <v/>
      </c>
      <c r="H177" s="179" t="str">
        <f>IF(A177="","",ROUND(SUMIFS(aditivos!$L$2:$L$200,aditivos!$A$2:$A$200,A177,aditivos!$C$2:$C$200,"C1"),2))</f>
        <v/>
      </c>
      <c r="I177" s="175" t="str">
        <f t="shared" si="92"/>
        <v/>
      </c>
      <c r="J177" s="175" t="str">
        <f>IF(A177="","",IF(itens_Remanesc!E177="","",itens_Remanesc!E177))</f>
        <v/>
      </c>
      <c r="K177" s="181" t="str">
        <f t="shared" si="93"/>
        <v/>
      </c>
      <c r="L177" s="173" t="str">
        <f>IF(A177="","",ROUND(SUMIFS(aditivos!$L$2:$L$200,aditivos!$A$2:$A$200,A177,aditivos!$C$2:$C$200,"C2"),2))</f>
        <v/>
      </c>
      <c r="M177" s="169" t="str">
        <f t="shared" si="94"/>
        <v/>
      </c>
      <c r="N177" s="169" t="str">
        <f>IF(A177="","",IF(itens_Remanesc!G177="","",itens_Remanesc!G177))</f>
        <v/>
      </c>
      <c r="O177" s="177" t="str">
        <f t="shared" si="95"/>
        <v/>
      </c>
      <c r="P177" s="179" t="str">
        <f>IF(A177="","",ROUND(SUMIFS(aditivos!$L$2:$L$200,aditivos!$A$2:$A$200,A177,aditivos!$C$2:$C$200,"C3"),2))</f>
        <v/>
      </c>
      <c r="Q177" s="175" t="str">
        <f t="shared" si="96"/>
        <v/>
      </c>
      <c r="R177" s="175" t="str">
        <f>IF(A177="","",IF(itens_Remanesc!I177="","",itens_Remanesc!I177))</f>
        <v/>
      </c>
      <c r="S177" s="181" t="str">
        <f t="shared" si="97"/>
        <v/>
      </c>
      <c r="T177" s="173" t="str">
        <f>IF(A177="","",ROUND(SUMIFS(aditivos!$L$2:$L$200,aditivos!$A$2:$A$200,A177,aditivos!$C$2:$C$200,"C4"),2))</f>
        <v/>
      </c>
      <c r="U177" s="169" t="str">
        <f t="shared" si="98"/>
        <v/>
      </c>
      <c r="V177" s="169" t="str">
        <f>IF(A177="","",IF(itens_Remanesc!K177="","",itens_Remanesc!K177))</f>
        <v/>
      </c>
      <c r="W177" s="169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7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IF($A177="","",IF(parametros!$C$2="",0,ROUND(SUMIFS(aditivos!$L$2:$L$200,aditivos!$A$2:$A$200,$A177,aditivos!$C$2:$C$200,"C0",aditivos!$B$2:$B$200,"&gt;="&amp;(INT(parametros!$C$2)+1)),2)))</f>
        <v/>
      </c>
      <c r="AC177" t="str">
        <f>IF($A177="","",IF(parametros!$C$3="",0,ROUND(SUMIFS(aditivos!$L$2:$L$200,aditivos!$A$2:$A$200,$A177,aditivos!$C$2:$C$200,"C1",aditivos!$B$2:$B$200,"&gt;="&amp;(INT(parametros!$C$3)+1)),2)))</f>
        <v/>
      </c>
      <c r="AD177" t="str">
        <f>IF($A177="","",IF(parametros!$C$4="",0,ROUND(SUMIFS(aditivos!$L$2:$L$200,aditivos!$A$2:$A$200,$A177,aditivos!$C$2:$C$200,"C2",aditivos!$B$2:$B$200,"&gt;="&amp;(INT(parametros!$C$4)+1)),2)))</f>
        <v/>
      </c>
      <c r="AE177" t="str">
        <f>IF($A177="","",IF(parametros!$C$5="",0,ROUND(SUMIFS(aditivos!$L$2:$L$200,aditivos!$A$2:$A$200,$A177,aditivos!$C$2:$C$200,"C3",aditivos!$B$2:$B$200,"&gt;="&amp;(INT(parametros!$C$5)+1)),2)))</f>
        <v/>
      </c>
      <c r="AF177" t="str">
        <f>IF($A177="","",IF(parametros!$C$6="",0,ROUND(SUMIFS(aditivos!$L$2:$L$200,aditivos!$A$2:$A$200,$A177,aditivos!$C$2:$C$200,"C4",aditivos!$B$2:$B$200,"&gt;="&amp;(INT(parametros!$C$6)+1)),2)))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12" t="str">
        <f>IF(A178="","",itens_Remanesc!C178)</f>
        <v/>
      </c>
      <c r="C178" s="171" t="str">
        <f>IF(A178="","",IF(itens_Remanesc!B178="",0,itens_Remanesc!B178))</f>
        <v/>
      </c>
      <c r="D178" s="173" t="str">
        <f>IF(A178="","",ROUND(SUMIFS(aditivos!$L$2:$L$200,aditivos!$A$2:$A$200,A178,aditivos!$C$2:$C$200,"C0"),2))</f>
        <v/>
      </c>
      <c r="E178" s="169" t="str">
        <f t="shared" si="90"/>
        <v/>
      </c>
      <c r="F178" s="169" t="str">
        <f>IF(A178="","",IF(itens_Remanesc!B178&lt;&gt;"",itens_Remanesc!B178,IF($Z178,0,"")))</f>
        <v/>
      </c>
      <c r="G178" s="177" t="str">
        <f t="shared" si="91"/>
        <v/>
      </c>
      <c r="H178" s="179" t="str">
        <f>IF(A178="","",ROUND(SUMIFS(aditivos!$L$2:$L$200,aditivos!$A$2:$A$200,A178,aditivos!$C$2:$C$200,"C1"),2))</f>
        <v/>
      </c>
      <c r="I178" s="175" t="str">
        <f t="shared" si="92"/>
        <v/>
      </c>
      <c r="J178" s="175" t="str">
        <f>IF(A178="","",IF(itens_Remanesc!E178="","",itens_Remanesc!E178))</f>
        <v/>
      </c>
      <c r="K178" s="181" t="str">
        <f t="shared" si="93"/>
        <v/>
      </c>
      <c r="L178" s="173" t="str">
        <f>IF(A178="","",ROUND(SUMIFS(aditivos!$L$2:$L$200,aditivos!$A$2:$A$200,A178,aditivos!$C$2:$C$200,"C2"),2))</f>
        <v/>
      </c>
      <c r="M178" s="169" t="str">
        <f t="shared" si="94"/>
        <v/>
      </c>
      <c r="N178" s="169" t="str">
        <f>IF(A178="","",IF(itens_Remanesc!G178="","",itens_Remanesc!G178))</f>
        <v/>
      </c>
      <c r="O178" s="177" t="str">
        <f t="shared" si="95"/>
        <v/>
      </c>
      <c r="P178" s="179" t="str">
        <f>IF(A178="","",ROUND(SUMIFS(aditivos!$L$2:$L$200,aditivos!$A$2:$A$200,A178,aditivos!$C$2:$C$200,"C3"),2))</f>
        <v/>
      </c>
      <c r="Q178" s="175" t="str">
        <f t="shared" si="96"/>
        <v/>
      </c>
      <c r="R178" s="175" t="str">
        <f>IF(A178="","",IF(itens_Remanesc!I178="","",itens_Remanesc!I178))</f>
        <v/>
      </c>
      <c r="S178" s="181" t="str">
        <f t="shared" si="97"/>
        <v/>
      </c>
      <c r="T178" s="173" t="str">
        <f>IF(A178="","",ROUND(SUMIFS(aditivos!$L$2:$L$200,aditivos!$A$2:$A$200,A178,aditivos!$C$2:$C$200,"C4"),2))</f>
        <v/>
      </c>
      <c r="U178" s="169" t="str">
        <f t="shared" si="98"/>
        <v/>
      </c>
      <c r="V178" s="169" t="str">
        <f>IF(A178="","",IF(itens_Remanesc!K178="","",itens_Remanesc!K178))</f>
        <v/>
      </c>
      <c r="W178" s="169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7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IF($A178="","",IF(parametros!$C$2="",0,ROUND(SUMIFS(aditivos!$L$2:$L$200,aditivos!$A$2:$A$200,$A178,aditivos!$C$2:$C$200,"C0",aditivos!$B$2:$B$200,"&gt;="&amp;(INT(parametros!$C$2)+1)),2)))</f>
        <v/>
      </c>
      <c r="AC178" t="str">
        <f>IF($A178="","",IF(parametros!$C$3="",0,ROUND(SUMIFS(aditivos!$L$2:$L$200,aditivos!$A$2:$A$200,$A178,aditivos!$C$2:$C$200,"C1",aditivos!$B$2:$B$200,"&gt;="&amp;(INT(parametros!$C$3)+1)),2)))</f>
        <v/>
      </c>
      <c r="AD178" t="str">
        <f>IF($A178="","",IF(parametros!$C$4="",0,ROUND(SUMIFS(aditivos!$L$2:$L$200,aditivos!$A$2:$A$200,$A178,aditivos!$C$2:$C$200,"C2",aditivos!$B$2:$B$200,"&gt;="&amp;(INT(parametros!$C$4)+1)),2)))</f>
        <v/>
      </c>
      <c r="AE178" t="str">
        <f>IF($A178="","",IF(parametros!$C$5="",0,ROUND(SUMIFS(aditivos!$L$2:$L$200,aditivos!$A$2:$A$200,$A178,aditivos!$C$2:$C$200,"C3",aditivos!$B$2:$B$200,"&gt;="&amp;(INT(parametros!$C$5)+1)),2)))</f>
        <v/>
      </c>
      <c r="AF178" t="str">
        <f>IF($A178="","",IF(parametros!$C$6="",0,ROUND(SUMIFS(aditivos!$L$2:$L$200,aditivos!$A$2:$A$200,$A178,aditivos!$C$2:$C$200,"C4",aditivos!$B$2:$B$200,"&gt;="&amp;(INT(parametros!$C$6)+1)),2)))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12" t="str">
        <f>IF(A179="","",itens_Remanesc!C179)</f>
        <v/>
      </c>
      <c r="C179" s="171" t="str">
        <f>IF(A179="","",IF(itens_Remanesc!B179="",0,itens_Remanesc!B179))</f>
        <v/>
      </c>
      <c r="D179" s="173" t="str">
        <f>IF(A179="","",ROUND(SUMIFS(aditivos!$L$2:$L$200,aditivos!$A$2:$A$200,A179,aditivos!$C$2:$C$200,"C0"),2))</f>
        <v/>
      </c>
      <c r="E179" s="169" t="str">
        <f t="shared" si="90"/>
        <v/>
      </c>
      <c r="F179" s="169" t="str">
        <f>IF(A179="","",IF(itens_Remanesc!B179&lt;&gt;"",itens_Remanesc!B179,IF($Z179,0,"")))</f>
        <v/>
      </c>
      <c r="G179" s="177" t="str">
        <f t="shared" si="91"/>
        <v/>
      </c>
      <c r="H179" s="179" t="str">
        <f>IF(A179="","",ROUND(SUMIFS(aditivos!$L$2:$L$200,aditivos!$A$2:$A$200,A179,aditivos!$C$2:$C$200,"C1"),2))</f>
        <v/>
      </c>
      <c r="I179" s="175" t="str">
        <f t="shared" si="92"/>
        <v/>
      </c>
      <c r="J179" s="175" t="str">
        <f>IF(A179="","",IF(itens_Remanesc!E179="","",itens_Remanesc!E179))</f>
        <v/>
      </c>
      <c r="K179" s="181" t="str">
        <f t="shared" si="93"/>
        <v/>
      </c>
      <c r="L179" s="173" t="str">
        <f>IF(A179="","",ROUND(SUMIFS(aditivos!$L$2:$L$200,aditivos!$A$2:$A$200,A179,aditivos!$C$2:$C$200,"C2"),2))</f>
        <v/>
      </c>
      <c r="M179" s="169" t="str">
        <f t="shared" si="94"/>
        <v/>
      </c>
      <c r="N179" s="169" t="str">
        <f>IF(A179="","",IF(itens_Remanesc!G179="","",itens_Remanesc!G179))</f>
        <v/>
      </c>
      <c r="O179" s="177" t="str">
        <f t="shared" si="95"/>
        <v/>
      </c>
      <c r="P179" s="179" t="str">
        <f>IF(A179="","",ROUND(SUMIFS(aditivos!$L$2:$L$200,aditivos!$A$2:$A$200,A179,aditivos!$C$2:$C$200,"C3"),2))</f>
        <v/>
      </c>
      <c r="Q179" s="175" t="str">
        <f t="shared" si="96"/>
        <v/>
      </c>
      <c r="R179" s="175" t="str">
        <f>IF(A179="","",IF(itens_Remanesc!I179="","",itens_Remanesc!I179))</f>
        <v/>
      </c>
      <c r="S179" s="181" t="str">
        <f t="shared" si="97"/>
        <v/>
      </c>
      <c r="T179" s="173" t="str">
        <f>IF(A179="","",ROUND(SUMIFS(aditivos!$L$2:$L$200,aditivos!$A$2:$A$200,A179,aditivos!$C$2:$C$200,"C4"),2))</f>
        <v/>
      </c>
      <c r="U179" s="169" t="str">
        <f t="shared" si="98"/>
        <v/>
      </c>
      <c r="V179" s="169" t="str">
        <f>IF(A179="","",IF(itens_Remanesc!K179="","",itens_Remanesc!K179))</f>
        <v/>
      </c>
      <c r="W179" s="169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7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IF($A179="","",IF(parametros!$C$2="",0,ROUND(SUMIFS(aditivos!$L$2:$L$200,aditivos!$A$2:$A$200,$A179,aditivos!$C$2:$C$200,"C0",aditivos!$B$2:$B$200,"&gt;="&amp;(INT(parametros!$C$2)+1)),2)))</f>
        <v/>
      </c>
      <c r="AC179" t="str">
        <f>IF($A179="","",IF(parametros!$C$3="",0,ROUND(SUMIFS(aditivos!$L$2:$L$200,aditivos!$A$2:$A$200,$A179,aditivos!$C$2:$C$200,"C1",aditivos!$B$2:$B$200,"&gt;="&amp;(INT(parametros!$C$3)+1)),2)))</f>
        <v/>
      </c>
      <c r="AD179" t="str">
        <f>IF($A179="","",IF(parametros!$C$4="",0,ROUND(SUMIFS(aditivos!$L$2:$L$200,aditivos!$A$2:$A$200,$A179,aditivos!$C$2:$C$200,"C2",aditivos!$B$2:$B$200,"&gt;="&amp;(INT(parametros!$C$4)+1)),2)))</f>
        <v/>
      </c>
      <c r="AE179" t="str">
        <f>IF($A179="","",IF(parametros!$C$5="",0,ROUND(SUMIFS(aditivos!$L$2:$L$200,aditivos!$A$2:$A$200,$A179,aditivos!$C$2:$C$200,"C3",aditivos!$B$2:$B$200,"&gt;="&amp;(INT(parametros!$C$5)+1)),2)))</f>
        <v/>
      </c>
      <c r="AF179" t="str">
        <f>IF($A179="","",IF(parametros!$C$6="",0,ROUND(SUMIFS(aditivos!$L$2:$L$200,aditivos!$A$2:$A$200,$A179,aditivos!$C$2:$C$200,"C4",aditivos!$B$2:$B$200,"&gt;="&amp;(INT(parametros!$C$6)+1)),2)))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12" t="str">
        <f>IF(A180="","",itens_Remanesc!C180)</f>
        <v/>
      </c>
      <c r="C180" s="171" t="str">
        <f>IF(A180="","",IF(itens_Remanesc!B180="",0,itens_Remanesc!B180))</f>
        <v/>
      </c>
      <c r="D180" s="173" t="str">
        <f>IF(A180="","",ROUND(SUMIFS(aditivos!$L$2:$L$200,aditivos!$A$2:$A$200,A180,aditivos!$C$2:$C$200,"C0"),2))</f>
        <v/>
      </c>
      <c r="E180" s="169" t="str">
        <f t="shared" si="90"/>
        <v/>
      </c>
      <c r="F180" s="169" t="str">
        <f>IF(A180="","",IF(itens_Remanesc!B180&lt;&gt;"",itens_Remanesc!B180,IF($Z180,0,"")))</f>
        <v/>
      </c>
      <c r="G180" s="177" t="str">
        <f t="shared" si="91"/>
        <v/>
      </c>
      <c r="H180" s="179" t="str">
        <f>IF(A180="","",ROUND(SUMIFS(aditivos!$L$2:$L$200,aditivos!$A$2:$A$200,A180,aditivos!$C$2:$C$200,"C1"),2))</f>
        <v/>
      </c>
      <c r="I180" s="175" t="str">
        <f t="shared" si="92"/>
        <v/>
      </c>
      <c r="J180" s="175" t="str">
        <f>IF(A180="","",IF(itens_Remanesc!E180="","",itens_Remanesc!E180))</f>
        <v/>
      </c>
      <c r="K180" s="181" t="str">
        <f t="shared" si="93"/>
        <v/>
      </c>
      <c r="L180" s="173" t="str">
        <f>IF(A180="","",ROUND(SUMIFS(aditivos!$L$2:$L$200,aditivos!$A$2:$A$200,A180,aditivos!$C$2:$C$200,"C2"),2))</f>
        <v/>
      </c>
      <c r="M180" s="169" t="str">
        <f t="shared" si="94"/>
        <v/>
      </c>
      <c r="N180" s="169" t="str">
        <f>IF(A180="","",IF(itens_Remanesc!G180="","",itens_Remanesc!G180))</f>
        <v/>
      </c>
      <c r="O180" s="177" t="str">
        <f t="shared" si="95"/>
        <v/>
      </c>
      <c r="P180" s="179" t="str">
        <f>IF(A180="","",ROUND(SUMIFS(aditivos!$L$2:$L$200,aditivos!$A$2:$A$200,A180,aditivos!$C$2:$C$200,"C3"),2))</f>
        <v/>
      </c>
      <c r="Q180" s="175" t="str">
        <f t="shared" si="96"/>
        <v/>
      </c>
      <c r="R180" s="175" t="str">
        <f>IF(A180="","",IF(itens_Remanesc!I180="","",itens_Remanesc!I180))</f>
        <v/>
      </c>
      <c r="S180" s="181" t="str">
        <f t="shared" si="97"/>
        <v/>
      </c>
      <c r="T180" s="173" t="str">
        <f>IF(A180="","",ROUND(SUMIFS(aditivos!$L$2:$L$200,aditivos!$A$2:$A$200,A180,aditivos!$C$2:$C$200,"C4"),2))</f>
        <v/>
      </c>
      <c r="U180" s="169" t="str">
        <f t="shared" si="98"/>
        <v/>
      </c>
      <c r="V180" s="169" t="str">
        <f>IF(A180="","",IF(itens_Remanesc!K180="","",itens_Remanesc!K180))</f>
        <v/>
      </c>
      <c r="W180" s="169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7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IF($A180="","",IF(parametros!$C$2="",0,ROUND(SUMIFS(aditivos!$L$2:$L$200,aditivos!$A$2:$A$200,$A180,aditivos!$C$2:$C$200,"C0",aditivos!$B$2:$B$200,"&gt;="&amp;(INT(parametros!$C$2)+1)),2)))</f>
        <v/>
      </c>
      <c r="AC180" t="str">
        <f>IF($A180="","",IF(parametros!$C$3="",0,ROUND(SUMIFS(aditivos!$L$2:$L$200,aditivos!$A$2:$A$200,$A180,aditivos!$C$2:$C$200,"C1",aditivos!$B$2:$B$200,"&gt;="&amp;(INT(parametros!$C$3)+1)),2)))</f>
        <v/>
      </c>
      <c r="AD180" t="str">
        <f>IF($A180="","",IF(parametros!$C$4="",0,ROUND(SUMIFS(aditivos!$L$2:$L$200,aditivos!$A$2:$A$200,$A180,aditivos!$C$2:$C$200,"C2",aditivos!$B$2:$B$200,"&gt;="&amp;(INT(parametros!$C$4)+1)),2)))</f>
        <v/>
      </c>
      <c r="AE180" t="str">
        <f>IF($A180="","",IF(parametros!$C$5="",0,ROUND(SUMIFS(aditivos!$L$2:$L$200,aditivos!$A$2:$A$200,$A180,aditivos!$C$2:$C$200,"C3",aditivos!$B$2:$B$200,"&gt;="&amp;(INT(parametros!$C$5)+1)),2)))</f>
        <v/>
      </c>
      <c r="AF180" t="str">
        <f>IF($A180="","",IF(parametros!$C$6="",0,ROUND(SUMIFS(aditivos!$L$2:$L$200,aditivos!$A$2:$A$200,$A180,aditivos!$C$2:$C$200,"C4",aditivos!$B$2:$B$200,"&gt;="&amp;(INT(parametros!$C$6)+1)),2)))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12" t="str">
        <f>IF(A181="","",itens_Remanesc!C181)</f>
        <v/>
      </c>
      <c r="C181" s="171" t="str">
        <f>IF(A181="","",IF(itens_Remanesc!B181="",0,itens_Remanesc!B181))</f>
        <v/>
      </c>
      <c r="D181" s="173" t="str">
        <f>IF(A181="","",ROUND(SUMIFS(aditivos!$L$2:$L$200,aditivos!$A$2:$A$200,A181,aditivos!$C$2:$C$200,"C0"),2))</f>
        <v/>
      </c>
      <c r="E181" s="169" t="str">
        <f t="shared" si="90"/>
        <v/>
      </c>
      <c r="F181" s="169" t="str">
        <f>IF(A181="","",IF(itens_Remanesc!B181&lt;&gt;"",itens_Remanesc!B181,IF($Z181,0,"")))</f>
        <v/>
      </c>
      <c r="G181" s="177" t="str">
        <f t="shared" si="91"/>
        <v/>
      </c>
      <c r="H181" s="179" t="str">
        <f>IF(A181="","",ROUND(SUMIFS(aditivos!$L$2:$L$200,aditivos!$A$2:$A$200,A181,aditivos!$C$2:$C$200,"C1"),2))</f>
        <v/>
      </c>
      <c r="I181" s="175" t="str">
        <f t="shared" si="92"/>
        <v/>
      </c>
      <c r="J181" s="175" t="str">
        <f>IF(A181="","",IF(itens_Remanesc!E181="","",itens_Remanesc!E181))</f>
        <v/>
      </c>
      <c r="K181" s="181" t="str">
        <f t="shared" si="93"/>
        <v/>
      </c>
      <c r="L181" s="173" t="str">
        <f>IF(A181="","",ROUND(SUMIFS(aditivos!$L$2:$L$200,aditivos!$A$2:$A$200,A181,aditivos!$C$2:$C$200,"C2"),2))</f>
        <v/>
      </c>
      <c r="M181" s="169" t="str">
        <f t="shared" si="94"/>
        <v/>
      </c>
      <c r="N181" s="169" t="str">
        <f>IF(A181="","",IF(itens_Remanesc!G181="","",itens_Remanesc!G181))</f>
        <v/>
      </c>
      <c r="O181" s="177" t="str">
        <f t="shared" si="95"/>
        <v/>
      </c>
      <c r="P181" s="179" t="str">
        <f>IF(A181="","",ROUND(SUMIFS(aditivos!$L$2:$L$200,aditivos!$A$2:$A$200,A181,aditivos!$C$2:$C$200,"C3"),2))</f>
        <v/>
      </c>
      <c r="Q181" s="175" t="str">
        <f t="shared" si="96"/>
        <v/>
      </c>
      <c r="R181" s="175" t="str">
        <f>IF(A181="","",IF(itens_Remanesc!I181="","",itens_Remanesc!I181))</f>
        <v/>
      </c>
      <c r="S181" s="181" t="str">
        <f t="shared" si="97"/>
        <v/>
      </c>
      <c r="T181" s="173" t="str">
        <f>IF(A181="","",ROUND(SUMIFS(aditivos!$L$2:$L$200,aditivos!$A$2:$A$200,A181,aditivos!$C$2:$C$200,"C4"),2))</f>
        <v/>
      </c>
      <c r="U181" s="169" t="str">
        <f t="shared" si="98"/>
        <v/>
      </c>
      <c r="V181" s="169" t="str">
        <f>IF(A181="","",IF(itens_Remanesc!K181="","",itens_Remanesc!K181))</f>
        <v/>
      </c>
      <c r="W181" s="169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7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IF($A181="","",IF(parametros!$C$2="",0,ROUND(SUMIFS(aditivos!$L$2:$L$200,aditivos!$A$2:$A$200,$A181,aditivos!$C$2:$C$200,"C0",aditivos!$B$2:$B$200,"&gt;="&amp;(INT(parametros!$C$2)+1)),2)))</f>
        <v/>
      </c>
      <c r="AC181" t="str">
        <f>IF($A181="","",IF(parametros!$C$3="",0,ROUND(SUMIFS(aditivos!$L$2:$L$200,aditivos!$A$2:$A$200,$A181,aditivos!$C$2:$C$200,"C1",aditivos!$B$2:$B$200,"&gt;="&amp;(INT(parametros!$C$3)+1)),2)))</f>
        <v/>
      </c>
      <c r="AD181" t="str">
        <f>IF($A181="","",IF(parametros!$C$4="",0,ROUND(SUMIFS(aditivos!$L$2:$L$200,aditivos!$A$2:$A$200,$A181,aditivos!$C$2:$C$200,"C2",aditivos!$B$2:$B$200,"&gt;="&amp;(INT(parametros!$C$4)+1)),2)))</f>
        <v/>
      </c>
      <c r="AE181" t="str">
        <f>IF($A181="","",IF(parametros!$C$5="",0,ROUND(SUMIFS(aditivos!$L$2:$L$200,aditivos!$A$2:$A$200,$A181,aditivos!$C$2:$C$200,"C3",aditivos!$B$2:$B$200,"&gt;="&amp;(INT(parametros!$C$5)+1)),2)))</f>
        <v/>
      </c>
      <c r="AF181" t="str">
        <f>IF($A181="","",IF(parametros!$C$6="",0,ROUND(SUMIFS(aditivos!$L$2:$L$200,aditivos!$A$2:$A$200,$A181,aditivos!$C$2:$C$200,"C4",aditivos!$B$2:$B$200,"&gt;="&amp;(INT(parametros!$C$6)+1)),2)))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12" t="str">
        <f>IF(A182="","",itens_Remanesc!C182)</f>
        <v/>
      </c>
      <c r="C182" s="171" t="str">
        <f>IF(A182="","",IF(itens_Remanesc!B182="",0,itens_Remanesc!B182))</f>
        <v/>
      </c>
      <c r="D182" s="173" t="str">
        <f>IF(A182="","",ROUND(SUMIFS(aditivos!$L$2:$L$200,aditivos!$A$2:$A$200,A182,aditivos!$C$2:$C$200,"C0"),2))</f>
        <v/>
      </c>
      <c r="E182" s="169" t="str">
        <f t="shared" si="90"/>
        <v/>
      </c>
      <c r="F182" s="169" t="str">
        <f>IF(A182="","",IF(itens_Remanesc!B182&lt;&gt;"",itens_Remanesc!B182,IF($Z182,0,"")))</f>
        <v/>
      </c>
      <c r="G182" s="177" t="str">
        <f t="shared" si="91"/>
        <v/>
      </c>
      <c r="H182" s="179" t="str">
        <f>IF(A182="","",ROUND(SUMIFS(aditivos!$L$2:$L$200,aditivos!$A$2:$A$200,A182,aditivos!$C$2:$C$200,"C1"),2))</f>
        <v/>
      </c>
      <c r="I182" s="175" t="str">
        <f t="shared" si="92"/>
        <v/>
      </c>
      <c r="J182" s="175" t="str">
        <f>IF(A182="","",IF(itens_Remanesc!E182="","",itens_Remanesc!E182))</f>
        <v/>
      </c>
      <c r="K182" s="181" t="str">
        <f t="shared" si="93"/>
        <v/>
      </c>
      <c r="L182" s="173" t="str">
        <f>IF(A182="","",ROUND(SUMIFS(aditivos!$L$2:$L$200,aditivos!$A$2:$A$200,A182,aditivos!$C$2:$C$200,"C2"),2))</f>
        <v/>
      </c>
      <c r="M182" s="169" t="str">
        <f t="shared" si="94"/>
        <v/>
      </c>
      <c r="N182" s="169" t="str">
        <f>IF(A182="","",IF(itens_Remanesc!G182="","",itens_Remanesc!G182))</f>
        <v/>
      </c>
      <c r="O182" s="177" t="str">
        <f t="shared" si="95"/>
        <v/>
      </c>
      <c r="P182" s="179" t="str">
        <f>IF(A182="","",ROUND(SUMIFS(aditivos!$L$2:$L$200,aditivos!$A$2:$A$200,A182,aditivos!$C$2:$C$200,"C3"),2))</f>
        <v/>
      </c>
      <c r="Q182" s="175" t="str">
        <f t="shared" si="96"/>
        <v/>
      </c>
      <c r="R182" s="175" t="str">
        <f>IF(A182="","",IF(itens_Remanesc!I182="","",itens_Remanesc!I182))</f>
        <v/>
      </c>
      <c r="S182" s="181" t="str">
        <f t="shared" si="97"/>
        <v/>
      </c>
      <c r="T182" s="173" t="str">
        <f>IF(A182="","",ROUND(SUMIFS(aditivos!$L$2:$L$200,aditivos!$A$2:$A$200,A182,aditivos!$C$2:$C$200,"C4"),2))</f>
        <v/>
      </c>
      <c r="U182" s="169" t="str">
        <f t="shared" si="98"/>
        <v/>
      </c>
      <c r="V182" s="169" t="str">
        <f>IF(A182="","",IF(itens_Remanesc!K182="","",itens_Remanesc!K182))</f>
        <v/>
      </c>
      <c r="W182" s="169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7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IF($A182="","",IF(parametros!$C$2="",0,ROUND(SUMIFS(aditivos!$L$2:$L$200,aditivos!$A$2:$A$200,$A182,aditivos!$C$2:$C$200,"C0",aditivos!$B$2:$B$200,"&gt;="&amp;(INT(parametros!$C$2)+1)),2)))</f>
        <v/>
      </c>
      <c r="AC182" t="str">
        <f>IF($A182="","",IF(parametros!$C$3="",0,ROUND(SUMIFS(aditivos!$L$2:$L$200,aditivos!$A$2:$A$200,$A182,aditivos!$C$2:$C$200,"C1",aditivos!$B$2:$B$200,"&gt;="&amp;(INT(parametros!$C$3)+1)),2)))</f>
        <v/>
      </c>
      <c r="AD182" t="str">
        <f>IF($A182="","",IF(parametros!$C$4="",0,ROUND(SUMIFS(aditivos!$L$2:$L$200,aditivos!$A$2:$A$200,$A182,aditivos!$C$2:$C$200,"C2",aditivos!$B$2:$B$200,"&gt;="&amp;(INT(parametros!$C$4)+1)),2)))</f>
        <v/>
      </c>
      <c r="AE182" t="str">
        <f>IF($A182="","",IF(parametros!$C$5="",0,ROUND(SUMIFS(aditivos!$L$2:$L$200,aditivos!$A$2:$A$200,$A182,aditivos!$C$2:$C$200,"C3",aditivos!$B$2:$B$200,"&gt;="&amp;(INT(parametros!$C$5)+1)),2)))</f>
        <v/>
      </c>
      <c r="AF182" t="str">
        <f>IF($A182="","",IF(parametros!$C$6="",0,ROUND(SUMIFS(aditivos!$L$2:$L$200,aditivos!$A$2:$A$200,$A182,aditivos!$C$2:$C$200,"C4",aditivos!$B$2:$B$200,"&gt;="&amp;(INT(parametros!$C$6)+1)),2)))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12" t="str">
        <f>IF(A183="","",itens_Remanesc!C183)</f>
        <v/>
      </c>
      <c r="C183" s="171" t="str">
        <f>IF(A183="","",IF(itens_Remanesc!B183="",0,itens_Remanesc!B183))</f>
        <v/>
      </c>
      <c r="D183" s="173" t="str">
        <f>IF(A183="","",ROUND(SUMIFS(aditivos!$L$2:$L$200,aditivos!$A$2:$A$200,A183,aditivos!$C$2:$C$200,"C0"),2))</f>
        <v/>
      </c>
      <c r="E183" s="169" t="str">
        <f t="shared" si="90"/>
        <v/>
      </c>
      <c r="F183" s="169" t="str">
        <f>IF(A183="","",IF(itens_Remanesc!B183&lt;&gt;"",itens_Remanesc!B183,IF($Z183,0,"")))</f>
        <v/>
      </c>
      <c r="G183" s="177" t="str">
        <f t="shared" si="91"/>
        <v/>
      </c>
      <c r="H183" s="179" t="str">
        <f>IF(A183="","",ROUND(SUMIFS(aditivos!$L$2:$L$200,aditivos!$A$2:$A$200,A183,aditivos!$C$2:$C$200,"C1"),2))</f>
        <v/>
      </c>
      <c r="I183" s="175" t="str">
        <f t="shared" si="92"/>
        <v/>
      </c>
      <c r="J183" s="175" t="str">
        <f>IF(A183="","",IF(itens_Remanesc!E183="","",itens_Remanesc!E183))</f>
        <v/>
      </c>
      <c r="K183" s="181" t="str">
        <f t="shared" si="93"/>
        <v/>
      </c>
      <c r="L183" s="173" t="str">
        <f>IF(A183="","",ROUND(SUMIFS(aditivos!$L$2:$L$200,aditivos!$A$2:$A$200,A183,aditivos!$C$2:$C$200,"C2"),2))</f>
        <v/>
      </c>
      <c r="M183" s="169" t="str">
        <f t="shared" si="94"/>
        <v/>
      </c>
      <c r="N183" s="169" t="str">
        <f>IF(A183="","",IF(itens_Remanesc!G183="","",itens_Remanesc!G183))</f>
        <v/>
      </c>
      <c r="O183" s="177" t="str">
        <f t="shared" si="95"/>
        <v/>
      </c>
      <c r="P183" s="179" t="str">
        <f>IF(A183="","",ROUND(SUMIFS(aditivos!$L$2:$L$200,aditivos!$A$2:$A$200,A183,aditivos!$C$2:$C$200,"C3"),2))</f>
        <v/>
      </c>
      <c r="Q183" s="175" t="str">
        <f t="shared" si="96"/>
        <v/>
      </c>
      <c r="R183" s="175" t="str">
        <f>IF(A183="","",IF(itens_Remanesc!I183="","",itens_Remanesc!I183))</f>
        <v/>
      </c>
      <c r="S183" s="181" t="str">
        <f t="shared" si="97"/>
        <v/>
      </c>
      <c r="T183" s="173" t="str">
        <f>IF(A183="","",ROUND(SUMIFS(aditivos!$L$2:$L$200,aditivos!$A$2:$A$200,A183,aditivos!$C$2:$C$200,"C4"),2))</f>
        <v/>
      </c>
      <c r="U183" s="169" t="str">
        <f t="shared" si="98"/>
        <v/>
      </c>
      <c r="V183" s="169" t="str">
        <f>IF(A183="","",IF(itens_Remanesc!K183="","",itens_Remanesc!K183))</f>
        <v/>
      </c>
      <c r="W183" s="169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7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IF($A183="","",IF(parametros!$C$2="",0,ROUND(SUMIFS(aditivos!$L$2:$L$200,aditivos!$A$2:$A$200,$A183,aditivos!$C$2:$C$200,"C0",aditivos!$B$2:$B$200,"&gt;="&amp;(INT(parametros!$C$2)+1)),2)))</f>
        <v/>
      </c>
      <c r="AC183" t="str">
        <f>IF($A183="","",IF(parametros!$C$3="",0,ROUND(SUMIFS(aditivos!$L$2:$L$200,aditivos!$A$2:$A$200,$A183,aditivos!$C$2:$C$200,"C1",aditivos!$B$2:$B$200,"&gt;="&amp;(INT(parametros!$C$3)+1)),2)))</f>
        <v/>
      </c>
      <c r="AD183" t="str">
        <f>IF($A183="","",IF(parametros!$C$4="",0,ROUND(SUMIFS(aditivos!$L$2:$L$200,aditivos!$A$2:$A$200,$A183,aditivos!$C$2:$C$200,"C2",aditivos!$B$2:$B$200,"&gt;="&amp;(INT(parametros!$C$4)+1)),2)))</f>
        <v/>
      </c>
      <c r="AE183" t="str">
        <f>IF($A183="","",IF(parametros!$C$5="",0,ROUND(SUMIFS(aditivos!$L$2:$L$200,aditivos!$A$2:$A$200,$A183,aditivos!$C$2:$C$200,"C3",aditivos!$B$2:$B$200,"&gt;="&amp;(INT(parametros!$C$5)+1)),2)))</f>
        <v/>
      </c>
      <c r="AF183" t="str">
        <f>IF($A183="","",IF(parametros!$C$6="",0,ROUND(SUMIFS(aditivos!$L$2:$L$200,aditivos!$A$2:$A$200,$A183,aditivos!$C$2:$C$200,"C4",aditivos!$B$2:$B$200,"&gt;="&amp;(INT(parametros!$C$6)+1)),2)))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12" t="str">
        <f>IF(A184="","",itens_Remanesc!C184)</f>
        <v/>
      </c>
      <c r="C184" s="171" t="str">
        <f>IF(A184="","",IF(itens_Remanesc!B184="",0,itens_Remanesc!B184))</f>
        <v/>
      </c>
      <c r="D184" s="173" t="str">
        <f>IF(A184="","",ROUND(SUMIFS(aditivos!$L$2:$L$200,aditivos!$A$2:$A$200,A184,aditivos!$C$2:$C$200,"C0"),2))</f>
        <v/>
      </c>
      <c r="E184" s="169" t="str">
        <f t="shared" si="90"/>
        <v/>
      </c>
      <c r="F184" s="169" t="str">
        <f>IF(A184="","",IF(itens_Remanesc!B184&lt;&gt;"",itens_Remanesc!B184,IF($Z184,0,"")))</f>
        <v/>
      </c>
      <c r="G184" s="177" t="str">
        <f t="shared" si="91"/>
        <v/>
      </c>
      <c r="H184" s="179" t="str">
        <f>IF(A184="","",ROUND(SUMIFS(aditivos!$L$2:$L$200,aditivos!$A$2:$A$200,A184,aditivos!$C$2:$C$200,"C1"),2))</f>
        <v/>
      </c>
      <c r="I184" s="175" t="str">
        <f t="shared" si="92"/>
        <v/>
      </c>
      <c r="J184" s="175" t="str">
        <f>IF(A184="","",IF(itens_Remanesc!E184="","",itens_Remanesc!E184))</f>
        <v/>
      </c>
      <c r="K184" s="181" t="str">
        <f t="shared" si="93"/>
        <v/>
      </c>
      <c r="L184" s="173" t="str">
        <f>IF(A184="","",ROUND(SUMIFS(aditivos!$L$2:$L$200,aditivos!$A$2:$A$200,A184,aditivos!$C$2:$C$200,"C2"),2))</f>
        <v/>
      </c>
      <c r="M184" s="169" t="str">
        <f t="shared" si="94"/>
        <v/>
      </c>
      <c r="N184" s="169" t="str">
        <f>IF(A184="","",IF(itens_Remanesc!G184="","",itens_Remanesc!G184))</f>
        <v/>
      </c>
      <c r="O184" s="177" t="str">
        <f t="shared" si="95"/>
        <v/>
      </c>
      <c r="P184" s="179" t="str">
        <f>IF(A184="","",ROUND(SUMIFS(aditivos!$L$2:$L$200,aditivos!$A$2:$A$200,A184,aditivos!$C$2:$C$200,"C3"),2))</f>
        <v/>
      </c>
      <c r="Q184" s="175" t="str">
        <f t="shared" si="96"/>
        <v/>
      </c>
      <c r="R184" s="175" t="str">
        <f>IF(A184="","",IF(itens_Remanesc!I184="","",itens_Remanesc!I184))</f>
        <v/>
      </c>
      <c r="S184" s="181" t="str">
        <f t="shared" si="97"/>
        <v/>
      </c>
      <c r="T184" s="173" t="str">
        <f>IF(A184="","",ROUND(SUMIFS(aditivos!$L$2:$L$200,aditivos!$A$2:$A$200,A184,aditivos!$C$2:$C$200,"C4"),2))</f>
        <v/>
      </c>
      <c r="U184" s="169" t="str">
        <f t="shared" si="98"/>
        <v/>
      </c>
      <c r="V184" s="169" t="str">
        <f>IF(A184="","",IF(itens_Remanesc!K184="","",itens_Remanesc!K184))</f>
        <v/>
      </c>
      <c r="W184" s="169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7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IF($A184="","",IF(parametros!$C$2="",0,ROUND(SUMIFS(aditivos!$L$2:$L$200,aditivos!$A$2:$A$200,$A184,aditivos!$C$2:$C$200,"C0",aditivos!$B$2:$B$200,"&gt;="&amp;(INT(parametros!$C$2)+1)),2)))</f>
        <v/>
      </c>
      <c r="AC184" t="str">
        <f>IF($A184="","",IF(parametros!$C$3="",0,ROUND(SUMIFS(aditivos!$L$2:$L$200,aditivos!$A$2:$A$200,$A184,aditivos!$C$2:$C$200,"C1",aditivos!$B$2:$B$200,"&gt;="&amp;(INT(parametros!$C$3)+1)),2)))</f>
        <v/>
      </c>
      <c r="AD184" t="str">
        <f>IF($A184="","",IF(parametros!$C$4="",0,ROUND(SUMIFS(aditivos!$L$2:$L$200,aditivos!$A$2:$A$200,$A184,aditivos!$C$2:$C$200,"C2",aditivos!$B$2:$B$200,"&gt;="&amp;(INT(parametros!$C$4)+1)),2)))</f>
        <v/>
      </c>
      <c r="AE184" t="str">
        <f>IF($A184="","",IF(parametros!$C$5="",0,ROUND(SUMIFS(aditivos!$L$2:$L$200,aditivos!$A$2:$A$200,$A184,aditivos!$C$2:$C$200,"C3",aditivos!$B$2:$B$200,"&gt;="&amp;(INT(parametros!$C$5)+1)),2)))</f>
        <v/>
      </c>
      <c r="AF184" t="str">
        <f>IF($A184="","",IF(parametros!$C$6="",0,ROUND(SUMIFS(aditivos!$L$2:$L$200,aditivos!$A$2:$A$200,$A184,aditivos!$C$2:$C$200,"C4",aditivos!$B$2:$B$200,"&gt;="&amp;(INT(parametros!$C$6)+1)),2)))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12" t="str">
        <f>IF(A185="","",itens_Remanesc!C185)</f>
        <v/>
      </c>
      <c r="C185" s="171" t="str">
        <f>IF(A185="","",IF(itens_Remanesc!B185="",0,itens_Remanesc!B185))</f>
        <v/>
      </c>
      <c r="D185" s="173" t="str">
        <f>IF(A185="","",ROUND(SUMIFS(aditivos!$L$2:$L$200,aditivos!$A$2:$A$200,A185,aditivos!$C$2:$C$200,"C0"),2))</f>
        <v/>
      </c>
      <c r="E185" s="169" t="str">
        <f t="shared" si="90"/>
        <v/>
      </c>
      <c r="F185" s="169" t="str">
        <f>IF(A185="","",IF(itens_Remanesc!B185&lt;&gt;"",itens_Remanesc!B185,IF($Z185,0,"")))</f>
        <v/>
      </c>
      <c r="G185" s="177" t="str">
        <f t="shared" si="91"/>
        <v/>
      </c>
      <c r="H185" s="179" t="str">
        <f>IF(A185="","",ROUND(SUMIFS(aditivos!$L$2:$L$200,aditivos!$A$2:$A$200,A185,aditivos!$C$2:$C$200,"C1"),2))</f>
        <v/>
      </c>
      <c r="I185" s="175" t="str">
        <f t="shared" si="92"/>
        <v/>
      </c>
      <c r="J185" s="175" t="str">
        <f>IF(A185="","",IF(itens_Remanesc!E185="","",itens_Remanesc!E185))</f>
        <v/>
      </c>
      <c r="K185" s="181" t="str">
        <f t="shared" si="93"/>
        <v/>
      </c>
      <c r="L185" s="173" t="str">
        <f>IF(A185="","",ROUND(SUMIFS(aditivos!$L$2:$L$200,aditivos!$A$2:$A$200,A185,aditivos!$C$2:$C$200,"C2"),2))</f>
        <v/>
      </c>
      <c r="M185" s="169" t="str">
        <f t="shared" si="94"/>
        <v/>
      </c>
      <c r="N185" s="169" t="str">
        <f>IF(A185="","",IF(itens_Remanesc!G185="","",itens_Remanesc!G185))</f>
        <v/>
      </c>
      <c r="O185" s="177" t="str">
        <f t="shared" si="95"/>
        <v/>
      </c>
      <c r="P185" s="179" t="str">
        <f>IF(A185="","",ROUND(SUMIFS(aditivos!$L$2:$L$200,aditivos!$A$2:$A$200,A185,aditivos!$C$2:$C$200,"C3"),2))</f>
        <v/>
      </c>
      <c r="Q185" s="175" t="str">
        <f t="shared" si="96"/>
        <v/>
      </c>
      <c r="R185" s="175" t="str">
        <f>IF(A185="","",IF(itens_Remanesc!I185="","",itens_Remanesc!I185))</f>
        <v/>
      </c>
      <c r="S185" s="181" t="str">
        <f t="shared" si="97"/>
        <v/>
      </c>
      <c r="T185" s="173" t="str">
        <f>IF(A185="","",ROUND(SUMIFS(aditivos!$L$2:$L$200,aditivos!$A$2:$A$200,A185,aditivos!$C$2:$C$200,"C4"),2))</f>
        <v/>
      </c>
      <c r="U185" s="169" t="str">
        <f t="shared" si="98"/>
        <v/>
      </c>
      <c r="V185" s="169" t="str">
        <f>IF(A185="","",IF(itens_Remanesc!K185="","",itens_Remanesc!K185))</f>
        <v/>
      </c>
      <c r="W185" s="169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7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IF($A185="","",IF(parametros!$C$2="",0,ROUND(SUMIFS(aditivos!$L$2:$L$200,aditivos!$A$2:$A$200,$A185,aditivos!$C$2:$C$200,"C0",aditivos!$B$2:$B$200,"&gt;="&amp;(INT(parametros!$C$2)+1)),2)))</f>
        <v/>
      </c>
      <c r="AC185" t="str">
        <f>IF($A185="","",IF(parametros!$C$3="",0,ROUND(SUMIFS(aditivos!$L$2:$L$200,aditivos!$A$2:$A$200,$A185,aditivos!$C$2:$C$200,"C1",aditivos!$B$2:$B$200,"&gt;="&amp;(INT(parametros!$C$3)+1)),2)))</f>
        <v/>
      </c>
      <c r="AD185" t="str">
        <f>IF($A185="","",IF(parametros!$C$4="",0,ROUND(SUMIFS(aditivos!$L$2:$L$200,aditivos!$A$2:$A$200,$A185,aditivos!$C$2:$C$200,"C2",aditivos!$B$2:$B$200,"&gt;="&amp;(INT(parametros!$C$4)+1)),2)))</f>
        <v/>
      </c>
      <c r="AE185" t="str">
        <f>IF($A185="","",IF(parametros!$C$5="",0,ROUND(SUMIFS(aditivos!$L$2:$L$200,aditivos!$A$2:$A$200,$A185,aditivos!$C$2:$C$200,"C3",aditivos!$B$2:$B$200,"&gt;="&amp;(INT(parametros!$C$5)+1)),2)))</f>
        <v/>
      </c>
      <c r="AF185" t="str">
        <f>IF($A185="","",IF(parametros!$C$6="",0,ROUND(SUMIFS(aditivos!$L$2:$L$200,aditivos!$A$2:$A$200,$A185,aditivos!$C$2:$C$200,"C4",aditivos!$B$2:$B$200,"&gt;="&amp;(INT(parametros!$C$6)+1)),2)))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12" t="str">
        <f>IF(A186="","",itens_Remanesc!C186)</f>
        <v/>
      </c>
      <c r="C186" s="171" t="str">
        <f>IF(A186="","",IF(itens_Remanesc!B186="",0,itens_Remanesc!B186))</f>
        <v/>
      </c>
      <c r="D186" s="173" t="str">
        <f>IF(A186="","",ROUND(SUMIFS(aditivos!$L$2:$L$200,aditivos!$A$2:$A$200,A186,aditivos!$C$2:$C$200,"C0"),2))</f>
        <v/>
      </c>
      <c r="E186" s="169" t="str">
        <f t="shared" si="90"/>
        <v/>
      </c>
      <c r="F186" s="169" t="str">
        <f>IF(A186="","",IF(itens_Remanesc!B186&lt;&gt;"",itens_Remanesc!B186,IF($Z186,0,"")))</f>
        <v/>
      </c>
      <c r="G186" s="177" t="str">
        <f t="shared" si="91"/>
        <v/>
      </c>
      <c r="H186" s="179" t="str">
        <f>IF(A186="","",ROUND(SUMIFS(aditivos!$L$2:$L$200,aditivos!$A$2:$A$200,A186,aditivos!$C$2:$C$200,"C1"),2))</f>
        <v/>
      </c>
      <c r="I186" s="175" t="str">
        <f t="shared" si="92"/>
        <v/>
      </c>
      <c r="J186" s="175" t="str">
        <f>IF(A186="","",IF(itens_Remanesc!E186="","",itens_Remanesc!E186))</f>
        <v/>
      </c>
      <c r="K186" s="181" t="str">
        <f t="shared" si="93"/>
        <v/>
      </c>
      <c r="L186" s="173" t="str">
        <f>IF(A186="","",ROUND(SUMIFS(aditivos!$L$2:$L$200,aditivos!$A$2:$A$200,A186,aditivos!$C$2:$C$200,"C2"),2))</f>
        <v/>
      </c>
      <c r="M186" s="169" t="str">
        <f t="shared" si="94"/>
        <v/>
      </c>
      <c r="N186" s="169" t="str">
        <f>IF(A186="","",IF(itens_Remanesc!G186="","",itens_Remanesc!G186))</f>
        <v/>
      </c>
      <c r="O186" s="177" t="str">
        <f t="shared" si="95"/>
        <v/>
      </c>
      <c r="P186" s="179" t="str">
        <f>IF(A186="","",ROUND(SUMIFS(aditivos!$L$2:$L$200,aditivos!$A$2:$A$200,A186,aditivos!$C$2:$C$200,"C3"),2))</f>
        <v/>
      </c>
      <c r="Q186" s="175" t="str">
        <f t="shared" si="96"/>
        <v/>
      </c>
      <c r="R186" s="175" t="str">
        <f>IF(A186="","",IF(itens_Remanesc!I186="","",itens_Remanesc!I186))</f>
        <v/>
      </c>
      <c r="S186" s="181" t="str">
        <f t="shared" si="97"/>
        <v/>
      </c>
      <c r="T186" s="173" t="str">
        <f>IF(A186="","",ROUND(SUMIFS(aditivos!$L$2:$L$200,aditivos!$A$2:$A$200,A186,aditivos!$C$2:$C$200,"C4"),2))</f>
        <v/>
      </c>
      <c r="U186" s="169" t="str">
        <f t="shared" si="98"/>
        <v/>
      </c>
      <c r="V186" s="169" t="str">
        <f>IF(A186="","",IF(itens_Remanesc!K186="","",itens_Remanesc!K186))</f>
        <v/>
      </c>
      <c r="W186" s="169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7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IF($A186="","",IF(parametros!$C$2="",0,ROUND(SUMIFS(aditivos!$L$2:$L$200,aditivos!$A$2:$A$200,$A186,aditivos!$C$2:$C$200,"C0",aditivos!$B$2:$B$200,"&gt;="&amp;(INT(parametros!$C$2)+1)),2)))</f>
        <v/>
      </c>
      <c r="AC186" t="str">
        <f>IF($A186="","",IF(parametros!$C$3="",0,ROUND(SUMIFS(aditivos!$L$2:$L$200,aditivos!$A$2:$A$200,$A186,aditivos!$C$2:$C$200,"C1",aditivos!$B$2:$B$200,"&gt;="&amp;(INT(parametros!$C$3)+1)),2)))</f>
        <v/>
      </c>
      <c r="AD186" t="str">
        <f>IF($A186="","",IF(parametros!$C$4="",0,ROUND(SUMIFS(aditivos!$L$2:$L$200,aditivos!$A$2:$A$200,$A186,aditivos!$C$2:$C$200,"C2",aditivos!$B$2:$B$200,"&gt;="&amp;(INT(parametros!$C$4)+1)),2)))</f>
        <v/>
      </c>
      <c r="AE186" t="str">
        <f>IF($A186="","",IF(parametros!$C$5="",0,ROUND(SUMIFS(aditivos!$L$2:$L$200,aditivos!$A$2:$A$200,$A186,aditivos!$C$2:$C$200,"C3",aditivos!$B$2:$B$200,"&gt;="&amp;(INT(parametros!$C$5)+1)),2)))</f>
        <v/>
      </c>
      <c r="AF186" t="str">
        <f>IF($A186="","",IF(parametros!$C$6="",0,ROUND(SUMIFS(aditivos!$L$2:$L$200,aditivos!$A$2:$A$200,$A186,aditivos!$C$2:$C$200,"C4",aditivos!$B$2:$B$200,"&gt;="&amp;(INT(parametros!$C$6)+1)),2)))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12" t="str">
        <f>IF(A187="","",itens_Remanesc!C187)</f>
        <v/>
      </c>
      <c r="C187" s="171" t="str">
        <f>IF(A187="","",IF(itens_Remanesc!B187="",0,itens_Remanesc!B187))</f>
        <v/>
      </c>
      <c r="D187" s="173" t="str">
        <f>IF(A187="","",ROUND(SUMIFS(aditivos!$L$2:$L$200,aditivos!$A$2:$A$200,A187,aditivos!$C$2:$C$200,"C0"),2))</f>
        <v/>
      </c>
      <c r="E187" s="169" t="str">
        <f t="shared" si="90"/>
        <v/>
      </c>
      <c r="F187" s="169" t="str">
        <f>IF(A187="","",IF(itens_Remanesc!B187&lt;&gt;"",itens_Remanesc!B187,IF($Z187,0,"")))</f>
        <v/>
      </c>
      <c r="G187" s="177" t="str">
        <f t="shared" si="91"/>
        <v/>
      </c>
      <c r="H187" s="179" t="str">
        <f>IF(A187="","",ROUND(SUMIFS(aditivos!$L$2:$L$200,aditivos!$A$2:$A$200,A187,aditivos!$C$2:$C$200,"C1"),2))</f>
        <v/>
      </c>
      <c r="I187" s="175" t="str">
        <f t="shared" si="92"/>
        <v/>
      </c>
      <c r="J187" s="175" t="str">
        <f>IF(A187="","",IF(itens_Remanesc!E187="","",itens_Remanesc!E187))</f>
        <v/>
      </c>
      <c r="K187" s="181" t="str">
        <f t="shared" si="93"/>
        <v/>
      </c>
      <c r="L187" s="173" t="str">
        <f>IF(A187="","",ROUND(SUMIFS(aditivos!$L$2:$L$200,aditivos!$A$2:$A$200,A187,aditivos!$C$2:$C$200,"C2"),2))</f>
        <v/>
      </c>
      <c r="M187" s="169" t="str">
        <f t="shared" si="94"/>
        <v/>
      </c>
      <c r="N187" s="169" t="str">
        <f>IF(A187="","",IF(itens_Remanesc!G187="","",itens_Remanesc!G187))</f>
        <v/>
      </c>
      <c r="O187" s="177" t="str">
        <f t="shared" si="95"/>
        <v/>
      </c>
      <c r="P187" s="179" t="str">
        <f>IF(A187="","",ROUND(SUMIFS(aditivos!$L$2:$L$200,aditivos!$A$2:$A$200,A187,aditivos!$C$2:$C$200,"C3"),2))</f>
        <v/>
      </c>
      <c r="Q187" s="175" t="str">
        <f t="shared" si="96"/>
        <v/>
      </c>
      <c r="R187" s="175" t="str">
        <f>IF(A187="","",IF(itens_Remanesc!I187="","",itens_Remanesc!I187))</f>
        <v/>
      </c>
      <c r="S187" s="181" t="str">
        <f t="shared" si="97"/>
        <v/>
      </c>
      <c r="T187" s="173" t="str">
        <f>IF(A187="","",ROUND(SUMIFS(aditivos!$L$2:$L$200,aditivos!$A$2:$A$200,A187,aditivos!$C$2:$C$200,"C4"),2))</f>
        <v/>
      </c>
      <c r="U187" s="169" t="str">
        <f t="shared" si="98"/>
        <v/>
      </c>
      <c r="V187" s="169" t="str">
        <f>IF(A187="","",IF(itens_Remanesc!K187="","",itens_Remanesc!K187))</f>
        <v/>
      </c>
      <c r="W187" s="169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7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IF($A187="","",IF(parametros!$C$2="",0,ROUND(SUMIFS(aditivos!$L$2:$L$200,aditivos!$A$2:$A$200,$A187,aditivos!$C$2:$C$200,"C0",aditivos!$B$2:$B$200,"&gt;="&amp;(INT(parametros!$C$2)+1)),2)))</f>
        <v/>
      </c>
      <c r="AC187" t="str">
        <f>IF($A187="","",IF(parametros!$C$3="",0,ROUND(SUMIFS(aditivos!$L$2:$L$200,aditivos!$A$2:$A$200,$A187,aditivos!$C$2:$C$200,"C1",aditivos!$B$2:$B$200,"&gt;="&amp;(INT(parametros!$C$3)+1)),2)))</f>
        <v/>
      </c>
      <c r="AD187" t="str">
        <f>IF($A187="","",IF(parametros!$C$4="",0,ROUND(SUMIFS(aditivos!$L$2:$L$200,aditivos!$A$2:$A$200,$A187,aditivos!$C$2:$C$200,"C2",aditivos!$B$2:$B$200,"&gt;="&amp;(INT(parametros!$C$4)+1)),2)))</f>
        <v/>
      </c>
      <c r="AE187" t="str">
        <f>IF($A187="","",IF(parametros!$C$5="",0,ROUND(SUMIFS(aditivos!$L$2:$L$200,aditivos!$A$2:$A$200,$A187,aditivos!$C$2:$C$200,"C3",aditivos!$B$2:$B$200,"&gt;="&amp;(INT(parametros!$C$5)+1)),2)))</f>
        <v/>
      </c>
      <c r="AF187" t="str">
        <f>IF($A187="","",IF(parametros!$C$6="",0,ROUND(SUMIFS(aditivos!$L$2:$L$200,aditivos!$A$2:$A$200,$A187,aditivos!$C$2:$C$200,"C4",aditivos!$B$2:$B$200,"&gt;="&amp;(INT(parametros!$C$6)+1)),2)))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12" t="str">
        <f>IF(A188="","",itens_Remanesc!C188)</f>
        <v/>
      </c>
      <c r="C188" s="171" t="str">
        <f>IF(A188="","",IF(itens_Remanesc!B188="",0,itens_Remanesc!B188))</f>
        <v/>
      </c>
      <c r="D188" s="173" t="str">
        <f>IF(A188="","",ROUND(SUMIFS(aditivos!$L$2:$L$200,aditivos!$A$2:$A$200,A188,aditivos!$C$2:$C$200,"C0"),2))</f>
        <v/>
      </c>
      <c r="E188" s="169" t="str">
        <f t="shared" si="90"/>
        <v/>
      </c>
      <c r="F188" s="169" t="str">
        <f>IF(A188="","",IF(itens_Remanesc!B188&lt;&gt;"",itens_Remanesc!B188,IF($Z188,0,"")))</f>
        <v/>
      </c>
      <c r="G188" s="177" t="str">
        <f t="shared" si="91"/>
        <v/>
      </c>
      <c r="H188" s="179" t="str">
        <f>IF(A188="","",ROUND(SUMIFS(aditivos!$L$2:$L$200,aditivos!$A$2:$A$200,A188,aditivos!$C$2:$C$200,"C1"),2))</f>
        <v/>
      </c>
      <c r="I188" s="175" t="str">
        <f t="shared" si="92"/>
        <v/>
      </c>
      <c r="J188" s="175" t="str">
        <f>IF(A188="","",IF(itens_Remanesc!E188="","",itens_Remanesc!E188))</f>
        <v/>
      </c>
      <c r="K188" s="181" t="str">
        <f t="shared" si="93"/>
        <v/>
      </c>
      <c r="L188" s="173" t="str">
        <f>IF(A188="","",ROUND(SUMIFS(aditivos!$L$2:$L$200,aditivos!$A$2:$A$200,A188,aditivos!$C$2:$C$200,"C2"),2))</f>
        <v/>
      </c>
      <c r="M188" s="169" t="str">
        <f t="shared" si="94"/>
        <v/>
      </c>
      <c r="N188" s="169" t="str">
        <f>IF(A188="","",IF(itens_Remanesc!G188="","",itens_Remanesc!G188))</f>
        <v/>
      </c>
      <c r="O188" s="177" t="str">
        <f t="shared" si="95"/>
        <v/>
      </c>
      <c r="P188" s="179" t="str">
        <f>IF(A188="","",ROUND(SUMIFS(aditivos!$L$2:$L$200,aditivos!$A$2:$A$200,A188,aditivos!$C$2:$C$200,"C3"),2))</f>
        <v/>
      </c>
      <c r="Q188" s="175" t="str">
        <f t="shared" si="96"/>
        <v/>
      </c>
      <c r="R188" s="175" t="str">
        <f>IF(A188="","",IF(itens_Remanesc!I188="","",itens_Remanesc!I188))</f>
        <v/>
      </c>
      <c r="S188" s="181" t="str">
        <f t="shared" si="97"/>
        <v/>
      </c>
      <c r="T188" s="173" t="str">
        <f>IF(A188="","",ROUND(SUMIFS(aditivos!$L$2:$L$200,aditivos!$A$2:$A$200,A188,aditivos!$C$2:$C$200,"C4"),2))</f>
        <v/>
      </c>
      <c r="U188" s="169" t="str">
        <f t="shared" si="98"/>
        <v/>
      </c>
      <c r="V188" s="169" t="str">
        <f>IF(A188="","",IF(itens_Remanesc!K188="","",itens_Remanesc!K188))</f>
        <v/>
      </c>
      <c r="W188" s="169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7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IF($A188="","",IF(parametros!$C$2="",0,ROUND(SUMIFS(aditivos!$L$2:$L$200,aditivos!$A$2:$A$200,$A188,aditivos!$C$2:$C$200,"C0",aditivos!$B$2:$B$200,"&gt;="&amp;(INT(parametros!$C$2)+1)),2)))</f>
        <v/>
      </c>
      <c r="AC188" t="str">
        <f>IF($A188="","",IF(parametros!$C$3="",0,ROUND(SUMIFS(aditivos!$L$2:$L$200,aditivos!$A$2:$A$200,$A188,aditivos!$C$2:$C$200,"C1",aditivos!$B$2:$B$200,"&gt;="&amp;(INT(parametros!$C$3)+1)),2)))</f>
        <v/>
      </c>
      <c r="AD188" t="str">
        <f>IF($A188="","",IF(parametros!$C$4="",0,ROUND(SUMIFS(aditivos!$L$2:$L$200,aditivos!$A$2:$A$200,$A188,aditivos!$C$2:$C$200,"C2",aditivos!$B$2:$B$200,"&gt;="&amp;(INT(parametros!$C$4)+1)),2)))</f>
        <v/>
      </c>
      <c r="AE188" t="str">
        <f>IF($A188="","",IF(parametros!$C$5="",0,ROUND(SUMIFS(aditivos!$L$2:$L$200,aditivos!$A$2:$A$200,$A188,aditivos!$C$2:$C$200,"C3",aditivos!$B$2:$B$200,"&gt;="&amp;(INT(parametros!$C$5)+1)),2)))</f>
        <v/>
      </c>
      <c r="AF188" t="str">
        <f>IF($A188="","",IF(parametros!$C$6="",0,ROUND(SUMIFS(aditivos!$L$2:$L$200,aditivos!$A$2:$A$200,$A188,aditivos!$C$2:$C$200,"C4",aditivos!$B$2:$B$200,"&gt;="&amp;(INT(parametros!$C$6)+1)),2)))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12" t="str">
        <f>IF(A189="","",itens_Remanesc!C189)</f>
        <v/>
      </c>
      <c r="C189" s="171" t="str">
        <f>IF(A189="","",IF(itens_Remanesc!B189="",0,itens_Remanesc!B189))</f>
        <v/>
      </c>
      <c r="D189" s="173" t="str">
        <f>IF(A189="","",ROUND(SUMIFS(aditivos!$L$2:$L$200,aditivos!$A$2:$A$200,A189,aditivos!$C$2:$C$200,"C0"),2))</f>
        <v/>
      </c>
      <c r="E189" s="169" t="str">
        <f t="shared" si="90"/>
        <v/>
      </c>
      <c r="F189" s="169" t="str">
        <f>IF(A189="","",IF(itens_Remanesc!B189&lt;&gt;"",itens_Remanesc!B189,IF($Z189,0,"")))</f>
        <v/>
      </c>
      <c r="G189" s="177" t="str">
        <f t="shared" si="91"/>
        <v/>
      </c>
      <c r="H189" s="179" t="str">
        <f>IF(A189="","",ROUND(SUMIFS(aditivos!$L$2:$L$200,aditivos!$A$2:$A$200,A189,aditivos!$C$2:$C$200,"C1"),2))</f>
        <v/>
      </c>
      <c r="I189" s="175" t="str">
        <f t="shared" si="92"/>
        <v/>
      </c>
      <c r="J189" s="175" t="str">
        <f>IF(A189="","",IF(itens_Remanesc!E189="","",itens_Remanesc!E189))</f>
        <v/>
      </c>
      <c r="K189" s="181" t="str">
        <f t="shared" si="93"/>
        <v/>
      </c>
      <c r="L189" s="173" t="str">
        <f>IF(A189="","",ROUND(SUMIFS(aditivos!$L$2:$L$200,aditivos!$A$2:$A$200,A189,aditivos!$C$2:$C$200,"C2"),2))</f>
        <v/>
      </c>
      <c r="M189" s="169" t="str">
        <f t="shared" si="94"/>
        <v/>
      </c>
      <c r="N189" s="169" t="str">
        <f>IF(A189="","",IF(itens_Remanesc!G189="","",itens_Remanesc!G189))</f>
        <v/>
      </c>
      <c r="O189" s="177" t="str">
        <f t="shared" si="95"/>
        <v/>
      </c>
      <c r="P189" s="179" t="str">
        <f>IF(A189="","",ROUND(SUMIFS(aditivos!$L$2:$L$200,aditivos!$A$2:$A$200,A189,aditivos!$C$2:$C$200,"C3"),2))</f>
        <v/>
      </c>
      <c r="Q189" s="175" t="str">
        <f t="shared" si="96"/>
        <v/>
      </c>
      <c r="R189" s="175" t="str">
        <f>IF(A189="","",IF(itens_Remanesc!I189="","",itens_Remanesc!I189))</f>
        <v/>
      </c>
      <c r="S189" s="181" t="str">
        <f t="shared" si="97"/>
        <v/>
      </c>
      <c r="T189" s="173" t="str">
        <f>IF(A189="","",ROUND(SUMIFS(aditivos!$L$2:$L$200,aditivos!$A$2:$A$200,A189,aditivos!$C$2:$C$200,"C4"),2))</f>
        <v/>
      </c>
      <c r="U189" s="169" t="str">
        <f t="shared" si="98"/>
        <v/>
      </c>
      <c r="V189" s="169" t="str">
        <f>IF(A189="","",IF(itens_Remanesc!K189="","",itens_Remanesc!K189))</f>
        <v/>
      </c>
      <c r="W189" s="169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7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IF($A189="","",IF(parametros!$C$2="",0,ROUND(SUMIFS(aditivos!$L$2:$L$200,aditivos!$A$2:$A$200,$A189,aditivos!$C$2:$C$200,"C0",aditivos!$B$2:$B$200,"&gt;="&amp;(INT(parametros!$C$2)+1)),2)))</f>
        <v/>
      </c>
      <c r="AC189" t="str">
        <f>IF($A189="","",IF(parametros!$C$3="",0,ROUND(SUMIFS(aditivos!$L$2:$L$200,aditivos!$A$2:$A$200,$A189,aditivos!$C$2:$C$200,"C1",aditivos!$B$2:$B$200,"&gt;="&amp;(INT(parametros!$C$3)+1)),2)))</f>
        <v/>
      </c>
      <c r="AD189" t="str">
        <f>IF($A189="","",IF(parametros!$C$4="",0,ROUND(SUMIFS(aditivos!$L$2:$L$200,aditivos!$A$2:$A$200,$A189,aditivos!$C$2:$C$200,"C2",aditivos!$B$2:$B$200,"&gt;="&amp;(INT(parametros!$C$4)+1)),2)))</f>
        <v/>
      </c>
      <c r="AE189" t="str">
        <f>IF($A189="","",IF(parametros!$C$5="",0,ROUND(SUMIFS(aditivos!$L$2:$L$200,aditivos!$A$2:$A$200,$A189,aditivos!$C$2:$C$200,"C3",aditivos!$B$2:$B$200,"&gt;="&amp;(INT(parametros!$C$5)+1)),2)))</f>
        <v/>
      </c>
      <c r="AF189" t="str">
        <f>IF($A189="","",IF(parametros!$C$6="",0,ROUND(SUMIFS(aditivos!$L$2:$L$200,aditivos!$A$2:$A$200,$A189,aditivos!$C$2:$C$200,"C4",aditivos!$B$2:$B$200,"&gt;="&amp;(INT(parametros!$C$6)+1)),2)))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12" t="str">
        <f>IF(A190="","",itens_Remanesc!C190)</f>
        <v/>
      </c>
      <c r="C190" s="171" t="str">
        <f>IF(A190="","",IF(itens_Remanesc!B190="",0,itens_Remanesc!B190))</f>
        <v/>
      </c>
      <c r="D190" s="173" t="str">
        <f>IF(A190="","",ROUND(SUMIFS(aditivos!$L$2:$L$200,aditivos!$A$2:$A$200,A190,aditivos!$C$2:$C$200,"C0"),2))</f>
        <v/>
      </c>
      <c r="E190" s="169" t="str">
        <f t="shared" si="90"/>
        <v/>
      </c>
      <c r="F190" s="169" t="str">
        <f>IF(A190="","",IF(itens_Remanesc!B190&lt;&gt;"",itens_Remanesc!B190,IF($Z190,0,"")))</f>
        <v/>
      </c>
      <c r="G190" s="177" t="str">
        <f t="shared" si="91"/>
        <v/>
      </c>
      <c r="H190" s="179" t="str">
        <f>IF(A190="","",ROUND(SUMIFS(aditivos!$L$2:$L$200,aditivos!$A$2:$A$200,A190,aditivos!$C$2:$C$200,"C1"),2))</f>
        <v/>
      </c>
      <c r="I190" s="175" t="str">
        <f t="shared" si="92"/>
        <v/>
      </c>
      <c r="J190" s="175" t="str">
        <f>IF(A190="","",IF(itens_Remanesc!E190="","",itens_Remanesc!E190))</f>
        <v/>
      </c>
      <c r="K190" s="181" t="str">
        <f t="shared" si="93"/>
        <v/>
      </c>
      <c r="L190" s="173" t="str">
        <f>IF(A190="","",ROUND(SUMIFS(aditivos!$L$2:$L$200,aditivos!$A$2:$A$200,A190,aditivos!$C$2:$C$200,"C2"),2))</f>
        <v/>
      </c>
      <c r="M190" s="169" t="str">
        <f t="shared" si="94"/>
        <v/>
      </c>
      <c r="N190" s="169" t="str">
        <f>IF(A190="","",IF(itens_Remanesc!G190="","",itens_Remanesc!G190))</f>
        <v/>
      </c>
      <c r="O190" s="177" t="str">
        <f t="shared" si="95"/>
        <v/>
      </c>
      <c r="P190" s="179" t="str">
        <f>IF(A190="","",ROUND(SUMIFS(aditivos!$L$2:$L$200,aditivos!$A$2:$A$200,A190,aditivos!$C$2:$C$200,"C3"),2))</f>
        <v/>
      </c>
      <c r="Q190" s="175" t="str">
        <f t="shared" si="96"/>
        <v/>
      </c>
      <c r="R190" s="175" t="str">
        <f>IF(A190="","",IF(itens_Remanesc!I190="","",itens_Remanesc!I190))</f>
        <v/>
      </c>
      <c r="S190" s="181" t="str">
        <f t="shared" si="97"/>
        <v/>
      </c>
      <c r="T190" s="173" t="str">
        <f>IF(A190="","",ROUND(SUMIFS(aditivos!$L$2:$L$200,aditivos!$A$2:$A$200,A190,aditivos!$C$2:$C$200,"C4"),2))</f>
        <v/>
      </c>
      <c r="U190" s="169" t="str">
        <f t="shared" si="98"/>
        <v/>
      </c>
      <c r="V190" s="169" t="str">
        <f>IF(A190="","",IF(itens_Remanesc!K190="","",itens_Remanesc!K190))</f>
        <v/>
      </c>
      <c r="W190" s="169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7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IF($A190="","",IF(parametros!$C$2="",0,ROUND(SUMIFS(aditivos!$L$2:$L$200,aditivos!$A$2:$A$200,$A190,aditivos!$C$2:$C$200,"C0",aditivos!$B$2:$B$200,"&gt;="&amp;(INT(parametros!$C$2)+1)),2)))</f>
        <v/>
      </c>
      <c r="AC190" t="str">
        <f>IF($A190="","",IF(parametros!$C$3="",0,ROUND(SUMIFS(aditivos!$L$2:$L$200,aditivos!$A$2:$A$200,$A190,aditivos!$C$2:$C$200,"C1",aditivos!$B$2:$B$200,"&gt;="&amp;(INT(parametros!$C$3)+1)),2)))</f>
        <v/>
      </c>
      <c r="AD190" t="str">
        <f>IF($A190="","",IF(parametros!$C$4="",0,ROUND(SUMIFS(aditivos!$L$2:$L$200,aditivos!$A$2:$A$200,$A190,aditivos!$C$2:$C$200,"C2",aditivos!$B$2:$B$200,"&gt;="&amp;(INT(parametros!$C$4)+1)),2)))</f>
        <v/>
      </c>
      <c r="AE190" t="str">
        <f>IF($A190="","",IF(parametros!$C$5="",0,ROUND(SUMIFS(aditivos!$L$2:$L$200,aditivos!$A$2:$A$200,$A190,aditivos!$C$2:$C$200,"C3",aditivos!$B$2:$B$200,"&gt;="&amp;(INT(parametros!$C$5)+1)),2)))</f>
        <v/>
      </c>
      <c r="AF190" t="str">
        <f>IF($A190="","",IF(parametros!$C$6="",0,ROUND(SUMIFS(aditivos!$L$2:$L$200,aditivos!$A$2:$A$200,$A190,aditivos!$C$2:$C$200,"C4",aditivos!$B$2:$B$200,"&gt;="&amp;(INT(parametros!$C$6)+1)),2)))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12" t="str">
        <f>IF(A191="","",itens_Remanesc!C191)</f>
        <v/>
      </c>
      <c r="C191" s="171" t="str">
        <f>IF(A191="","",IF(itens_Remanesc!B191="",0,itens_Remanesc!B191))</f>
        <v/>
      </c>
      <c r="D191" s="173" t="str">
        <f>IF(A191="","",ROUND(SUMIFS(aditivos!$L$2:$L$200,aditivos!$A$2:$A$200,A191,aditivos!$C$2:$C$200,"C0"),2))</f>
        <v/>
      </c>
      <c r="E191" s="169" t="str">
        <f t="shared" si="90"/>
        <v/>
      </c>
      <c r="F191" s="169" t="str">
        <f>IF(A191="","",IF(itens_Remanesc!B191&lt;&gt;"",itens_Remanesc!B191,IF($Z191,0,"")))</f>
        <v/>
      </c>
      <c r="G191" s="177" t="str">
        <f t="shared" si="91"/>
        <v/>
      </c>
      <c r="H191" s="179" t="str">
        <f>IF(A191="","",ROUND(SUMIFS(aditivos!$L$2:$L$200,aditivos!$A$2:$A$200,A191,aditivos!$C$2:$C$200,"C1"),2))</f>
        <v/>
      </c>
      <c r="I191" s="175" t="str">
        <f t="shared" si="92"/>
        <v/>
      </c>
      <c r="J191" s="175" t="str">
        <f>IF(A191="","",IF(itens_Remanesc!E191="","",itens_Remanesc!E191))</f>
        <v/>
      </c>
      <c r="K191" s="181" t="str">
        <f t="shared" si="93"/>
        <v/>
      </c>
      <c r="L191" s="173" t="str">
        <f>IF(A191="","",ROUND(SUMIFS(aditivos!$L$2:$L$200,aditivos!$A$2:$A$200,A191,aditivos!$C$2:$C$200,"C2"),2))</f>
        <v/>
      </c>
      <c r="M191" s="169" t="str">
        <f t="shared" si="94"/>
        <v/>
      </c>
      <c r="N191" s="169" t="str">
        <f>IF(A191="","",IF(itens_Remanesc!G191="","",itens_Remanesc!G191))</f>
        <v/>
      </c>
      <c r="O191" s="177" t="str">
        <f t="shared" si="95"/>
        <v/>
      </c>
      <c r="P191" s="179" t="str">
        <f>IF(A191="","",ROUND(SUMIFS(aditivos!$L$2:$L$200,aditivos!$A$2:$A$200,A191,aditivos!$C$2:$C$200,"C3"),2))</f>
        <v/>
      </c>
      <c r="Q191" s="175" t="str">
        <f t="shared" si="96"/>
        <v/>
      </c>
      <c r="R191" s="175" t="str">
        <f>IF(A191="","",IF(itens_Remanesc!I191="","",itens_Remanesc!I191))</f>
        <v/>
      </c>
      <c r="S191" s="181" t="str">
        <f t="shared" si="97"/>
        <v/>
      </c>
      <c r="T191" s="173" t="str">
        <f>IF(A191="","",ROUND(SUMIFS(aditivos!$L$2:$L$200,aditivos!$A$2:$A$200,A191,aditivos!$C$2:$C$200,"C4"),2))</f>
        <v/>
      </c>
      <c r="U191" s="169" t="str">
        <f t="shared" si="98"/>
        <v/>
      </c>
      <c r="V191" s="169" t="str">
        <f>IF(A191="","",IF(itens_Remanesc!K191="","",itens_Remanesc!K191))</f>
        <v/>
      </c>
      <c r="W191" s="169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7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IF($A191="","",IF(parametros!$C$2="",0,ROUND(SUMIFS(aditivos!$L$2:$L$200,aditivos!$A$2:$A$200,$A191,aditivos!$C$2:$C$200,"C0",aditivos!$B$2:$B$200,"&gt;="&amp;(INT(parametros!$C$2)+1)),2)))</f>
        <v/>
      </c>
      <c r="AC191" t="str">
        <f>IF($A191="","",IF(parametros!$C$3="",0,ROUND(SUMIFS(aditivos!$L$2:$L$200,aditivos!$A$2:$A$200,$A191,aditivos!$C$2:$C$200,"C1",aditivos!$B$2:$B$200,"&gt;="&amp;(INT(parametros!$C$3)+1)),2)))</f>
        <v/>
      </c>
      <c r="AD191" t="str">
        <f>IF($A191="","",IF(parametros!$C$4="",0,ROUND(SUMIFS(aditivos!$L$2:$L$200,aditivos!$A$2:$A$200,$A191,aditivos!$C$2:$C$200,"C2",aditivos!$B$2:$B$200,"&gt;="&amp;(INT(parametros!$C$4)+1)),2)))</f>
        <v/>
      </c>
      <c r="AE191" t="str">
        <f>IF($A191="","",IF(parametros!$C$5="",0,ROUND(SUMIFS(aditivos!$L$2:$L$200,aditivos!$A$2:$A$200,$A191,aditivos!$C$2:$C$200,"C3",aditivos!$B$2:$B$200,"&gt;="&amp;(INT(parametros!$C$5)+1)),2)))</f>
        <v/>
      </c>
      <c r="AF191" t="str">
        <f>IF($A191="","",IF(parametros!$C$6="",0,ROUND(SUMIFS(aditivos!$L$2:$L$200,aditivos!$A$2:$A$200,$A191,aditivos!$C$2:$C$200,"C4",aditivos!$B$2:$B$200,"&gt;="&amp;(INT(parametros!$C$6)+1)),2)))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12" t="str">
        <f>IF(A192="","",itens_Remanesc!C192)</f>
        <v/>
      </c>
      <c r="C192" s="171" t="str">
        <f>IF(A192="","",IF(itens_Remanesc!B192="",0,itens_Remanesc!B192))</f>
        <v/>
      </c>
      <c r="D192" s="173" t="str">
        <f>IF(A192="","",ROUND(SUMIFS(aditivos!$L$2:$L$200,aditivos!$A$2:$A$200,A192,aditivos!$C$2:$C$200,"C0"),2))</f>
        <v/>
      </c>
      <c r="E192" s="169" t="str">
        <f t="shared" si="90"/>
        <v/>
      </c>
      <c r="F192" s="169" t="str">
        <f>IF(A192="","",IF(itens_Remanesc!B192&lt;&gt;"",itens_Remanesc!B192,IF($Z192,0,"")))</f>
        <v/>
      </c>
      <c r="G192" s="177" t="str">
        <f t="shared" si="91"/>
        <v/>
      </c>
      <c r="H192" s="179" t="str">
        <f>IF(A192="","",ROUND(SUMIFS(aditivos!$L$2:$L$200,aditivos!$A$2:$A$200,A192,aditivos!$C$2:$C$200,"C1"),2))</f>
        <v/>
      </c>
      <c r="I192" s="175" t="str">
        <f t="shared" si="92"/>
        <v/>
      </c>
      <c r="J192" s="175" t="str">
        <f>IF(A192="","",IF(itens_Remanesc!E192="","",itens_Remanesc!E192))</f>
        <v/>
      </c>
      <c r="K192" s="181" t="str">
        <f t="shared" si="93"/>
        <v/>
      </c>
      <c r="L192" s="173" t="str">
        <f>IF(A192="","",ROUND(SUMIFS(aditivos!$L$2:$L$200,aditivos!$A$2:$A$200,A192,aditivos!$C$2:$C$200,"C2"),2))</f>
        <v/>
      </c>
      <c r="M192" s="169" t="str">
        <f t="shared" si="94"/>
        <v/>
      </c>
      <c r="N192" s="169" t="str">
        <f>IF(A192="","",IF(itens_Remanesc!G192="","",itens_Remanesc!G192))</f>
        <v/>
      </c>
      <c r="O192" s="177" t="str">
        <f t="shared" si="95"/>
        <v/>
      </c>
      <c r="P192" s="179" t="str">
        <f>IF(A192="","",ROUND(SUMIFS(aditivos!$L$2:$L$200,aditivos!$A$2:$A$200,A192,aditivos!$C$2:$C$200,"C3"),2))</f>
        <v/>
      </c>
      <c r="Q192" s="175" t="str">
        <f t="shared" si="96"/>
        <v/>
      </c>
      <c r="R192" s="175" t="str">
        <f>IF(A192="","",IF(itens_Remanesc!I192="","",itens_Remanesc!I192))</f>
        <v/>
      </c>
      <c r="S192" s="181" t="str">
        <f t="shared" si="97"/>
        <v/>
      </c>
      <c r="T192" s="173" t="str">
        <f>IF(A192="","",ROUND(SUMIFS(aditivos!$L$2:$L$200,aditivos!$A$2:$A$200,A192,aditivos!$C$2:$C$200,"C4"),2))</f>
        <v/>
      </c>
      <c r="U192" s="169" t="str">
        <f t="shared" si="98"/>
        <v/>
      </c>
      <c r="V192" s="169" t="str">
        <f>IF(A192="","",IF(itens_Remanesc!K192="","",itens_Remanesc!K192))</f>
        <v/>
      </c>
      <c r="W192" s="169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7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IF($A192="","",IF(parametros!$C$2="",0,ROUND(SUMIFS(aditivos!$L$2:$L$200,aditivos!$A$2:$A$200,$A192,aditivos!$C$2:$C$200,"C0",aditivos!$B$2:$B$200,"&gt;="&amp;(INT(parametros!$C$2)+1)),2)))</f>
        <v/>
      </c>
      <c r="AC192" t="str">
        <f>IF($A192="","",IF(parametros!$C$3="",0,ROUND(SUMIFS(aditivos!$L$2:$L$200,aditivos!$A$2:$A$200,$A192,aditivos!$C$2:$C$200,"C1",aditivos!$B$2:$B$200,"&gt;="&amp;(INT(parametros!$C$3)+1)),2)))</f>
        <v/>
      </c>
      <c r="AD192" t="str">
        <f>IF($A192="","",IF(parametros!$C$4="",0,ROUND(SUMIFS(aditivos!$L$2:$L$200,aditivos!$A$2:$A$200,$A192,aditivos!$C$2:$C$200,"C2",aditivos!$B$2:$B$200,"&gt;="&amp;(INT(parametros!$C$4)+1)),2)))</f>
        <v/>
      </c>
      <c r="AE192" t="str">
        <f>IF($A192="","",IF(parametros!$C$5="",0,ROUND(SUMIFS(aditivos!$L$2:$L$200,aditivos!$A$2:$A$200,$A192,aditivos!$C$2:$C$200,"C3",aditivos!$B$2:$B$200,"&gt;="&amp;(INT(parametros!$C$5)+1)),2)))</f>
        <v/>
      </c>
      <c r="AF192" t="str">
        <f>IF($A192="","",IF(parametros!$C$6="",0,ROUND(SUMIFS(aditivos!$L$2:$L$200,aditivos!$A$2:$A$200,$A192,aditivos!$C$2:$C$200,"C4",aditivos!$B$2:$B$200,"&gt;="&amp;(INT(parametros!$C$6)+1)),2)))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12" t="str">
        <f>IF(A193="","",itens_Remanesc!C193)</f>
        <v/>
      </c>
      <c r="C193" s="171" t="str">
        <f>IF(A193="","",IF(itens_Remanesc!B193="",0,itens_Remanesc!B193))</f>
        <v/>
      </c>
      <c r="D193" s="173" t="str">
        <f>IF(A193="","",ROUND(SUMIFS(aditivos!$L$2:$L$200,aditivos!$A$2:$A$200,A193,aditivos!$C$2:$C$200,"C0"),2))</f>
        <v/>
      </c>
      <c r="E193" s="169" t="str">
        <f t="shared" si="90"/>
        <v/>
      </c>
      <c r="F193" s="169" t="str">
        <f>IF(A193="","",IF(itens_Remanesc!B193&lt;&gt;"",itens_Remanesc!B193,IF($Z193,0,"")))</f>
        <v/>
      </c>
      <c r="G193" s="177" t="str">
        <f t="shared" si="91"/>
        <v/>
      </c>
      <c r="H193" s="179" t="str">
        <f>IF(A193="","",ROUND(SUMIFS(aditivos!$L$2:$L$200,aditivos!$A$2:$A$200,A193,aditivos!$C$2:$C$200,"C1"),2))</f>
        <v/>
      </c>
      <c r="I193" s="175" t="str">
        <f t="shared" si="92"/>
        <v/>
      </c>
      <c r="J193" s="175" t="str">
        <f>IF(A193="","",IF(itens_Remanesc!E193="","",itens_Remanesc!E193))</f>
        <v/>
      </c>
      <c r="K193" s="181" t="str">
        <f t="shared" si="93"/>
        <v/>
      </c>
      <c r="L193" s="173" t="str">
        <f>IF(A193="","",ROUND(SUMIFS(aditivos!$L$2:$L$200,aditivos!$A$2:$A$200,A193,aditivos!$C$2:$C$200,"C2"),2))</f>
        <v/>
      </c>
      <c r="M193" s="169" t="str">
        <f t="shared" si="94"/>
        <v/>
      </c>
      <c r="N193" s="169" t="str">
        <f>IF(A193="","",IF(itens_Remanesc!G193="","",itens_Remanesc!G193))</f>
        <v/>
      </c>
      <c r="O193" s="177" t="str">
        <f t="shared" si="95"/>
        <v/>
      </c>
      <c r="P193" s="179" t="str">
        <f>IF(A193="","",ROUND(SUMIFS(aditivos!$L$2:$L$200,aditivos!$A$2:$A$200,A193,aditivos!$C$2:$C$200,"C3"),2))</f>
        <v/>
      </c>
      <c r="Q193" s="175" t="str">
        <f t="shared" si="96"/>
        <v/>
      </c>
      <c r="R193" s="175" t="str">
        <f>IF(A193="","",IF(itens_Remanesc!I193="","",itens_Remanesc!I193))</f>
        <v/>
      </c>
      <c r="S193" s="181" t="str">
        <f t="shared" si="97"/>
        <v/>
      </c>
      <c r="T193" s="173" t="str">
        <f>IF(A193="","",ROUND(SUMIFS(aditivos!$L$2:$L$200,aditivos!$A$2:$A$200,A193,aditivos!$C$2:$C$200,"C4"),2))</f>
        <v/>
      </c>
      <c r="U193" s="169" t="str">
        <f t="shared" si="98"/>
        <v/>
      </c>
      <c r="V193" s="169" t="str">
        <f>IF(A193="","",IF(itens_Remanesc!K193="","",itens_Remanesc!K193))</f>
        <v/>
      </c>
      <c r="W193" s="169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7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IF($A193="","",IF(parametros!$C$2="",0,ROUND(SUMIFS(aditivos!$L$2:$L$200,aditivos!$A$2:$A$200,$A193,aditivos!$C$2:$C$200,"C0",aditivos!$B$2:$B$200,"&gt;="&amp;(INT(parametros!$C$2)+1)),2)))</f>
        <v/>
      </c>
      <c r="AC193" t="str">
        <f>IF($A193="","",IF(parametros!$C$3="",0,ROUND(SUMIFS(aditivos!$L$2:$L$200,aditivos!$A$2:$A$200,$A193,aditivos!$C$2:$C$200,"C1",aditivos!$B$2:$B$200,"&gt;="&amp;(INT(parametros!$C$3)+1)),2)))</f>
        <v/>
      </c>
      <c r="AD193" t="str">
        <f>IF($A193="","",IF(parametros!$C$4="",0,ROUND(SUMIFS(aditivos!$L$2:$L$200,aditivos!$A$2:$A$200,$A193,aditivos!$C$2:$C$200,"C2",aditivos!$B$2:$B$200,"&gt;="&amp;(INT(parametros!$C$4)+1)),2)))</f>
        <v/>
      </c>
      <c r="AE193" t="str">
        <f>IF($A193="","",IF(parametros!$C$5="",0,ROUND(SUMIFS(aditivos!$L$2:$L$200,aditivos!$A$2:$A$200,$A193,aditivos!$C$2:$C$200,"C3",aditivos!$B$2:$B$200,"&gt;="&amp;(INT(parametros!$C$5)+1)),2)))</f>
        <v/>
      </c>
      <c r="AF193" t="str">
        <f>IF($A193="","",IF(parametros!$C$6="",0,ROUND(SUMIFS(aditivos!$L$2:$L$200,aditivos!$A$2:$A$200,$A193,aditivos!$C$2:$C$200,"C4",aditivos!$B$2:$B$200,"&gt;="&amp;(INT(parametros!$C$6)+1)),2)))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12" t="str">
        <f>IF(A194="","",itens_Remanesc!C194)</f>
        <v/>
      </c>
      <c r="C194" s="171" t="str">
        <f>IF(A194="","",IF(itens_Remanesc!B194="",0,itens_Remanesc!B194))</f>
        <v/>
      </c>
      <c r="D194" s="173" t="str">
        <f>IF(A194="","",ROUND(SUMIFS(aditivos!$L$2:$L$200,aditivos!$A$2:$A$200,A194,aditivos!$C$2:$C$200,"C0"),2))</f>
        <v/>
      </c>
      <c r="E194" s="169" t="str">
        <f t="shared" ref="E194:E225" si="108">IF(A194="","",ROUND(C194+D194,2))</f>
        <v/>
      </c>
      <c r="F194" s="169" t="str">
        <f>IF(A194="","",IF(itens_Remanesc!B194&lt;&gt;"",itens_Remanesc!B194,IF($Z194,0,"")))</f>
        <v/>
      </c>
      <c r="G194" s="177" t="str">
        <f t="shared" ref="G194:G200" si="109">IF(A194="","",IF($Y194="","",IF($Y194&gt;0,"",ROUND(E194,2))))</f>
        <v/>
      </c>
      <c r="H194" s="179" t="str">
        <f>IF(A194="","",ROUND(SUMIFS(aditivos!$L$2:$L$200,aditivos!$A$2:$A$200,A194,aditivos!$C$2:$C$200,"C1"),2))</f>
        <v/>
      </c>
      <c r="I194" s="175" t="str">
        <f t="shared" ref="I194:I225" si="110">IF(A194="","",ROUND(E194+H194,2))</f>
        <v/>
      </c>
      <c r="J194" s="175" t="str">
        <f>IF(A194="","",IF(itens_Remanesc!E194="","",itens_Remanesc!E194))</f>
        <v/>
      </c>
      <c r="K194" s="181" t="str">
        <f t="shared" ref="K194:K225" si="111">IF(A194="","",IF($Y194="","",IF($Y194&gt;1,"",IF(ISNUMBER(J194),ROUND(J194+H194,2),IF($Y194=1,ROUND(H194,2),"")))))</f>
        <v/>
      </c>
      <c r="L194" s="173" t="str">
        <f>IF(A194="","",ROUND(SUMIFS(aditivos!$L$2:$L$200,aditivos!$A$2:$A$200,A194,aditivos!$C$2:$C$200,"C2"),2))</f>
        <v/>
      </c>
      <c r="M194" s="169" t="str">
        <f t="shared" ref="M194:M225" si="112">IF(A194="","",ROUND(I194+L194,2))</f>
        <v/>
      </c>
      <c r="N194" s="169" t="str">
        <f>IF(A194="","",IF(itens_Remanesc!G194="","",itens_Remanesc!G194))</f>
        <v/>
      </c>
      <c r="O194" s="177" t="str">
        <f t="shared" ref="O194:O225" si="113">IF(A194="","",IF($Y194="","",IF($Y194&gt;2,"",IF(ISNUMBER(N194),ROUND(N194+L194,2),IF($Y194=2,ROUND(L194,2),"")))))</f>
        <v/>
      </c>
      <c r="P194" s="179" t="str">
        <f>IF(A194="","",ROUND(SUMIFS(aditivos!$L$2:$L$200,aditivos!$A$2:$A$200,A194,aditivos!$C$2:$C$200,"C3"),2))</f>
        <v/>
      </c>
      <c r="Q194" s="175" t="str">
        <f t="shared" ref="Q194:Q225" si="114">IF(A194="","",ROUND(M194+P194,2))</f>
        <v/>
      </c>
      <c r="R194" s="175" t="str">
        <f>IF(A194="","",IF(itens_Remanesc!I194="","",itens_Remanesc!I194))</f>
        <v/>
      </c>
      <c r="S194" s="181" t="str">
        <f t="shared" ref="S194:S225" si="115">IF(A194="","",IF($Y194="","",IF($Y194&gt;3,"",IF(ISNUMBER(R194),ROUND(R194+P194,2),IF($Y194=3,ROUND(P194,2),"")))))</f>
        <v/>
      </c>
      <c r="T194" s="173" t="str">
        <f>IF(A194="","",ROUND(SUMIFS(aditivos!$L$2:$L$200,aditivos!$A$2:$A$200,A194,aditivos!$C$2:$C$200,"C4"),2))</f>
        <v/>
      </c>
      <c r="U194" s="169" t="str">
        <f t="shared" ref="U194:U225" si="116">IF(A194="","",ROUND(Q194+T194,2))</f>
        <v/>
      </c>
      <c r="V194" s="169" t="str">
        <f>IF(A194="","",IF(itens_Remanesc!K194="","",itens_Remanesc!K194))</f>
        <v/>
      </c>
      <c r="W194" s="169" t="str">
        <f t="shared" ref="W194:W225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7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IF($A194="","",IF(parametros!$C$2="",0,ROUND(SUMIFS(aditivos!$L$2:$L$200,aditivos!$A$2:$A$200,$A194,aditivos!$C$2:$C$200,"C0",aditivos!$B$2:$B$200,"&gt;="&amp;(INT(parametros!$C$2)+1)),2)))</f>
        <v/>
      </c>
      <c r="AC194" t="str">
        <f>IF($A194="","",IF(parametros!$C$3="",0,ROUND(SUMIFS(aditivos!$L$2:$L$200,aditivos!$A$2:$A$200,$A194,aditivos!$C$2:$C$200,"C1",aditivos!$B$2:$B$200,"&gt;="&amp;(INT(parametros!$C$3)+1)),2)))</f>
        <v/>
      </c>
      <c r="AD194" t="str">
        <f>IF($A194="","",IF(parametros!$C$4="",0,ROUND(SUMIFS(aditivos!$L$2:$L$200,aditivos!$A$2:$A$200,$A194,aditivos!$C$2:$C$200,"C2",aditivos!$B$2:$B$200,"&gt;="&amp;(INT(parametros!$C$4)+1)),2)))</f>
        <v/>
      </c>
      <c r="AE194" t="str">
        <f>IF($A194="","",IF(parametros!$C$5="",0,ROUND(SUMIFS(aditivos!$L$2:$L$200,aditivos!$A$2:$A$200,$A194,aditivos!$C$2:$C$200,"C3",aditivos!$B$2:$B$200,"&gt;="&amp;(INT(parametros!$C$5)+1)),2)))</f>
        <v/>
      </c>
      <c r="AF194" t="str">
        <f>IF($A194="","",IF(parametros!$C$6="",0,ROUND(SUMIFS(aditivos!$L$2:$L$200,aditivos!$A$2:$A$200,$A194,aditivos!$C$2:$C$200,"C4",aditivos!$B$2:$B$200,"&gt;="&amp;(INT(parametros!$C$6)+1)),2)))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12" t="str">
        <f>IF(A195="","",itens_Remanesc!C195)</f>
        <v/>
      </c>
      <c r="C195" s="171" t="str">
        <f>IF(A195="","",IF(itens_Remanesc!B195="",0,itens_Remanesc!B195))</f>
        <v/>
      </c>
      <c r="D195" s="173" t="str">
        <f>IF(A195="","",ROUND(SUMIFS(aditivos!$L$2:$L$200,aditivos!$A$2:$A$200,A195,aditivos!$C$2:$C$200,"C0"),2))</f>
        <v/>
      </c>
      <c r="E195" s="169" t="str">
        <f t="shared" si="108"/>
        <v/>
      </c>
      <c r="F195" s="169" t="str">
        <f>IF(A195="","",IF(itens_Remanesc!B195&lt;&gt;"",itens_Remanesc!B195,IF($Z195,0,"")))</f>
        <v/>
      </c>
      <c r="G195" s="177" t="str">
        <f t="shared" si="109"/>
        <v/>
      </c>
      <c r="H195" s="179" t="str">
        <f>IF(A195="","",ROUND(SUMIFS(aditivos!$L$2:$L$200,aditivos!$A$2:$A$200,A195,aditivos!$C$2:$C$200,"C1"),2))</f>
        <v/>
      </c>
      <c r="I195" s="175" t="str">
        <f t="shared" si="110"/>
        <v/>
      </c>
      <c r="J195" s="175" t="str">
        <f>IF(A195="","",IF(itens_Remanesc!E195="","",itens_Remanesc!E195))</f>
        <v/>
      </c>
      <c r="K195" s="181" t="str">
        <f t="shared" si="111"/>
        <v/>
      </c>
      <c r="L195" s="173" t="str">
        <f>IF(A195="","",ROUND(SUMIFS(aditivos!$L$2:$L$200,aditivos!$A$2:$A$200,A195,aditivos!$C$2:$C$200,"C2"),2))</f>
        <v/>
      </c>
      <c r="M195" s="169" t="str">
        <f t="shared" si="112"/>
        <v/>
      </c>
      <c r="N195" s="169" t="str">
        <f>IF(A195="","",IF(itens_Remanesc!G195="","",itens_Remanesc!G195))</f>
        <v/>
      </c>
      <c r="O195" s="177" t="str">
        <f t="shared" si="113"/>
        <v/>
      </c>
      <c r="P195" s="179" t="str">
        <f>IF(A195="","",ROUND(SUMIFS(aditivos!$L$2:$L$200,aditivos!$A$2:$A$200,A195,aditivos!$C$2:$C$200,"C3"),2))</f>
        <v/>
      </c>
      <c r="Q195" s="175" t="str">
        <f t="shared" si="114"/>
        <v/>
      </c>
      <c r="R195" s="175" t="str">
        <f>IF(A195="","",IF(itens_Remanesc!I195="","",itens_Remanesc!I195))</f>
        <v/>
      </c>
      <c r="S195" s="181" t="str">
        <f t="shared" si="115"/>
        <v/>
      </c>
      <c r="T195" s="173" t="str">
        <f>IF(A195="","",ROUND(SUMIFS(aditivos!$L$2:$L$200,aditivos!$A$2:$A$200,A195,aditivos!$C$2:$C$200,"C4"),2))</f>
        <v/>
      </c>
      <c r="U195" s="169" t="str">
        <f t="shared" si="116"/>
        <v/>
      </c>
      <c r="V195" s="169" t="str">
        <f>IF(A195="","",IF(itens_Remanesc!K195="","",itens_Remanesc!K195))</f>
        <v/>
      </c>
      <c r="W195" s="169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7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IF($A195="","",IF(parametros!$C$2="",0,ROUND(SUMIFS(aditivos!$L$2:$L$200,aditivos!$A$2:$A$200,$A195,aditivos!$C$2:$C$200,"C0",aditivos!$B$2:$B$200,"&gt;="&amp;(INT(parametros!$C$2)+1)),2)))</f>
        <v/>
      </c>
      <c r="AC195" t="str">
        <f>IF($A195="","",IF(parametros!$C$3="",0,ROUND(SUMIFS(aditivos!$L$2:$L$200,aditivos!$A$2:$A$200,$A195,aditivos!$C$2:$C$200,"C1",aditivos!$B$2:$B$200,"&gt;="&amp;(INT(parametros!$C$3)+1)),2)))</f>
        <v/>
      </c>
      <c r="AD195" t="str">
        <f>IF($A195="","",IF(parametros!$C$4="",0,ROUND(SUMIFS(aditivos!$L$2:$L$200,aditivos!$A$2:$A$200,$A195,aditivos!$C$2:$C$200,"C2",aditivos!$B$2:$B$200,"&gt;="&amp;(INT(parametros!$C$4)+1)),2)))</f>
        <v/>
      </c>
      <c r="AE195" t="str">
        <f>IF($A195="","",IF(parametros!$C$5="",0,ROUND(SUMIFS(aditivos!$L$2:$L$200,aditivos!$A$2:$A$200,$A195,aditivos!$C$2:$C$200,"C3",aditivos!$B$2:$B$200,"&gt;="&amp;(INT(parametros!$C$5)+1)),2)))</f>
        <v/>
      </c>
      <c r="AF195" t="str">
        <f>IF($A195="","",IF(parametros!$C$6="",0,ROUND(SUMIFS(aditivos!$L$2:$L$200,aditivos!$A$2:$A$200,$A195,aditivos!$C$2:$C$200,"C4",aditivos!$B$2:$B$200,"&gt;="&amp;(INT(parametros!$C$6)+1)),2)))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12" t="str">
        <f>IF(A196="","",itens_Remanesc!C196)</f>
        <v/>
      </c>
      <c r="C196" s="171" t="str">
        <f>IF(A196="","",IF(itens_Remanesc!B196="",0,itens_Remanesc!B196))</f>
        <v/>
      </c>
      <c r="D196" s="173" t="str">
        <f>IF(A196="","",ROUND(SUMIFS(aditivos!$L$2:$L$200,aditivos!$A$2:$A$200,A196,aditivos!$C$2:$C$200,"C0"),2))</f>
        <v/>
      </c>
      <c r="E196" s="169" t="str">
        <f t="shared" si="108"/>
        <v/>
      </c>
      <c r="F196" s="169" t="str">
        <f>IF(A196="","",IF(itens_Remanesc!B196&lt;&gt;"",itens_Remanesc!B196,IF($Z196,0,"")))</f>
        <v/>
      </c>
      <c r="G196" s="177" t="str">
        <f t="shared" si="109"/>
        <v/>
      </c>
      <c r="H196" s="179" t="str">
        <f>IF(A196="","",ROUND(SUMIFS(aditivos!$L$2:$L$200,aditivos!$A$2:$A$200,A196,aditivos!$C$2:$C$200,"C1"),2))</f>
        <v/>
      </c>
      <c r="I196" s="175" t="str">
        <f t="shared" si="110"/>
        <v/>
      </c>
      <c r="J196" s="175" t="str">
        <f>IF(A196="","",IF(itens_Remanesc!E196="","",itens_Remanesc!E196))</f>
        <v/>
      </c>
      <c r="K196" s="181" t="str">
        <f t="shared" si="111"/>
        <v/>
      </c>
      <c r="L196" s="173" t="str">
        <f>IF(A196="","",ROUND(SUMIFS(aditivos!$L$2:$L$200,aditivos!$A$2:$A$200,A196,aditivos!$C$2:$C$200,"C2"),2))</f>
        <v/>
      </c>
      <c r="M196" s="169" t="str">
        <f t="shared" si="112"/>
        <v/>
      </c>
      <c r="N196" s="169" t="str">
        <f>IF(A196="","",IF(itens_Remanesc!G196="","",itens_Remanesc!G196))</f>
        <v/>
      </c>
      <c r="O196" s="177" t="str">
        <f t="shared" si="113"/>
        <v/>
      </c>
      <c r="P196" s="179" t="str">
        <f>IF(A196="","",ROUND(SUMIFS(aditivos!$L$2:$L$200,aditivos!$A$2:$A$200,A196,aditivos!$C$2:$C$200,"C3"),2))</f>
        <v/>
      </c>
      <c r="Q196" s="175" t="str">
        <f t="shared" si="114"/>
        <v/>
      </c>
      <c r="R196" s="175" t="str">
        <f>IF(A196="","",IF(itens_Remanesc!I196="","",itens_Remanesc!I196))</f>
        <v/>
      </c>
      <c r="S196" s="181" t="str">
        <f t="shared" si="115"/>
        <v/>
      </c>
      <c r="T196" s="173" t="str">
        <f>IF(A196="","",ROUND(SUMIFS(aditivos!$L$2:$L$200,aditivos!$A$2:$A$200,A196,aditivos!$C$2:$C$200,"C4"),2))</f>
        <v/>
      </c>
      <c r="U196" s="169" t="str">
        <f t="shared" si="116"/>
        <v/>
      </c>
      <c r="V196" s="169" t="str">
        <f>IF(A196="","",IF(itens_Remanesc!K196="","",itens_Remanesc!K196))</f>
        <v/>
      </c>
      <c r="W196" s="169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7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IF($A196="","",IF(parametros!$C$2="",0,ROUND(SUMIFS(aditivos!$L$2:$L$200,aditivos!$A$2:$A$200,$A196,aditivos!$C$2:$C$200,"C0",aditivos!$B$2:$B$200,"&gt;="&amp;(INT(parametros!$C$2)+1)),2)))</f>
        <v/>
      </c>
      <c r="AC196" t="str">
        <f>IF($A196="","",IF(parametros!$C$3="",0,ROUND(SUMIFS(aditivos!$L$2:$L$200,aditivos!$A$2:$A$200,$A196,aditivos!$C$2:$C$200,"C1",aditivos!$B$2:$B$200,"&gt;="&amp;(INT(parametros!$C$3)+1)),2)))</f>
        <v/>
      </c>
      <c r="AD196" t="str">
        <f>IF($A196="","",IF(parametros!$C$4="",0,ROUND(SUMIFS(aditivos!$L$2:$L$200,aditivos!$A$2:$A$200,$A196,aditivos!$C$2:$C$200,"C2",aditivos!$B$2:$B$200,"&gt;="&amp;(INT(parametros!$C$4)+1)),2)))</f>
        <v/>
      </c>
      <c r="AE196" t="str">
        <f>IF($A196="","",IF(parametros!$C$5="",0,ROUND(SUMIFS(aditivos!$L$2:$L$200,aditivos!$A$2:$A$200,$A196,aditivos!$C$2:$C$200,"C3",aditivos!$B$2:$B$200,"&gt;="&amp;(INT(parametros!$C$5)+1)),2)))</f>
        <v/>
      </c>
      <c r="AF196" t="str">
        <f>IF($A196="","",IF(parametros!$C$6="",0,ROUND(SUMIFS(aditivos!$L$2:$L$200,aditivos!$A$2:$A$200,$A196,aditivos!$C$2:$C$200,"C4",aditivos!$B$2:$B$200,"&gt;="&amp;(INT(parametros!$C$6)+1)),2)))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12" t="str">
        <f>IF(A197="","",itens_Remanesc!C197)</f>
        <v/>
      </c>
      <c r="C197" s="171" t="str">
        <f>IF(A197="","",IF(itens_Remanesc!B197="",0,itens_Remanesc!B197))</f>
        <v/>
      </c>
      <c r="D197" s="173" t="str">
        <f>IF(A197="","",ROUND(SUMIFS(aditivos!$L$2:$L$200,aditivos!$A$2:$A$200,A197,aditivos!$C$2:$C$200,"C0"),2))</f>
        <v/>
      </c>
      <c r="E197" s="169" t="str">
        <f t="shared" si="108"/>
        <v/>
      </c>
      <c r="F197" s="169" t="str">
        <f>IF(A197="","",IF(itens_Remanesc!B197&lt;&gt;"",itens_Remanesc!B197,IF($Z197,0,"")))</f>
        <v/>
      </c>
      <c r="G197" s="177" t="str">
        <f t="shared" si="109"/>
        <v/>
      </c>
      <c r="H197" s="179" t="str">
        <f>IF(A197="","",ROUND(SUMIFS(aditivos!$L$2:$L$200,aditivos!$A$2:$A$200,A197,aditivos!$C$2:$C$200,"C1"),2))</f>
        <v/>
      </c>
      <c r="I197" s="175" t="str">
        <f t="shared" si="110"/>
        <v/>
      </c>
      <c r="J197" s="175" t="str">
        <f>IF(A197="","",IF(itens_Remanesc!E197="","",itens_Remanesc!E197))</f>
        <v/>
      </c>
      <c r="K197" s="181" t="str">
        <f t="shared" si="111"/>
        <v/>
      </c>
      <c r="L197" s="173" t="str">
        <f>IF(A197="","",ROUND(SUMIFS(aditivos!$L$2:$L$200,aditivos!$A$2:$A$200,A197,aditivos!$C$2:$C$200,"C2"),2))</f>
        <v/>
      </c>
      <c r="M197" s="169" t="str">
        <f t="shared" si="112"/>
        <v/>
      </c>
      <c r="N197" s="169" t="str">
        <f>IF(A197="","",IF(itens_Remanesc!G197="","",itens_Remanesc!G197))</f>
        <v/>
      </c>
      <c r="O197" s="177" t="str">
        <f t="shared" si="113"/>
        <v/>
      </c>
      <c r="P197" s="179" t="str">
        <f>IF(A197="","",ROUND(SUMIFS(aditivos!$L$2:$L$200,aditivos!$A$2:$A$200,A197,aditivos!$C$2:$C$200,"C3"),2))</f>
        <v/>
      </c>
      <c r="Q197" s="175" t="str">
        <f t="shared" si="114"/>
        <v/>
      </c>
      <c r="R197" s="175" t="str">
        <f>IF(A197="","",IF(itens_Remanesc!I197="","",itens_Remanesc!I197))</f>
        <v/>
      </c>
      <c r="S197" s="181" t="str">
        <f t="shared" si="115"/>
        <v/>
      </c>
      <c r="T197" s="173" t="str">
        <f>IF(A197="","",ROUND(SUMIFS(aditivos!$L$2:$L$200,aditivos!$A$2:$A$200,A197,aditivos!$C$2:$C$200,"C4"),2))</f>
        <v/>
      </c>
      <c r="U197" s="169" t="str">
        <f t="shared" si="116"/>
        <v/>
      </c>
      <c r="V197" s="169" t="str">
        <f>IF(A197="","",IF(itens_Remanesc!K197="","",itens_Remanesc!K197))</f>
        <v/>
      </c>
      <c r="W197" s="169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7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IF($A197="","",IF(parametros!$C$2="",0,ROUND(SUMIFS(aditivos!$L$2:$L$200,aditivos!$A$2:$A$200,$A197,aditivos!$C$2:$C$200,"C0",aditivos!$B$2:$B$200,"&gt;="&amp;(INT(parametros!$C$2)+1)),2)))</f>
        <v/>
      </c>
      <c r="AC197" t="str">
        <f>IF($A197="","",IF(parametros!$C$3="",0,ROUND(SUMIFS(aditivos!$L$2:$L$200,aditivos!$A$2:$A$200,$A197,aditivos!$C$2:$C$200,"C1",aditivos!$B$2:$B$200,"&gt;="&amp;(INT(parametros!$C$3)+1)),2)))</f>
        <v/>
      </c>
      <c r="AD197" t="str">
        <f>IF($A197="","",IF(parametros!$C$4="",0,ROUND(SUMIFS(aditivos!$L$2:$L$200,aditivos!$A$2:$A$200,$A197,aditivos!$C$2:$C$200,"C2",aditivos!$B$2:$B$200,"&gt;="&amp;(INT(parametros!$C$4)+1)),2)))</f>
        <v/>
      </c>
      <c r="AE197" t="str">
        <f>IF($A197="","",IF(parametros!$C$5="",0,ROUND(SUMIFS(aditivos!$L$2:$L$200,aditivos!$A$2:$A$200,$A197,aditivos!$C$2:$C$200,"C3",aditivos!$B$2:$B$200,"&gt;="&amp;(INT(parametros!$C$5)+1)),2)))</f>
        <v/>
      </c>
      <c r="AF197" t="str">
        <f>IF($A197="","",IF(parametros!$C$6="",0,ROUND(SUMIFS(aditivos!$L$2:$L$200,aditivos!$A$2:$A$200,$A197,aditivos!$C$2:$C$200,"C4",aditivos!$B$2:$B$200,"&gt;="&amp;(INT(parametros!$C$6)+1)),2)))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12" t="str">
        <f>IF(A198="","",itens_Remanesc!C198)</f>
        <v/>
      </c>
      <c r="C198" s="171" t="str">
        <f>IF(A198="","",IF(itens_Remanesc!B198="",0,itens_Remanesc!B198))</f>
        <v/>
      </c>
      <c r="D198" s="173" t="str">
        <f>IF(A198="","",ROUND(SUMIFS(aditivos!$L$2:$L$200,aditivos!$A$2:$A$200,A198,aditivos!$C$2:$C$200,"C0"),2))</f>
        <v/>
      </c>
      <c r="E198" s="169" t="str">
        <f t="shared" si="108"/>
        <v/>
      </c>
      <c r="F198" s="169" t="str">
        <f>IF(A198="","",IF(itens_Remanesc!B198&lt;&gt;"",itens_Remanesc!B198,IF($Z198,0,"")))</f>
        <v/>
      </c>
      <c r="G198" s="177" t="str">
        <f t="shared" si="109"/>
        <v/>
      </c>
      <c r="H198" s="179" t="str">
        <f>IF(A198="","",ROUND(SUMIFS(aditivos!$L$2:$L$200,aditivos!$A$2:$A$200,A198,aditivos!$C$2:$C$200,"C1"),2))</f>
        <v/>
      </c>
      <c r="I198" s="175" t="str">
        <f t="shared" si="110"/>
        <v/>
      </c>
      <c r="J198" s="175" t="str">
        <f>IF(A198="","",IF(itens_Remanesc!E198="","",itens_Remanesc!E198))</f>
        <v/>
      </c>
      <c r="K198" s="181" t="str">
        <f t="shared" si="111"/>
        <v/>
      </c>
      <c r="L198" s="173" t="str">
        <f>IF(A198="","",ROUND(SUMIFS(aditivos!$L$2:$L$200,aditivos!$A$2:$A$200,A198,aditivos!$C$2:$C$200,"C2"),2))</f>
        <v/>
      </c>
      <c r="M198" s="169" t="str">
        <f t="shared" si="112"/>
        <v/>
      </c>
      <c r="N198" s="169" t="str">
        <f>IF(A198="","",IF(itens_Remanesc!G198="","",itens_Remanesc!G198))</f>
        <v/>
      </c>
      <c r="O198" s="177" t="str">
        <f t="shared" si="113"/>
        <v/>
      </c>
      <c r="P198" s="179" t="str">
        <f>IF(A198="","",ROUND(SUMIFS(aditivos!$L$2:$L$200,aditivos!$A$2:$A$200,A198,aditivos!$C$2:$C$200,"C3"),2))</f>
        <v/>
      </c>
      <c r="Q198" s="175" t="str">
        <f t="shared" si="114"/>
        <v/>
      </c>
      <c r="R198" s="175" t="str">
        <f>IF(A198="","",IF(itens_Remanesc!I198="","",itens_Remanesc!I198))</f>
        <v/>
      </c>
      <c r="S198" s="181" t="str">
        <f t="shared" si="115"/>
        <v/>
      </c>
      <c r="T198" s="173" t="str">
        <f>IF(A198="","",ROUND(SUMIFS(aditivos!$L$2:$L$200,aditivos!$A$2:$A$200,A198,aditivos!$C$2:$C$200,"C4"),2))</f>
        <v/>
      </c>
      <c r="U198" s="169" t="str">
        <f t="shared" si="116"/>
        <v/>
      </c>
      <c r="V198" s="169" t="str">
        <f>IF(A198="","",IF(itens_Remanesc!K198="","",itens_Remanesc!K198))</f>
        <v/>
      </c>
      <c r="W198" s="169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7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IF($A198="","",IF(parametros!$C$2="",0,ROUND(SUMIFS(aditivos!$L$2:$L$200,aditivos!$A$2:$A$200,$A198,aditivos!$C$2:$C$200,"C0",aditivos!$B$2:$B$200,"&gt;="&amp;(INT(parametros!$C$2)+1)),2)))</f>
        <v/>
      </c>
      <c r="AC198" t="str">
        <f>IF($A198="","",IF(parametros!$C$3="",0,ROUND(SUMIFS(aditivos!$L$2:$L$200,aditivos!$A$2:$A$200,$A198,aditivos!$C$2:$C$200,"C1",aditivos!$B$2:$B$200,"&gt;="&amp;(INT(parametros!$C$3)+1)),2)))</f>
        <v/>
      </c>
      <c r="AD198" t="str">
        <f>IF($A198="","",IF(parametros!$C$4="",0,ROUND(SUMIFS(aditivos!$L$2:$L$200,aditivos!$A$2:$A$200,$A198,aditivos!$C$2:$C$200,"C2",aditivos!$B$2:$B$200,"&gt;="&amp;(INT(parametros!$C$4)+1)),2)))</f>
        <v/>
      </c>
      <c r="AE198" t="str">
        <f>IF($A198="","",IF(parametros!$C$5="",0,ROUND(SUMIFS(aditivos!$L$2:$L$200,aditivos!$A$2:$A$200,$A198,aditivos!$C$2:$C$200,"C3",aditivos!$B$2:$B$200,"&gt;="&amp;(INT(parametros!$C$5)+1)),2)))</f>
        <v/>
      </c>
      <c r="AF198" t="str">
        <f>IF($A198="","",IF(parametros!$C$6="",0,ROUND(SUMIFS(aditivos!$L$2:$L$200,aditivos!$A$2:$A$200,$A198,aditivos!$C$2:$C$200,"C4",aditivos!$B$2:$B$200,"&gt;="&amp;(INT(parametros!$C$6)+1)),2)))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12" t="str">
        <f>IF(A199="","",itens_Remanesc!C199)</f>
        <v/>
      </c>
      <c r="C199" s="171" t="str">
        <f>IF(A199="","",IF(itens_Remanesc!B199="",0,itens_Remanesc!B199))</f>
        <v/>
      </c>
      <c r="D199" s="173" t="str">
        <f>IF(A199="","",ROUND(SUMIFS(aditivos!$L$2:$L$200,aditivos!$A$2:$A$200,A199,aditivos!$C$2:$C$200,"C0"),2))</f>
        <v/>
      </c>
      <c r="E199" s="169" t="str">
        <f t="shared" si="108"/>
        <v/>
      </c>
      <c r="F199" s="169" t="str">
        <f>IF(A199="","",IF(itens_Remanesc!B199&lt;&gt;"",itens_Remanesc!B199,IF($Z199,0,"")))</f>
        <v/>
      </c>
      <c r="G199" s="177" t="str">
        <f t="shared" si="109"/>
        <v/>
      </c>
      <c r="H199" s="179" t="str">
        <f>IF(A199="","",ROUND(SUMIFS(aditivos!$L$2:$L$200,aditivos!$A$2:$A$200,A199,aditivos!$C$2:$C$200,"C1"),2))</f>
        <v/>
      </c>
      <c r="I199" s="175" t="str">
        <f t="shared" si="110"/>
        <v/>
      </c>
      <c r="J199" s="175" t="str">
        <f>IF(A199="","",IF(itens_Remanesc!E199="","",itens_Remanesc!E199))</f>
        <v/>
      </c>
      <c r="K199" s="181" t="str">
        <f t="shared" si="111"/>
        <v/>
      </c>
      <c r="L199" s="173" t="str">
        <f>IF(A199="","",ROUND(SUMIFS(aditivos!$L$2:$L$200,aditivos!$A$2:$A$200,A199,aditivos!$C$2:$C$200,"C2"),2))</f>
        <v/>
      </c>
      <c r="M199" s="169" t="str">
        <f t="shared" si="112"/>
        <v/>
      </c>
      <c r="N199" s="169" t="str">
        <f>IF(A199="","",IF(itens_Remanesc!G199="","",itens_Remanesc!G199))</f>
        <v/>
      </c>
      <c r="O199" s="177" t="str">
        <f t="shared" si="113"/>
        <v/>
      </c>
      <c r="P199" s="179" t="str">
        <f>IF(A199="","",ROUND(SUMIFS(aditivos!$L$2:$L$200,aditivos!$A$2:$A$200,A199,aditivos!$C$2:$C$200,"C3"),2))</f>
        <v/>
      </c>
      <c r="Q199" s="175" t="str">
        <f t="shared" si="114"/>
        <v/>
      </c>
      <c r="R199" s="175" t="str">
        <f>IF(A199="","",IF(itens_Remanesc!I199="","",itens_Remanesc!I199))</f>
        <v/>
      </c>
      <c r="S199" s="181" t="str">
        <f t="shared" si="115"/>
        <v/>
      </c>
      <c r="T199" s="173" t="str">
        <f>IF(A199="","",ROUND(SUMIFS(aditivos!$L$2:$L$200,aditivos!$A$2:$A$200,A199,aditivos!$C$2:$C$200,"C4"),2))</f>
        <v/>
      </c>
      <c r="U199" s="169" t="str">
        <f t="shared" si="116"/>
        <v/>
      </c>
      <c r="V199" s="169" t="str">
        <f>IF(A199="","",IF(itens_Remanesc!K199="","",itens_Remanesc!K199))</f>
        <v/>
      </c>
      <c r="W199" s="169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7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IF($A199="","",IF(parametros!$C$2="",0,ROUND(SUMIFS(aditivos!$L$2:$L$200,aditivos!$A$2:$A$200,$A199,aditivos!$C$2:$C$200,"C0",aditivos!$B$2:$B$200,"&gt;="&amp;(INT(parametros!$C$2)+1)),2)))</f>
        <v/>
      </c>
      <c r="AC199" t="str">
        <f>IF($A199="","",IF(parametros!$C$3="",0,ROUND(SUMIFS(aditivos!$L$2:$L$200,aditivos!$A$2:$A$200,$A199,aditivos!$C$2:$C$200,"C1",aditivos!$B$2:$B$200,"&gt;="&amp;(INT(parametros!$C$3)+1)),2)))</f>
        <v/>
      </c>
      <c r="AD199" t="str">
        <f>IF($A199="","",IF(parametros!$C$4="",0,ROUND(SUMIFS(aditivos!$L$2:$L$200,aditivos!$A$2:$A$200,$A199,aditivos!$C$2:$C$200,"C2",aditivos!$B$2:$B$200,"&gt;="&amp;(INT(parametros!$C$4)+1)),2)))</f>
        <v/>
      </c>
      <c r="AE199" t="str">
        <f>IF($A199="","",IF(parametros!$C$5="",0,ROUND(SUMIFS(aditivos!$L$2:$L$200,aditivos!$A$2:$A$200,$A199,aditivos!$C$2:$C$200,"C3",aditivos!$B$2:$B$200,"&gt;="&amp;(INT(parametros!$C$5)+1)),2)))</f>
        <v/>
      </c>
      <c r="AF199" t="str">
        <f>IF($A199="","",IF(parametros!$C$6="",0,ROUND(SUMIFS(aditivos!$L$2:$L$200,aditivos!$A$2:$A$200,$A199,aditivos!$C$2:$C$200,"C4",aditivos!$B$2:$B$200,"&gt;="&amp;(INT(parametros!$C$6)+1)),2)))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12" t="str">
        <f>IF(A200="","",itens_Remanesc!C200)</f>
        <v/>
      </c>
      <c r="C200" s="171" t="str">
        <f>IF(A200="","",IF(itens_Remanesc!B200="",0,itens_Remanesc!B200))</f>
        <v/>
      </c>
      <c r="D200" s="173" t="str">
        <f>IF(A200="","",ROUND(SUMIFS(aditivos!$L$2:$L$200,aditivos!$A$2:$A$200,A200,aditivos!$C$2:$C$200,"C0"),2))</f>
        <v/>
      </c>
      <c r="E200" s="169" t="str">
        <f t="shared" si="108"/>
        <v/>
      </c>
      <c r="F200" s="169" t="str">
        <f>IF(A200="","",IF(itens_Remanesc!B200&lt;&gt;"",itens_Remanesc!B200,IF($Z200,0,"")))</f>
        <v/>
      </c>
      <c r="G200" s="177" t="str">
        <f t="shared" si="109"/>
        <v/>
      </c>
      <c r="H200" s="179" t="str">
        <f>IF(A200="","",ROUND(SUMIFS(aditivos!$L$2:$L$200,aditivos!$A$2:$A$200,A200,aditivos!$C$2:$C$200,"C1"),2))</f>
        <v/>
      </c>
      <c r="I200" s="175" t="str">
        <f t="shared" si="110"/>
        <v/>
      </c>
      <c r="J200" s="175" t="str">
        <f>IF(A200="","",IF(itens_Remanesc!E200="","",itens_Remanesc!E200))</f>
        <v/>
      </c>
      <c r="K200" s="181" t="str">
        <f t="shared" si="111"/>
        <v/>
      </c>
      <c r="L200" s="173" t="str">
        <f>IF(A200="","",ROUND(SUMIFS(aditivos!$L$2:$L$200,aditivos!$A$2:$A$200,A200,aditivos!$C$2:$C$200,"C2"),2))</f>
        <v/>
      </c>
      <c r="M200" s="169" t="str">
        <f t="shared" si="112"/>
        <v/>
      </c>
      <c r="N200" s="169" t="str">
        <f>IF(A200="","",IF(itens_Remanesc!G200="","",itens_Remanesc!G200))</f>
        <v/>
      </c>
      <c r="O200" s="177" t="str">
        <f t="shared" si="113"/>
        <v/>
      </c>
      <c r="P200" s="179" t="str">
        <f>IF(A200="","",ROUND(SUMIFS(aditivos!$L$2:$L$200,aditivos!$A$2:$A$200,A200,aditivos!$C$2:$C$200,"C3"),2))</f>
        <v/>
      </c>
      <c r="Q200" s="175" t="str">
        <f t="shared" si="114"/>
        <v/>
      </c>
      <c r="R200" s="175" t="str">
        <f>IF(A200="","",IF(itens_Remanesc!I200="","",itens_Remanesc!I200))</f>
        <v/>
      </c>
      <c r="S200" s="181" t="str">
        <f t="shared" si="115"/>
        <v/>
      </c>
      <c r="T200" s="173" t="str">
        <f>IF(A200="","",ROUND(SUMIFS(aditivos!$L$2:$L$200,aditivos!$A$2:$A$200,A200,aditivos!$C$2:$C$200,"C4"),2))</f>
        <v/>
      </c>
      <c r="U200" s="169" t="str">
        <f t="shared" si="116"/>
        <v/>
      </c>
      <c r="V200" s="169" t="str">
        <f>IF(A200="","",IF(itens_Remanesc!K200="","",itens_Remanesc!K200))</f>
        <v/>
      </c>
      <c r="W200" s="169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7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IF($A200="","",IF(parametros!$C$2="",0,ROUND(SUMIFS(aditivos!$L$2:$L$200,aditivos!$A$2:$A$200,$A200,aditivos!$C$2:$C$200,"C0",aditivos!$B$2:$B$200,"&gt;="&amp;(INT(parametros!$C$2)+1)),2)))</f>
        <v/>
      </c>
      <c r="AC200" t="str">
        <f>IF($A200="","",IF(parametros!$C$3="",0,ROUND(SUMIFS(aditivos!$L$2:$L$200,aditivos!$A$2:$A$200,$A200,aditivos!$C$2:$C$200,"C1",aditivos!$B$2:$B$200,"&gt;="&amp;(INT(parametros!$C$3)+1)),2)))</f>
        <v/>
      </c>
      <c r="AD200" t="str">
        <f>IF($A200="","",IF(parametros!$C$4="",0,ROUND(SUMIFS(aditivos!$L$2:$L$200,aditivos!$A$2:$A$200,$A200,aditivos!$C$2:$C$200,"C2",aditivos!$B$2:$B$200,"&gt;="&amp;(INT(parametros!$C$4)+1)),2)))</f>
        <v/>
      </c>
      <c r="AE200" t="str">
        <f>IF($A200="","",IF(parametros!$C$5="",0,ROUND(SUMIFS(aditivos!$L$2:$L$200,aditivos!$A$2:$A$200,$A200,aditivos!$C$2:$C$200,"C3",aditivos!$B$2:$B$200,"&gt;="&amp;(INT(parametros!$C$5)+1)),2)))</f>
        <v/>
      </c>
      <c r="AF200" t="str">
        <f>IF($A200="","",IF(parametros!$C$6="",0,ROUND(SUMIFS(aditivos!$L$2:$L$200,aditivos!$A$2:$A$200,$A200,aditivos!$C$2:$C$200,"C4",aditivos!$B$2:$B$200,"&gt;="&amp;(INT(parametros!$C$6)+1)),2)))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7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11" t="s">
        <v>203</v>
      </c>
      <c r="B1" s="311" t="s">
        <v>204</v>
      </c>
      <c r="C1" s="312"/>
      <c r="D1" s="312"/>
      <c r="E1" s="312"/>
      <c r="F1" s="312"/>
      <c r="G1" s="312"/>
      <c r="H1" s="312"/>
      <c r="I1" s="312"/>
      <c r="J1" s="312"/>
      <c r="K1" s="312"/>
      <c r="L1" s="312"/>
      <c r="M1" s="312"/>
      <c r="N1" s="312"/>
      <c r="O1" s="312"/>
      <c r="P1" s="313"/>
      <c r="Q1" s="309" t="s">
        <v>205</v>
      </c>
      <c r="R1" s="310"/>
      <c r="S1" s="310"/>
      <c r="T1" s="310"/>
      <c r="U1" s="310"/>
      <c r="V1" s="310"/>
      <c r="W1" s="310"/>
      <c r="X1" s="310"/>
      <c r="Y1" s="310"/>
      <c r="Z1" s="314" t="s">
        <v>206</v>
      </c>
      <c r="AA1" s="310"/>
      <c r="AB1" s="310"/>
      <c r="AC1" s="310"/>
      <c r="AE1" s="315" t="s">
        <v>207</v>
      </c>
    </row>
    <row r="2" spans="1:31" ht="43.5" customHeight="1" x14ac:dyDescent="0.35">
      <c r="A2" s="316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59" t="s">
        <v>223</v>
      </c>
      <c r="R2" s="259" t="s">
        <v>224</v>
      </c>
      <c r="S2" s="259" t="s">
        <v>225</v>
      </c>
      <c r="T2" s="259" t="s">
        <v>226</v>
      </c>
      <c r="U2" s="259" t="s">
        <v>227</v>
      </c>
      <c r="V2" s="259" t="s">
        <v>228</v>
      </c>
      <c r="W2" s="259" t="s">
        <v>229</v>
      </c>
      <c r="X2" s="259" t="s">
        <v>230</v>
      </c>
      <c r="Y2" s="259" t="s">
        <v>231</v>
      </c>
      <c r="Z2" s="271" t="s">
        <v>232</v>
      </c>
      <c r="AA2" s="271" t="s">
        <v>233</v>
      </c>
      <c r="AB2" s="271" t="s">
        <v>234</v>
      </c>
      <c r="AC2" s="271" t="s">
        <v>235</v>
      </c>
      <c r="AE2" s="310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4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60" t="str">
        <f t="shared" ref="S3:S34" ca="1" si="1">IF($A3="","",IFERROR(IF(INDIRECT("CICLO_EM_EXECUCAO!B"&amp;(ROW()+10))="","",INDIRECT("CICLO_EM_EXECUCAO!B"&amp;(ROW()+10))),""))</f>
        <v/>
      </c>
      <c r="T3" s="260" t="str">
        <f t="shared" ref="T3:T34" ca="1" si="2">IF($A3="","",IFERROR(IF(INDIRECT("CICLO_EM_EXECUCAO!D"&amp;(ROW()+10))="","",INDIRECT("CICLO_EM_EXECUCAO!D"&amp;(ROW()+10))),""))</f>
        <v/>
      </c>
      <c r="U3" s="260" t="str">
        <f t="shared" ref="U3:U34" ca="1" si="3">IF($A3="","",IFERROR(IF(INDIRECT("CICLO_EM_EXECUCAO!C"&amp;(ROW()+10))="","",INDIRECT("CICLO_EM_EXECUCAO!C"&amp;(ROW()+10))),""))</f>
        <v/>
      </c>
      <c r="V3" s="207" t="str">
        <f t="shared" ref="V3:V34" ca="1" si="4">IF($A3="","",IFERROR(IF(INDIRECT("CICLO_EM_EXECUCAO!E"&amp;(ROW()+10))="","",INDIRECT("CICLO_EM_EXECUCAO!E"&amp;(ROW()+10))),""))</f>
        <v/>
      </c>
      <c r="W3" s="207" t="str">
        <f t="shared" ref="W3:W34" ca="1" si="5">IF($A3="","",IFERROR(IF(INDIRECT("CICLO_EM_EXECUCAO!F"&amp;(ROW()+10))="","",INDIRECT("CICLO_EM_EXECUCAO!F"&amp;(ROW()+10))),""))</f>
        <v/>
      </c>
      <c r="X3" s="207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7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4" t="str">
        <f t="shared" ca="1" si="0"/>
        <v/>
      </c>
      <c r="R4" t="str">
        <f>IF($A4="","",IF(MEMORIA_RESULTADOS!$W$46="","","C"&amp;MEMORIA_RESULTADOS!$W$46))</f>
        <v/>
      </c>
      <c r="S4" s="260" t="str">
        <f t="shared" ca="1" si="1"/>
        <v/>
      </c>
      <c r="T4" s="260" t="str">
        <f t="shared" ca="1" si="2"/>
        <v/>
      </c>
      <c r="U4" s="260" t="str">
        <f t="shared" ca="1" si="3"/>
        <v/>
      </c>
      <c r="V4" s="207" t="str">
        <f t="shared" ca="1" si="4"/>
        <v/>
      </c>
      <c r="W4" s="207" t="str">
        <f t="shared" ca="1" si="5"/>
        <v/>
      </c>
      <c r="X4" s="207" t="str">
        <f t="shared" ca="1" si="6"/>
        <v/>
      </c>
      <c r="Y4" t="str">
        <f t="shared" ca="1" si="7"/>
        <v/>
      </c>
      <c r="Z4" s="27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4" t="str">
        <f t="shared" ca="1" si="0"/>
        <v/>
      </c>
      <c r="R5" t="str">
        <f>IF($A5="","",IF(MEMORIA_RESULTADOS!$W$46="","","C"&amp;MEMORIA_RESULTADOS!$W$46))</f>
        <v/>
      </c>
      <c r="S5" s="260" t="str">
        <f t="shared" ca="1" si="1"/>
        <v/>
      </c>
      <c r="T5" s="260" t="str">
        <f t="shared" ca="1" si="2"/>
        <v/>
      </c>
      <c r="U5" s="260" t="str">
        <f t="shared" ca="1" si="3"/>
        <v/>
      </c>
      <c r="V5" s="207" t="str">
        <f t="shared" ca="1" si="4"/>
        <v/>
      </c>
      <c r="W5" s="207" t="str">
        <f t="shared" ca="1" si="5"/>
        <v/>
      </c>
      <c r="X5" s="207" t="str">
        <f t="shared" ca="1" si="6"/>
        <v/>
      </c>
      <c r="Y5" t="str">
        <f t="shared" ca="1" si="7"/>
        <v/>
      </c>
      <c r="Z5" s="27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4" t="str">
        <f t="shared" ca="1" si="0"/>
        <v/>
      </c>
      <c r="R6" t="str">
        <f>IF($A6="","",IF(MEMORIA_RESULTADOS!$W$46="","","C"&amp;MEMORIA_RESULTADOS!$W$46))</f>
        <v/>
      </c>
      <c r="S6" s="260" t="str">
        <f t="shared" ca="1" si="1"/>
        <v/>
      </c>
      <c r="T6" s="260" t="str">
        <f t="shared" ca="1" si="2"/>
        <v/>
      </c>
      <c r="U6" s="260" t="str">
        <f t="shared" ca="1" si="3"/>
        <v/>
      </c>
      <c r="V6" s="207" t="str">
        <f t="shared" ca="1" si="4"/>
        <v/>
      </c>
      <c r="W6" s="207" t="str">
        <f t="shared" ca="1" si="5"/>
        <v/>
      </c>
      <c r="X6" s="207" t="str">
        <f t="shared" ca="1" si="6"/>
        <v/>
      </c>
      <c r="Y6" t="str">
        <f t="shared" ca="1" si="7"/>
        <v/>
      </c>
      <c r="Z6" s="27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4" t="str">
        <f t="shared" ca="1" si="0"/>
        <v/>
      </c>
      <c r="R7" t="str">
        <f>IF($A7="","",IF(MEMORIA_RESULTADOS!$W$46="","","C"&amp;MEMORIA_RESULTADOS!$W$46))</f>
        <v/>
      </c>
      <c r="S7" s="260" t="str">
        <f t="shared" ca="1" si="1"/>
        <v/>
      </c>
      <c r="T7" s="260" t="str">
        <f t="shared" ca="1" si="2"/>
        <v/>
      </c>
      <c r="U7" s="260" t="str">
        <f t="shared" ca="1" si="3"/>
        <v/>
      </c>
      <c r="V7" s="207" t="str">
        <f t="shared" ca="1" si="4"/>
        <v/>
      </c>
      <c r="W7" s="207" t="str">
        <f t="shared" ca="1" si="5"/>
        <v/>
      </c>
      <c r="X7" s="207" t="str">
        <f t="shared" ca="1" si="6"/>
        <v/>
      </c>
      <c r="Y7" t="str">
        <f t="shared" ca="1" si="7"/>
        <v/>
      </c>
      <c r="Z7" s="27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4" t="str">
        <f t="shared" ca="1" si="0"/>
        <v/>
      </c>
      <c r="R8" t="str">
        <f>IF($A8="","",IF(MEMORIA_RESULTADOS!$W$46="","","C"&amp;MEMORIA_RESULTADOS!$W$46))</f>
        <v/>
      </c>
      <c r="S8" s="260" t="str">
        <f t="shared" ca="1" si="1"/>
        <v/>
      </c>
      <c r="T8" s="260" t="str">
        <f t="shared" ca="1" si="2"/>
        <v/>
      </c>
      <c r="U8" s="260" t="str">
        <f t="shared" ca="1" si="3"/>
        <v/>
      </c>
      <c r="V8" s="207" t="str">
        <f t="shared" ca="1" si="4"/>
        <v/>
      </c>
      <c r="W8" s="207" t="str">
        <f t="shared" ca="1" si="5"/>
        <v/>
      </c>
      <c r="X8" s="207" t="str">
        <f t="shared" ca="1" si="6"/>
        <v/>
      </c>
      <c r="Y8" t="str">
        <f t="shared" ca="1" si="7"/>
        <v/>
      </c>
      <c r="Z8" s="27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4" t="str">
        <f t="shared" ca="1" si="0"/>
        <v/>
      </c>
      <c r="R9" t="str">
        <f>IF($A9="","",IF(MEMORIA_RESULTADOS!$W$46="","","C"&amp;MEMORIA_RESULTADOS!$W$46))</f>
        <v/>
      </c>
      <c r="S9" s="260" t="str">
        <f t="shared" ca="1" si="1"/>
        <v/>
      </c>
      <c r="T9" s="260" t="str">
        <f t="shared" ca="1" si="2"/>
        <v/>
      </c>
      <c r="U9" s="260" t="str">
        <f t="shared" ca="1" si="3"/>
        <v/>
      </c>
      <c r="V9" s="207" t="str">
        <f t="shared" ca="1" si="4"/>
        <v/>
      </c>
      <c r="W9" s="207" t="str">
        <f t="shared" ca="1" si="5"/>
        <v/>
      </c>
      <c r="X9" s="207" t="str">
        <f t="shared" ca="1" si="6"/>
        <v/>
      </c>
      <c r="Y9" t="str">
        <f t="shared" ca="1" si="7"/>
        <v/>
      </c>
      <c r="Z9" s="27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4" t="str">
        <f t="shared" ca="1" si="0"/>
        <v/>
      </c>
      <c r="R10" t="str">
        <f>IF($A10="","",IF(MEMORIA_RESULTADOS!$W$46="","","C"&amp;MEMORIA_RESULTADOS!$W$46))</f>
        <v/>
      </c>
      <c r="S10" s="260" t="str">
        <f t="shared" ca="1" si="1"/>
        <v/>
      </c>
      <c r="T10" s="260" t="str">
        <f t="shared" ca="1" si="2"/>
        <v/>
      </c>
      <c r="U10" s="260" t="str">
        <f t="shared" ca="1" si="3"/>
        <v/>
      </c>
      <c r="V10" s="207" t="str">
        <f t="shared" ca="1" si="4"/>
        <v/>
      </c>
      <c r="W10" s="207" t="str">
        <f t="shared" ca="1" si="5"/>
        <v/>
      </c>
      <c r="X10" s="207" t="str">
        <f t="shared" ca="1" si="6"/>
        <v/>
      </c>
      <c r="Y10" t="str">
        <f t="shared" ca="1" si="7"/>
        <v/>
      </c>
      <c r="Z10" s="27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4" t="str">
        <f t="shared" ca="1" si="0"/>
        <v/>
      </c>
      <c r="R11" t="str">
        <f>IF($A11="","",IF(MEMORIA_RESULTADOS!$W$46="","","C"&amp;MEMORIA_RESULTADOS!$W$46))</f>
        <v/>
      </c>
      <c r="S11" s="260" t="str">
        <f t="shared" ca="1" si="1"/>
        <v/>
      </c>
      <c r="T11" s="260" t="str">
        <f t="shared" ca="1" si="2"/>
        <v/>
      </c>
      <c r="U11" s="260" t="str">
        <f t="shared" ca="1" si="3"/>
        <v/>
      </c>
      <c r="V11" s="207" t="str">
        <f t="shared" ca="1" si="4"/>
        <v/>
      </c>
      <c r="W11" s="207" t="str">
        <f t="shared" ca="1" si="5"/>
        <v/>
      </c>
      <c r="X11" s="207" t="str">
        <f t="shared" ca="1" si="6"/>
        <v/>
      </c>
      <c r="Y11" t="str">
        <f t="shared" ca="1" si="7"/>
        <v/>
      </c>
      <c r="Z11" s="27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4" t="str">
        <f t="shared" ca="1" si="0"/>
        <v/>
      </c>
      <c r="R12" t="str">
        <f>IF($A12="","",IF(MEMORIA_RESULTADOS!$W$46="","","C"&amp;MEMORIA_RESULTADOS!$W$46))</f>
        <v/>
      </c>
      <c r="S12" s="260" t="str">
        <f t="shared" ca="1" si="1"/>
        <v/>
      </c>
      <c r="T12" s="260" t="str">
        <f t="shared" ca="1" si="2"/>
        <v/>
      </c>
      <c r="U12" s="260" t="str">
        <f t="shared" ca="1" si="3"/>
        <v/>
      </c>
      <c r="V12" s="207" t="str">
        <f t="shared" ca="1" si="4"/>
        <v/>
      </c>
      <c r="W12" s="207" t="str">
        <f t="shared" ca="1" si="5"/>
        <v/>
      </c>
      <c r="X12" s="207" t="str">
        <f t="shared" ca="1" si="6"/>
        <v/>
      </c>
      <c r="Y12" t="str">
        <f t="shared" ca="1" si="7"/>
        <v/>
      </c>
      <c r="Z12" s="27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4" t="str">
        <f t="shared" ca="1" si="0"/>
        <v/>
      </c>
      <c r="R13" t="str">
        <f>IF($A13="","",IF(MEMORIA_RESULTADOS!$W$46="","","C"&amp;MEMORIA_RESULTADOS!$W$46))</f>
        <v/>
      </c>
      <c r="S13" s="260" t="str">
        <f t="shared" ca="1" si="1"/>
        <v/>
      </c>
      <c r="T13" s="260" t="str">
        <f t="shared" ca="1" si="2"/>
        <v/>
      </c>
      <c r="U13" s="260" t="str">
        <f t="shared" ca="1" si="3"/>
        <v/>
      </c>
      <c r="V13" s="207" t="str">
        <f t="shared" ca="1" si="4"/>
        <v/>
      </c>
      <c r="W13" s="207" t="str">
        <f t="shared" ca="1" si="5"/>
        <v/>
      </c>
      <c r="X13" s="207" t="str">
        <f t="shared" ca="1" si="6"/>
        <v/>
      </c>
      <c r="Y13" t="str">
        <f t="shared" ca="1" si="7"/>
        <v/>
      </c>
      <c r="Z13" s="27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4" t="str">
        <f t="shared" ca="1" si="0"/>
        <v/>
      </c>
      <c r="R14" t="str">
        <f>IF($A14="","",IF(MEMORIA_RESULTADOS!$W$46="","","C"&amp;MEMORIA_RESULTADOS!$W$46))</f>
        <v/>
      </c>
      <c r="S14" s="260" t="str">
        <f t="shared" ca="1" si="1"/>
        <v/>
      </c>
      <c r="T14" s="260" t="str">
        <f t="shared" ca="1" si="2"/>
        <v/>
      </c>
      <c r="U14" s="260" t="str">
        <f t="shared" ca="1" si="3"/>
        <v/>
      </c>
      <c r="V14" s="207" t="str">
        <f t="shared" ca="1" si="4"/>
        <v/>
      </c>
      <c r="W14" s="207" t="str">
        <f t="shared" ca="1" si="5"/>
        <v/>
      </c>
      <c r="X14" s="207" t="str">
        <f t="shared" ca="1" si="6"/>
        <v/>
      </c>
      <c r="Y14" t="str">
        <f t="shared" ca="1" si="7"/>
        <v/>
      </c>
      <c r="Z14" s="27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4" t="str">
        <f t="shared" ca="1" si="0"/>
        <v/>
      </c>
      <c r="R15" t="str">
        <f>IF($A15="","",IF(MEMORIA_RESULTADOS!$W$46="","","C"&amp;MEMORIA_RESULTADOS!$W$46))</f>
        <v/>
      </c>
      <c r="S15" s="260" t="str">
        <f t="shared" ca="1" si="1"/>
        <v/>
      </c>
      <c r="T15" s="260" t="str">
        <f t="shared" ca="1" si="2"/>
        <v/>
      </c>
      <c r="U15" s="260" t="str">
        <f t="shared" ca="1" si="3"/>
        <v/>
      </c>
      <c r="V15" s="207" t="str">
        <f t="shared" ca="1" si="4"/>
        <v/>
      </c>
      <c r="W15" s="207" t="str">
        <f t="shared" ca="1" si="5"/>
        <v/>
      </c>
      <c r="X15" s="207" t="str">
        <f t="shared" ca="1" si="6"/>
        <v/>
      </c>
      <c r="Y15" t="str">
        <f t="shared" ca="1" si="7"/>
        <v/>
      </c>
      <c r="Z15" s="27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4" t="str">
        <f t="shared" ca="1" si="0"/>
        <v/>
      </c>
      <c r="R16" t="str">
        <f>IF($A16="","",IF(MEMORIA_RESULTADOS!$W$46="","","C"&amp;MEMORIA_RESULTADOS!$W$46))</f>
        <v/>
      </c>
      <c r="S16" s="260" t="str">
        <f t="shared" ca="1" si="1"/>
        <v/>
      </c>
      <c r="T16" s="260" t="str">
        <f t="shared" ca="1" si="2"/>
        <v/>
      </c>
      <c r="U16" s="260" t="str">
        <f t="shared" ca="1" si="3"/>
        <v/>
      </c>
      <c r="V16" s="207" t="str">
        <f t="shared" ca="1" si="4"/>
        <v/>
      </c>
      <c r="W16" s="207" t="str">
        <f t="shared" ca="1" si="5"/>
        <v/>
      </c>
      <c r="X16" s="207" t="str">
        <f t="shared" ca="1" si="6"/>
        <v/>
      </c>
      <c r="Y16" t="str">
        <f t="shared" ca="1" si="7"/>
        <v/>
      </c>
      <c r="Z16" s="27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4" t="str">
        <f t="shared" ca="1" si="0"/>
        <v/>
      </c>
      <c r="R17" t="str">
        <f>IF($A17="","",IF(MEMORIA_RESULTADOS!$W$46="","","C"&amp;MEMORIA_RESULTADOS!$W$46))</f>
        <v/>
      </c>
      <c r="S17" s="260" t="str">
        <f t="shared" ca="1" si="1"/>
        <v/>
      </c>
      <c r="T17" s="260" t="str">
        <f t="shared" ca="1" si="2"/>
        <v/>
      </c>
      <c r="U17" s="260" t="str">
        <f t="shared" ca="1" si="3"/>
        <v/>
      </c>
      <c r="V17" s="207" t="str">
        <f t="shared" ca="1" si="4"/>
        <v/>
      </c>
      <c r="W17" s="207" t="str">
        <f t="shared" ca="1" si="5"/>
        <v/>
      </c>
      <c r="X17" s="207" t="str">
        <f t="shared" ca="1" si="6"/>
        <v/>
      </c>
      <c r="Y17" t="str">
        <f t="shared" ca="1" si="7"/>
        <v/>
      </c>
      <c r="Z17" s="27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4" t="str">
        <f t="shared" ca="1" si="0"/>
        <v/>
      </c>
      <c r="R18" t="str">
        <f>IF($A18="","",IF(MEMORIA_RESULTADOS!$W$46="","","C"&amp;MEMORIA_RESULTADOS!$W$46))</f>
        <v/>
      </c>
      <c r="S18" s="260" t="str">
        <f t="shared" ca="1" si="1"/>
        <v/>
      </c>
      <c r="T18" s="260" t="str">
        <f t="shared" ca="1" si="2"/>
        <v/>
      </c>
      <c r="U18" s="260" t="str">
        <f t="shared" ca="1" si="3"/>
        <v/>
      </c>
      <c r="V18" s="207" t="str">
        <f t="shared" ca="1" si="4"/>
        <v/>
      </c>
      <c r="W18" s="207" t="str">
        <f t="shared" ca="1" si="5"/>
        <v/>
      </c>
      <c r="X18" s="207" t="str">
        <f t="shared" ca="1" si="6"/>
        <v/>
      </c>
      <c r="Y18" t="str">
        <f t="shared" ca="1" si="7"/>
        <v/>
      </c>
      <c r="Z18" s="27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4" t="str">
        <f t="shared" ca="1" si="0"/>
        <v/>
      </c>
      <c r="R19" t="str">
        <f>IF($A19="","",IF(MEMORIA_RESULTADOS!$W$46="","","C"&amp;MEMORIA_RESULTADOS!$W$46))</f>
        <v/>
      </c>
      <c r="S19" s="260" t="str">
        <f t="shared" ca="1" si="1"/>
        <v/>
      </c>
      <c r="T19" s="260" t="str">
        <f t="shared" ca="1" si="2"/>
        <v/>
      </c>
      <c r="U19" s="260" t="str">
        <f t="shared" ca="1" si="3"/>
        <v/>
      </c>
      <c r="V19" s="207" t="str">
        <f t="shared" ca="1" si="4"/>
        <v/>
      </c>
      <c r="W19" s="207" t="str">
        <f t="shared" ca="1" si="5"/>
        <v/>
      </c>
      <c r="X19" s="207" t="str">
        <f t="shared" ca="1" si="6"/>
        <v/>
      </c>
      <c r="Y19" t="str">
        <f t="shared" ca="1" si="7"/>
        <v/>
      </c>
      <c r="Z19" s="27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4" t="str">
        <f t="shared" ca="1" si="0"/>
        <v/>
      </c>
      <c r="R20" t="str">
        <f>IF($A20="","",IF(MEMORIA_RESULTADOS!$W$46="","","C"&amp;MEMORIA_RESULTADOS!$W$46))</f>
        <v/>
      </c>
      <c r="S20" s="260" t="str">
        <f t="shared" ca="1" si="1"/>
        <v/>
      </c>
      <c r="T20" s="260" t="str">
        <f t="shared" ca="1" si="2"/>
        <v/>
      </c>
      <c r="U20" s="260" t="str">
        <f t="shared" ca="1" si="3"/>
        <v/>
      </c>
      <c r="V20" s="207" t="str">
        <f t="shared" ca="1" si="4"/>
        <v/>
      </c>
      <c r="W20" s="207" t="str">
        <f t="shared" ca="1" si="5"/>
        <v/>
      </c>
      <c r="X20" s="207" t="str">
        <f t="shared" ca="1" si="6"/>
        <v/>
      </c>
      <c r="Y20" t="str">
        <f t="shared" ca="1" si="7"/>
        <v/>
      </c>
      <c r="Z20" s="27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4" t="str">
        <f t="shared" ca="1" si="0"/>
        <v/>
      </c>
      <c r="R21" t="str">
        <f>IF($A21="","",IF(MEMORIA_RESULTADOS!$W$46="","","C"&amp;MEMORIA_RESULTADOS!$W$46))</f>
        <v/>
      </c>
      <c r="S21" s="260" t="str">
        <f t="shared" ca="1" si="1"/>
        <v/>
      </c>
      <c r="T21" s="260" t="str">
        <f t="shared" ca="1" si="2"/>
        <v/>
      </c>
      <c r="U21" s="260" t="str">
        <f t="shared" ca="1" si="3"/>
        <v/>
      </c>
      <c r="V21" s="207" t="str">
        <f t="shared" ca="1" si="4"/>
        <v/>
      </c>
      <c r="W21" s="207" t="str">
        <f t="shared" ca="1" si="5"/>
        <v/>
      </c>
      <c r="X21" s="207" t="str">
        <f t="shared" ca="1" si="6"/>
        <v/>
      </c>
      <c r="Y21" t="str">
        <f t="shared" ca="1" si="7"/>
        <v/>
      </c>
      <c r="Z21" s="27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4" t="str">
        <f t="shared" ca="1" si="0"/>
        <v/>
      </c>
      <c r="R22" t="str">
        <f>IF($A22="","",IF(MEMORIA_RESULTADOS!$W$46="","","C"&amp;MEMORIA_RESULTADOS!$W$46))</f>
        <v/>
      </c>
      <c r="S22" s="260" t="str">
        <f t="shared" ca="1" si="1"/>
        <v/>
      </c>
      <c r="T22" s="260" t="str">
        <f t="shared" ca="1" si="2"/>
        <v/>
      </c>
      <c r="U22" s="260" t="str">
        <f t="shared" ca="1" si="3"/>
        <v/>
      </c>
      <c r="V22" s="207" t="str">
        <f t="shared" ca="1" si="4"/>
        <v/>
      </c>
      <c r="W22" s="207" t="str">
        <f t="shared" ca="1" si="5"/>
        <v/>
      </c>
      <c r="X22" s="207" t="str">
        <f t="shared" ca="1" si="6"/>
        <v/>
      </c>
      <c r="Y22" t="str">
        <f t="shared" ca="1" si="7"/>
        <v/>
      </c>
      <c r="Z22" s="27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4" t="str">
        <f t="shared" ca="1" si="0"/>
        <v/>
      </c>
      <c r="R23" t="str">
        <f>IF($A23="","",IF(MEMORIA_RESULTADOS!$W$46="","","C"&amp;MEMORIA_RESULTADOS!$W$46))</f>
        <v/>
      </c>
      <c r="S23" s="260" t="str">
        <f t="shared" ca="1" si="1"/>
        <v/>
      </c>
      <c r="T23" s="260" t="str">
        <f t="shared" ca="1" si="2"/>
        <v/>
      </c>
      <c r="U23" s="260" t="str">
        <f t="shared" ca="1" si="3"/>
        <v/>
      </c>
      <c r="V23" s="207" t="str">
        <f t="shared" ca="1" si="4"/>
        <v/>
      </c>
      <c r="W23" s="207" t="str">
        <f t="shared" ca="1" si="5"/>
        <v/>
      </c>
      <c r="X23" s="207" t="str">
        <f t="shared" ca="1" si="6"/>
        <v/>
      </c>
      <c r="Y23" t="str">
        <f t="shared" ca="1" si="7"/>
        <v/>
      </c>
      <c r="Z23" s="27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4" t="str">
        <f t="shared" ca="1" si="0"/>
        <v/>
      </c>
      <c r="R24" t="str">
        <f>IF($A24="","",IF(MEMORIA_RESULTADOS!$W$46="","","C"&amp;MEMORIA_RESULTADOS!$W$46))</f>
        <v/>
      </c>
      <c r="S24" s="260" t="str">
        <f t="shared" ca="1" si="1"/>
        <v/>
      </c>
      <c r="T24" s="260" t="str">
        <f t="shared" ca="1" si="2"/>
        <v/>
      </c>
      <c r="U24" s="260" t="str">
        <f t="shared" ca="1" si="3"/>
        <v/>
      </c>
      <c r="V24" s="207" t="str">
        <f t="shared" ca="1" si="4"/>
        <v/>
      </c>
      <c r="W24" s="207" t="str">
        <f t="shared" ca="1" si="5"/>
        <v/>
      </c>
      <c r="X24" s="207" t="str">
        <f t="shared" ca="1" si="6"/>
        <v/>
      </c>
      <c r="Y24" t="str">
        <f t="shared" ca="1" si="7"/>
        <v/>
      </c>
      <c r="Z24" s="27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4" t="str">
        <f t="shared" ca="1" si="0"/>
        <v/>
      </c>
      <c r="R25" t="str">
        <f>IF($A25="","",IF(MEMORIA_RESULTADOS!$W$46="","","C"&amp;MEMORIA_RESULTADOS!$W$46))</f>
        <v/>
      </c>
      <c r="S25" s="260" t="str">
        <f t="shared" ca="1" si="1"/>
        <v/>
      </c>
      <c r="T25" s="260" t="str">
        <f t="shared" ca="1" si="2"/>
        <v/>
      </c>
      <c r="U25" s="260" t="str">
        <f t="shared" ca="1" si="3"/>
        <v/>
      </c>
      <c r="V25" s="207" t="str">
        <f t="shared" ca="1" si="4"/>
        <v/>
      </c>
      <c r="W25" s="207" t="str">
        <f t="shared" ca="1" si="5"/>
        <v/>
      </c>
      <c r="X25" s="207" t="str">
        <f t="shared" ca="1" si="6"/>
        <v/>
      </c>
      <c r="Y25" t="str">
        <f t="shared" ca="1" si="7"/>
        <v/>
      </c>
      <c r="Z25" s="27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4" t="str">
        <f t="shared" ca="1" si="0"/>
        <v/>
      </c>
      <c r="R26" t="str">
        <f>IF($A26="","",IF(MEMORIA_RESULTADOS!$W$46="","","C"&amp;MEMORIA_RESULTADOS!$W$46))</f>
        <v/>
      </c>
      <c r="S26" s="260" t="str">
        <f t="shared" ca="1" si="1"/>
        <v/>
      </c>
      <c r="T26" s="260" t="str">
        <f t="shared" ca="1" si="2"/>
        <v/>
      </c>
      <c r="U26" s="260" t="str">
        <f t="shared" ca="1" si="3"/>
        <v/>
      </c>
      <c r="V26" s="207" t="str">
        <f t="shared" ca="1" si="4"/>
        <v/>
      </c>
      <c r="W26" s="207" t="str">
        <f t="shared" ca="1" si="5"/>
        <v/>
      </c>
      <c r="X26" s="207" t="str">
        <f t="shared" ca="1" si="6"/>
        <v/>
      </c>
      <c r="Y26" t="str">
        <f t="shared" ca="1" si="7"/>
        <v/>
      </c>
      <c r="Z26" s="27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4" t="str">
        <f t="shared" ca="1" si="0"/>
        <v/>
      </c>
      <c r="R27" t="str">
        <f>IF($A27="","",IF(MEMORIA_RESULTADOS!$W$46="","","C"&amp;MEMORIA_RESULTADOS!$W$46))</f>
        <v/>
      </c>
      <c r="S27" s="260" t="str">
        <f t="shared" ca="1" si="1"/>
        <v/>
      </c>
      <c r="T27" s="260" t="str">
        <f t="shared" ca="1" si="2"/>
        <v/>
      </c>
      <c r="U27" s="260" t="str">
        <f t="shared" ca="1" si="3"/>
        <v/>
      </c>
      <c r="V27" s="207" t="str">
        <f t="shared" ca="1" si="4"/>
        <v/>
      </c>
      <c r="W27" s="207" t="str">
        <f t="shared" ca="1" si="5"/>
        <v/>
      </c>
      <c r="X27" s="207" t="str">
        <f t="shared" ca="1" si="6"/>
        <v/>
      </c>
      <c r="Y27" t="str">
        <f t="shared" ca="1" si="7"/>
        <v/>
      </c>
      <c r="Z27" s="27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4" t="str">
        <f t="shared" ca="1" si="0"/>
        <v/>
      </c>
      <c r="R28" t="str">
        <f>IF($A28="","",IF(MEMORIA_RESULTADOS!$W$46="","","C"&amp;MEMORIA_RESULTADOS!$W$46))</f>
        <v/>
      </c>
      <c r="S28" s="260" t="str">
        <f t="shared" ca="1" si="1"/>
        <v/>
      </c>
      <c r="T28" s="260" t="str">
        <f t="shared" ca="1" si="2"/>
        <v/>
      </c>
      <c r="U28" s="260" t="str">
        <f t="shared" ca="1" si="3"/>
        <v/>
      </c>
      <c r="V28" s="207" t="str">
        <f t="shared" ca="1" si="4"/>
        <v/>
      </c>
      <c r="W28" s="207" t="str">
        <f t="shared" ca="1" si="5"/>
        <v/>
      </c>
      <c r="X28" s="207" t="str">
        <f t="shared" ca="1" si="6"/>
        <v/>
      </c>
      <c r="Y28" t="str">
        <f t="shared" ca="1" si="7"/>
        <v/>
      </c>
      <c r="Z28" s="27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4" t="str">
        <f t="shared" ca="1" si="0"/>
        <v/>
      </c>
      <c r="R29" t="str">
        <f>IF($A29="","",IF(MEMORIA_RESULTADOS!$W$46="","","C"&amp;MEMORIA_RESULTADOS!$W$46))</f>
        <v/>
      </c>
      <c r="S29" s="260" t="str">
        <f t="shared" ca="1" si="1"/>
        <v/>
      </c>
      <c r="T29" s="260" t="str">
        <f t="shared" ca="1" si="2"/>
        <v/>
      </c>
      <c r="U29" s="260" t="str">
        <f t="shared" ca="1" si="3"/>
        <v/>
      </c>
      <c r="V29" s="207" t="str">
        <f t="shared" ca="1" si="4"/>
        <v/>
      </c>
      <c r="W29" s="207" t="str">
        <f t="shared" ca="1" si="5"/>
        <v/>
      </c>
      <c r="X29" s="207" t="str">
        <f t="shared" ca="1" si="6"/>
        <v/>
      </c>
      <c r="Y29" t="str">
        <f t="shared" ca="1" si="7"/>
        <v/>
      </c>
      <c r="Z29" s="27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4" t="str">
        <f t="shared" ca="1" si="0"/>
        <v/>
      </c>
      <c r="R30" t="str">
        <f>IF($A30="","",IF(MEMORIA_RESULTADOS!$W$46="","","C"&amp;MEMORIA_RESULTADOS!$W$46))</f>
        <v/>
      </c>
      <c r="S30" s="260" t="str">
        <f t="shared" ca="1" si="1"/>
        <v/>
      </c>
      <c r="T30" s="260" t="str">
        <f t="shared" ca="1" si="2"/>
        <v/>
      </c>
      <c r="U30" s="260" t="str">
        <f t="shared" ca="1" si="3"/>
        <v/>
      </c>
      <c r="V30" s="207" t="str">
        <f t="shared" ca="1" si="4"/>
        <v/>
      </c>
      <c r="W30" s="207" t="str">
        <f t="shared" ca="1" si="5"/>
        <v/>
      </c>
      <c r="X30" s="207" t="str">
        <f t="shared" ca="1" si="6"/>
        <v/>
      </c>
      <c r="Y30" t="str">
        <f t="shared" ca="1" si="7"/>
        <v/>
      </c>
      <c r="Z30" s="27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4" t="str">
        <f t="shared" ca="1" si="0"/>
        <v/>
      </c>
      <c r="R31" t="str">
        <f>IF($A31="","",IF(MEMORIA_RESULTADOS!$W$46="","","C"&amp;MEMORIA_RESULTADOS!$W$46))</f>
        <v/>
      </c>
      <c r="S31" s="260" t="str">
        <f t="shared" ca="1" si="1"/>
        <v/>
      </c>
      <c r="T31" s="260" t="str">
        <f t="shared" ca="1" si="2"/>
        <v/>
      </c>
      <c r="U31" s="260" t="str">
        <f t="shared" ca="1" si="3"/>
        <v/>
      </c>
      <c r="V31" s="207" t="str">
        <f t="shared" ca="1" si="4"/>
        <v/>
      </c>
      <c r="W31" s="207" t="str">
        <f t="shared" ca="1" si="5"/>
        <v/>
      </c>
      <c r="X31" s="207" t="str">
        <f t="shared" ca="1" si="6"/>
        <v/>
      </c>
      <c r="Y31" t="str">
        <f t="shared" ca="1" si="7"/>
        <v/>
      </c>
      <c r="Z31" s="27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4" t="str">
        <f t="shared" ca="1" si="0"/>
        <v/>
      </c>
      <c r="R32" t="str">
        <f>IF($A32="","",IF(MEMORIA_RESULTADOS!$W$46="","","C"&amp;MEMORIA_RESULTADOS!$W$46))</f>
        <v/>
      </c>
      <c r="S32" s="260" t="str">
        <f t="shared" ca="1" si="1"/>
        <v/>
      </c>
      <c r="T32" s="260" t="str">
        <f t="shared" ca="1" si="2"/>
        <v/>
      </c>
      <c r="U32" s="260" t="str">
        <f t="shared" ca="1" si="3"/>
        <v/>
      </c>
      <c r="V32" s="207" t="str">
        <f t="shared" ca="1" si="4"/>
        <v/>
      </c>
      <c r="W32" s="207" t="str">
        <f t="shared" ca="1" si="5"/>
        <v/>
      </c>
      <c r="X32" s="207" t="str">
        <f t="shared" ca="1" si="6"/>
        <v/>
      </c>
      <c r="Y32" t="str">
        <f t="shared" ca="1" si="7"/>
        <v/>
      </c>
      <c r="Z32" s="27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4" t="str">
        <f t="shared" ca="1" si="0"/>
        <v/>
      </c>
      <c r="R33" t="str">
        <f>IF($A33="","",IF(MEMORIA_RESULTADOS!$W$46="","","C"&amp;MEMORIA_RESULTADOS!$W$46))</f>
        <v/>
      </c>
      <c r="S33" s="260" t="str">
        <f t="shared" ca="1" si="1"/>
        <v/>
      </c>
      <c r="T33" s="260" t="str">
        <f t="shared" ca="1" si="2"/>
        <v/>
      </c>
      <c r="U33" s="260" t="str">
        <f t="shared" ca="1" si="3"/>
        <v/>
      </c>
      <c r="V33" s="207" t="str">
        <f t="shared" ca="1" si="4"/>
        <v/>
      </c>
      <c r="W33" s="207" t="str">
        <f t="shared" ca="1" si="5"/>
        <v/>
      </c>
      <c r="X33" s="207" t="str">
        <f t="shared" ca="1" si="6"/>
        <v/>
      </c>
      <c r="Y33" t="str">
        <f t="shared" ca="1" si="7"/>
        <v/>
      </c>
      <c r="Z33" s="27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4" t="str">
        <f t="shared" ca="1" si="0"/>
        <v/>
      </c>
      <c r="R34" t="str">
        <f>IF($A34="","",IF(MEMORIA_RESULTADOS!$W$46="","","C"&amp;MEMORIA_RESULTADOS!$W$46))</f>
        <v/>
      </c>
      <c r="S34" s="260" t="str">
        <f t="shared" ca="1" si="1"/>
        <v/>
      </c>
      <c r="T34" s="260" t="str">
        <f t="shared" ca="1" si="2"/>
        <v/>
      </c>
      <c r="U34" s="260" t="str">
        <f t="shared" ca="1" si="3"/>
        <v/>
      </c>
      <c r="V34" s="207" t="str">
        <f t="shared" ca="1" si="4"/>
        <v/>
      </c>
      <c r="W34" s="207" t="str">
        <f t="shared" ca="1" si="5"/>
        <v/>
      </c>
      <c r="X34" s="207" t="str">
        <f t="shared" ca="1" si="6"/>
        <v/>
      </c>
      <c r="Y34" t="str">
        <f t="shared" ca="1" si="7"/>
        <v/>
      </c>
      <c r="Z34" s="27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4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60" t="str">
        <f t="shared" ref="S35:S66" ca="1" si="9">IF($A35="","",IFERROR(IF(INDIRECT("CICLO_EM_EXECUCAO!B"&amp;(ROW()+10))="","",INDIRECT("CICLO_EM_EXECUCAO!B"&amp;(ROW()+10))),""))</f>
        <v/>
      </c>
      <c r="T35" s="260" t="str">
        <f t="shared" ref="T35:T66" ca="1" si="10">IF($A35="","",IFERROR(IF(INDIRECT("CICLO_EM_EXECUCAO!D"&amp;(ROW()+10))="","",INDIRECT("CICLO_EM_EXECUCAO!D"&amp;(ROW()+10))),""))</f>
        <v/>
      </c>
      <c r="U35" s="260" t="str">
        <f t="shared" ref="U35:U66" ca="1" si="11">IF($A35="","",IFERROR(IF(INDIRECT("CICLO_EM_EXECUCAO!C"&amp;(ROW()+10))="","",INDIRECT("CICLO_EM_EXECUCAO!C"&amp;(ROW()+10))),""))</f>
        <v/>
      </c>
      <c r="V35" s="207" t="str">
        <f t="shared" ref="V35:V66" ca="1" si="12">IF($A35="","",IFERROR(IF(INDIRECT("CICLO_EM_EXECUCAO!E"&amp;(ROW()+10))="","",INDIRECT("CICLO_EM_EXECUCAO!E"&amp;(ROW()+10))),""))</f>
        <v/>
      </c>
      <c r="W35" s="207" t="str">
        <f t="shared" ref="W35:W66" ca="1" si="13">IF($A35="","",IFERROR(IF(INDIRECT("CICLO_EM_EXECUCAO!F"&amp;(ROW()+10))="","",INDIRECT("CICLO_EM_EXECUCAO!F"&amp;(ROW()+10))),""))</f>
        <v/>
      </c>
      <c r="X35" s="207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7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4" t="str">
        <f t="shared" ca="1" si="8"/>
        <v/>
      </c>
      <c r="R36" t="str">
        <f>IF($A36="","",IF(MEMORIA_RESULTADOS!$W$46="","","C"&amp;MEMORIA_RESULTADOS!$W$46))</f>
        <v/>
      </c>
      <c r="S36" s="260" t="str">
        <f t="shared" ca="1" si="9"/>
        <v/>
      </c>
      <c r="T36" s="260" t="str">
        <f t="shared" ca="1" si="10"/>
        <v/>
      </c>
      <c r="U36" s="260" t="str">
        <f t="shared" ca="1" si="11"/>
        <v/>
      </c>
      <c r="V36" s="207" t="str">
        <f t="shared" ca="1" si="12"/>
        <v/>
      </c>
      <c r="W36" s="207" t="str">
        <f t="shared" ca="1" si="13"/>
        <v/>
      </c>
      <c r="X36" s="207" t="str">
        <f t="shared" ca="1" si="14"/>
        <v/>
      </c>
      <c r="Y36" t="str">
        <f t="shared" ca="1" si="15"/>
        <v/>
      </c>
      <c r="Z36" s="27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4" t="str">
        <f t="shared" ca="1" si="8"/>
        <v/>
      </c>
      <c r="R37" t="str">
        <f>IF($A37="","",IF(MEMORIA_RESULTADOS!$W$46="","","C"&amp;MEMORIA_RESULTADOS!$W$46))</f>
        <v/>
      </c>
      <c r="S37" s="260" t="str">
        <f t="shared" ca="1" si="9"/>
        <v/>
      </c>
      <c r="T37" s="260" t="str">
        <f t="shared" ca="1" si="10"/>
        <v/>
      </c>
      <c r="U37" s="260" t="str">
        <f t="shared" ca="1" si="11"/>
        <v/>
      </c>
      <c r="V37" s="207" t="str">
        <f t="shared" ca="1" si="12"/>
        <v/>
      </c>
      <c r="W37" s="207" t="str">
        <f t="shared" ca="1" si="13"/>
        <v/>
      </c>
      <c r="X37" s="207" t="str">
        <f t="shared" ca="1" si="14"/>
        <v/>
      </c>
      <c r="Y37" t="str">
        <f t="shared" ca="1" si="15"/>
        <v/>
      </c>
      <c r="Z37" s="27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4" t="str">
        <f t="shared" ca="1" si="8"/>
        <v/>
      </c>
      <c r="R38" t="str">
        <f>IF($A38="","",IF(MEMORIA_RESULTADOS!$W$46="","","C"&amp;MEMORIA_RESULTADOS!$W$46))</f>
        <v/>
      </c>
      <c r="S38" s="260" t="str">
        <f t="shared" ca="1" si="9"/>
        <v/>
      </c>
      <c r="T38" s="260" t="str">
        <f t="shared" ca="1" si="10"/>
        <v/>
      </c>
      <c r="U38" s="260" t="str">
        <f t="shared" ca="1" si="11"/>
        <v/>
      </c>
      <c r="V38" s="207" t="str">
        <f t="shared" ca="1" si="12"/>
        <v/>
      </c>
      <c r="W38" s="207" t="str">
        <f t="shared" ca="1" si="13"/>
        <v/>
      </c>
      <c r="X38" s="207" t="str">
        <f t="shared" ca="1" si="14"/>
        <v/>
      </c>
      <c r="Y38" t="str">
        <f t="shared" ca="1" si="15"/>
        <v/>
      </c>
      <c r="Z38" s="27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4" t="str">
        <f t="shared" ca="1" si="8"/>
        <v/>
      </c>
      <c r="R39" t="str">
        <f>IF($A39="","",IF(MEMORIA_RESULTADOS!$W$46="","","C"&amp;MEMORIA_RESULTADOS!$W$46))</f>
        <v/>
      </c>
      <c r="S39" s="260" t="str">
        <f t="shared" ca="1" si="9"/>
        <v/>
      </c>
      <c r="T39" s="260" t="str">
        <f t="shared" ca="1" si="10"/>
        <v/>
      </c>
      <c r="U39" s="260" t="str">
        <f t="shared" ca="1" si="11"/>
        <v/>
      </c>
      <c r="V39" s="207" t="str">
        <f t="shared" ca="1" si="12"/>
        <v/>
      </c>
      <c r="W39" s="207" t="str">
        <f t="shared" ca="1" si="13"/>
        <v/>
      </c>
      <c r="X39" s="207" t="str">
        <f t="shared" ca="1" si="14"/>
        <v/>
      </c>
      <c r="Y39" t="str">
        <f t="shared" ca="1" si="15"/>
        <v/>
      </c>
      <c r="Z39" s="27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4" t="str">
        <f t="shared" ca="1" si="8"/>
        <v/>
      </c>
      <c r="R40" t="str">
        <f>IF($A40="","",IF(MEMORIA_RESULTADOS!$W$46="","","C"&amp;MEMORIA_RESULTADOS!$W$46))</f>
        <v/>
      </c>
      <c r="S40" s="260" t="str">
        <f t="shared" ca="1" si="9"/>
        <v/>
      </c>
      <c r="T40" s="260" t="str">
        <f t="shared" ca="1" si="10"/>
        <v/>
      </c>
      <c r="U40" s="260" t="str">
        <f t="shared" ca="1" si="11"/>
        <v/>
      </c>
      <c r="V40" s="207" t="str">
        <f t="shared" ca="1" si="12"/>
        <v/>
      </c>
      <c r="W40" s="207" t="str">
        <f t="shared" ca="1" si="13"/>
        <v/>
      </c>
      <c r="X40" s="207" t="str">
        <f t="shared" ca="1" si="14"/>
        <v/>
      </c>
      <c r="Y40" t="str">
        <f t="shared" ca="1" si="15"/>
        <v/>
      </c>
      <c r="Z40" s="27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4" t="str">
        <f t="shared" ca="1" si="8"/>
        <v/>
      </c>
      <c r="R41" t="str">
        <f>IF($A41="","",IF(MEMORIA_RESULTADOS!$W$46="","","C"&amp;MEMORIA_RESULTADOS!$W$46))</f>
        <v/>
      </c>
      <c r="S41" s="260" t="str">
        <f t="shared" ca="1" si="9"/>
        <v/>
      </c>
      <c r="T41" s="260" t="str">
        <f t="shared" ca="1" si="10"/>
        <v/>
      </c>
      <c r="U41" s="260" t="str">
        <f t="shared" ca="1" si="11"/>
        <v/>
      </c>
      <c r="V41" s="207" t="str">
        <f t="shared" ca="1" si="12"/>
        <v/>
      </c>
      <c r="W41" s="207" t="str">
        <f t="shared" ca="1" si="13"/>
        <v/>
      </c>
      <c r="X41" s="207" t="str">
        <f t="shared" ca="1" si="14"/>
        <v/>
      </c>
      <c r="Y41" t="str">
        <f t="shared" ca="1" si="15"/>
        <v/>
      </c>
      <c r="Z41" s="27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4" t="str">
        <f t="shared" ca="1" si="8"/>
        <v/>
      </c>
      <c r="R42" t="str">
        <f>IF($A42="","",IF(MEMORIA_RESULTADOS!$W$46="","","C"&amp;MEMORIA_RESULTADOS!$W$46))</f>
        <v/>
      </c>
      <c r="S42" s="260" t="str">
        <f t="shared" ca="1" si="9"/>
        <v/>
      </c>
      <c r="T42" s="260" t="str">
        <f t="shared" ca="1" si="10"/>
        <v/>
      </c>
      <c r="U42" s="260" t="str">
        <f t="shared" ca="1" si="11"/>
        <v/>
      </c>
      <c r="V42" s="207" t="str">
        <f t="shared" ca="1" si="12"/>
        <v/>
      </c>
      <c r="W42" s="207" t="str">
        <f t="shared" ca="1" si="13"/>
        <v/>
      </c>
      <c r="X42" s="207" t="str">
        <f t="shared" ca="1" si="14"/>
        <v/>
      </c>
      <c r="Y42" t="str">
        <f t="shared" ca="1" si="15"/>
        <v/>
      </c>
      <c r="Z42" s="27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4" t="str">
        <f t="shared" ca="1" si="8"/>
        <v/>
      </c>
      <c r="R43" t="str">
        <f>IF($A43="","",IF(MEMORIA_RESULTADOS!$W$46="","","C"&amp;MEMORIA_RESULTADOS!$W$46))</f>
        <v/>
      </c>
      <c r="S43" s="260" t="str">
        <f t="shared" ca="1" si="9"/>
        <v/>
      </c>
      <c r="T43" s="260" t="str">
        <f t="shared" ca="1" si="10"/>
        <v/>
      </c>
      <c r="U43" s="260" t="str">
        <f t="shared" ca="1" si="11"/>
        <v/>
      </c>
      <c r="V43" s="207" t="str">
        <f t="shared" ca="1" si="12"/>
        <v/>
      </c>
      <c r="W43" s="207" t="str">
        <f t="shared" ca="1" si="13"/>
        <v/>
      </c>
      <c r="X43" s="207" t="str">
        <f t="shared" ca="1" si="14"/>
        <v/>
      </c>
      <c r="Y43" t="str">
        <f t="shared" ca="1" si="15"/>
        <v/>
      </c>
      <c r="Z43" s="27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4" t="str">
        <f t="shared" ca="1" si="8"/>
        <v/>
      </c>
      <c r="R44" t="str">
        <f>IF($A44="","",IF(MEMORIA_RESULTADOS!$W$46="","","C"&amp;MEMORIA_RESULTADOS!$W$46))</f>
        <v/>
      </c>
      <c r="S44" s="260" t="str">
        <f t="shared" ca="1" si="9"/>
        <v/>
      </c>
      <c r="T44" s="260" t="str">
        <f t="shared" ca="1" si="10"/>
        <v/>
      </c>
      <c r="U44" s="260" t="str">
        <f t="shared" ca="1" si="11"/>
        <v/>
      </c>
      <c r="V44" s="207" t="str">
        <f t="shared" ca="1" si="12"/>
        <v/>
      </c>
      <c r="W44" s="207" t="str">
        <f t="shared" ca="1" si="13"/>
        <v/>
      </c>
      <c r="X44" s="207" t="str">
        <f t="shared" ca="1" si="14"/>
        <v/>
      </c>
      <c r="Y44" t="str">
        <f t="shared" ca="1" si="15"/>
        <v/>
      </c>
      <c r="Z44" s="27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4" t="str">
        <f t="shared" ca="1" si="8"/>
        <v/>
      </c>
      <c r="R45" t="str">
        <f>IF($A45="","",IF(MEMORIA_RESULTADOS!$W$46="","","C"&amp;MEMORIA_RESULTADOS!$W$46))</f>
        <v/>
      </c>
      <c r="S45" s="260" t="str">
        <f t="shared" ca="1" si="9"/>
        <v/>
      </c>
      <c r="T45" s="260" t="str">
        <f t="shared" ca="1" si="10"/>
        <v/>
      </c>
      <c r="U45" s="260" t="str">
        <f t="shared" ca="1" si="11"/>
        <v/>
      </c>
      <c r="V45" s="207" t="str">
        <f t="shared" ca="1" si="12"/>
        <v/>
      </c>
      <c r="W45" s="207" t="str">
        <f t="shared" ca="1" si="13"/>
        <v/>
      </c>
      <c r="X45" s="207" t="str">
        <f t="shared" ca="1" si="14"/>
        <v/>
      </c>
      <c r="Y45" t="str">
        <f t="shared" ca="1" si="15"/>
        <v/>
      </c>
      <c r="Z45" s="27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4" t="str">
        <f t="shared" ca="1" si="8"/>
        <v/>
      </c>
      <c r="R46" t="str">
        <f>IF($A46="","",IF(MEMORIA_RESULTADOS!$W$46="","","C"&amp;MEMORIA_RESULTADOS!$W$46))</f>
        <v/>
      </c>
      <c r="S46" s="260" t="str">
        <f t="shared" ca="1" si="9"/>
        <v/>
      </c>
      <c r="T46" s="260" t="str">
        <f t="shared" ca="1" si="10"/>
        <v/>
      </c>
      <c r="U46" s="260" t="str">
        <f t="shared" ca="1" si="11"/>
        <v/>
      </c>
      <c r="V46" s="207" t="str">
        <f t="shared" ca="1" si="12"/>
        <v/>
      </c>
      <c r="W46" s="207" t="str">
        <f t="shared" ca="1" si="13"/>
        <v/>
      </c>
      <c r="X46" s="207" t="str">
        <f t="shared" ca="1" si="14"/>
        <v/>
      </c>
      <c r="Y46" t="str">
        <f t="shared" ca="1" si="15"/>
        <v/>
      </c>
      <c r="Z46" s="27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4" t="str">
        <f t="shared" ca="1" si="8"/>
        <v/>
      </c>
      <c r="R47" t="str">
        <f>IF($A47="","",IF(MEMORIA_RESULTADOS!$W$46="","","C"&amp;MEMORIA_RESULTADOS!$W$46))</f>
        <v/>
      </c>
      <c r="S47" s="260" t="str">
        <f t="shared" ca="1" si="9"/>
        <v/>
      </c>
      <c r="T47" s="260" t="str">
        <f t="shared" ca="1" si="10"/>
        <v/>
      </c>
      <c r="U47" s="260" t="str">
        <f t="shared" ca="1" si="11"/>
        <v/>
      </c>
      <c r="V47" s="207" t="str">
        <f t="shared" ca="1" si="12"/>
        <v/>
      </c>
      <c r="W47" s="207" t="str">
        <f t="shared" ca="1" si="13"/>
        <v/>
      </c>
      <c r="X47" s="207" t="str">
        <f t="shared" ca="1" si="14"/>
        <v/>
      </c>
      <c r="Y47" t="str">
        <f t="shared" ca="1" si="15"/>
        <v/>
      </c>
      <c r="Z47" s="27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4" t="str">
        <f t="shared" ca="1" si="8"/>
        <v/>
      </c>
      <c r="R48" t="str">
        <f>IF($A48="","",IF(MEMORIA_RESULTADOS!$W$46="","","C"&amp;MEMORIA_RESULTADOS!$W$46))</f>
        <v/>
      </c>
      <c r="S48" s="260" t="str">
        <f t="shared" ca="1" si="9"/>
        <v/>
      </c>
      <c r="T48" s="260" t="str">
        <f t="shared" ca="1" si="10"/>
        <v/>
      </c>
      <c r="U48" s="260" t="str">
        <f t="shared" ca="1" si="11"/>
        <v/>
      </c>
      <c r="V48" s="207" t="str">
        <f t="shared" ca="1" si="12"/>
        <v/>
      </c>
      <c r="W48" s="207" t="str">
        <f t="shared" ca="1" si="13"/>
        <v/>
      </c>
      <c r="X48" s="207" t="str">
        <f t="shared" ca="1" si="14"/>
        <v/>
      </c>
      <c r="Y48" t="str">
        <f t="shared" ca="1" si="15"/>
        <v/>
      </c>
      <c r="Z48" s="27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4" t="str">
        <f t="shared" ca="1" si="8"/>
        <v/>
      </c>
      <c r="R49" t="str">
        <f>IF($A49="","",IF(MEMORIA_RESULTADOS!$W$46="","","C"&amp;MEMORIA_RESULTADOS!$W$46))</f>
        <v/>
      </c>
      <c r="S49" s="260" t="str">
        <f t="shared" ca="1" si="9"/>
        <v/>
      </c>
      <c r="T49" s="260" t="str">
        <f t="shared" ca="1" si="10"/>
        <v/>
      </c>
      <c r="U49" s="260" t="str">
        <f t="shared" ca="1" si="11"/>
        <v/>
      </c>
      <c r="V49" s="207" t="str">
        <f t="shared" ca="1" si="12"/>
        <v/>
      </c>
      <c r="W49" s="207" t="str">
        <f t="shared" ca="1" si="13"/>
        <v/>
      </c>
      <c r="X49" s="207" t="str">
        <f t="shared" ca="1" si="14"/>
        <v/>
      </c>
      <c r="Y49" t="str">
        <f t="shared" ca="1" si="15"/>
        <v/>
      </c>
      <c r="Z49" s="27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4" t="str">
        <f t="shared" ca="1" si="8"/>
        <v/>
      </c>
      <c r="R50" t="str">
        <f>IF($A50="","",IF(MEMORIA_RESULTADOS!$W$46="","","C"&amp;MEMORIA_RESULTADOS!$W$46))</f>
        <v/>
      </c>
      <c r="S50" s="260" t="str">
        <f t="shared" ca="1" si="9"/>
        <v/>
      </c>
      <c r="T50" s="260" t="str">
        <f t="shared" ca="1" si="10"/>
        <v/>
      </c>
      <c r="U50" s="260" t="str">
        <f t="shared" ca="1" si="11"/>
        <v/>
      </c>
      <c r="V50" s="207" t="str">
        <f t="shared" ca="1" si="12"/>
        <v/>
      </c>
      <c r="W50" s="207" t="str">
        <f t="shared" ca="1" si="13"/>
        <v/>
      </c>
      <c r="X50" s="207" t="str">
        <f t="shared" ca="1" si="14"/>
        <v/>
      </c>
      <c r="Y50" t="str">
        <f t="shared" ca="1" si="15"/>
        <v/>
      </c>
      <c r="Z50" s="27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4" t="str">
        <f t="shared" ca="1" si="8"/>
        <v/>
      </c>
      <c r="R51" t="str">
        <f>IF($A51="","",IF(MEMORIA_RESULTADOS!$W$46="","","C"&amp;MEMORIA_RESULTADOS!$W$46))</f>
        <v/>
      </c>
      <c r="S51" s="260" t="str">
        <f t="shared" ca="1" si="9"/>
        <v/>
      </c>
      <c r="T51" s="260" t="str">
        <f t="shared" ca="1" si="10"/>
        <v/>
      </c>
      <c r="U51" s="260" t="str">
        <f t="shared" ca="1" si="11"/>
        <v/>
      </c>
      <c r="V51" s="207" t="str">
        <f t="shared" ca="1" si="12"/>
        <v/>
      </c>
      <c r="W51" s="207" t="str">
        <f t="shared" ca="1" si="13"/>
        <v/>
      </c>
      <c r="X51" s="207" t="str">
        <f t="shared" ca="1" si="14"/>
        <v/>
      </c>
      <c r="Y51" t="str">
        <f t="shared" ca="1" si="15"/>
        <v/>
      </c>
      <c r="Z51" s="27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4" t="str">
        <f t="shared" ca="1" si="8"/>
        <v/>
      </c>
      <c r="R52" t="str">
        <f>IF($A52="","",IF(MEMORIA_RESULTADOS!$W$46="","","C"&amp;MEMORIA_RESULTADOS!$W$46))</f>
        <v/>
      </c>
      <c r="S52" s="260" t="str">
        <f t="shared" ca="1" si="9"/>
        <v/>
      </c>
      <c r="T52" s="260" t="str">
        <f t="shared" ca="1" si="10"/>
        <v/>
      </c>
      <c r="U52" s="260" t="str">
        <f t="shared" ca="1" si="11"/>
        <v/>
      </c>
      <c r="V52" s="207" t="str">
        <f t="shared" ca="1" si="12"/>
        <v/>
      </c>
      <c r="W52" s="207" t="str">
        <f t="shared" ca="1" si="13"/>
        <v/>
      </c>
      <c r="X52" s="207" t="str">
        <f t="shared" ca="1" si="14"/>
        <v/>
      </c>
      <c r="Y52" t="str">
        <f t="shared" ca="1" si="15"/>
        <v/>
      </c>
      <c r="Z52" s="27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4" t="str">
        <f t="shared" ca="1" si="8"/>
        <v/>
      </c>
      <c r="R53" t="str">
        <f>IF($A53="","",IF(MEMORIA_RESULTADOS!$W$46="","","C"&amp;MEMORIA_RESULTADOS!$W$46))</f>
        <v/>
      </c>
      <c r="S53" s="260" t="str">
        <f t="shared" ca="1" si="9"/>
        <v/>
      </c>
      <c r="T53" s="260" t="str">
        <f t="shared" ca="1" si="10"/>
        <v/>
      </c>
      <c r="U53" s="260" t="str">
        <f t="shared" ca="1" si="11"/>
        <v/>
      </c>
      <c r="V53" s="207" t="str">
        <f t="shared" ca="1" si="12"/>
        <v/>
      </c>
      <c r="W53" s="207" t="str">
        <f t="shared" ca="1" si="13"/>
        <v/>
      </c>
      <c r="X53" s="207" t="str">
        <f t="shared" ca="1" si="14"/>
        <v/>
      </c>
      <c r="Y53" t="str">
        <f t="shared" ca="1" si="15"/>
        <v/>
      </c>
      <c r="Z53" s="27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4" t="str">
        <f t="shared" ca="1" si="8"/>
        <v/>
      </c>
      <c r="R54" t="str">
        <f>IF($A54="","",IF(MEMORIA_RESULTADOS!$W$46="","","C"&amp;MEMORIA_RESULTADOS!$W$46))</f>
        <v/>
      </c>
      <c r="S54" s="260" t="str">
        <f t="shared" ca="1" si="9"/>
        <v/>
      </c>
      <c r="T54" s="260" t="str">
        <f t="shared" ca="1" si="10"/>
        <v/>
      </c>
      <c r="U54" s="260" t="str">
        <f t="shared" ca="1" si="11"/>
        <v/>
      </c>
      <c r="V54" s="207" t="str">
        <f t="shared" ca="1" si="12"/>
        <v/>
      </c>
      <c r="W54" s="207" t="str">
        <f t="shared" ca="1" si="13"/>
        <v/>
      </c>
      <c r="X54" s="207" t="str">
        <f t="shared" ca="1" si="14"/>
        <v/>
      </c>
      <c r="Y54" t="str">
        <f t="shared" ca="1" si="15"/>
        <v/>
      </c>
      <c r="Z54" s="27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4" t="str">
        <f t="shared" ca="1" si="8"/>
        <v/>
      </c>
      <c r="R55" t="str">
        <f>IF($A55="","",IF(MEMORIA_RESULTADOS!$W$46="","","C"&amp;MEMORIA_RESULTADOS!$W$46))</f>
        <v/>
      </c>
      <c r="S55" s="260" t="str">
        <f t="shared" ca="1" si="9"/>
        <v/>
      </c>
      <c r="T55" s="260" t="str">
        <f t="shared" ca="1" si="10"/>
        <v/>
      </c>
      <c r="U55" s="260" t="str">
        <f t="shared" ca="1" si="11"/>
        <v/>
      </c>
      <c r="V55" s="207" t="str">
        <f t="shared" ca="1" si="12"/>
        <v/>
      </c>
      <c r="W55" s="207" t="str">
        <f t="shared" ca="1" si="13"/>
        <v/>
      </c>
      <c r="X55" s="207" t="str">
        <f t="shared" ca="1" si="14"/>
        <v/>
      </c>
      <c r="Y55" t="str">
        <f t="shared" ca="1" si="15"/>
        <v/>
      </c>
      <c r="Z55" s="27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4" t="str">
        <f t="shared" ca="1" si="8"/>
        <v/>
      </c>
      <c r="R56" t="str">
        <f>IF($A56="","",IF(MEMORIA_RESULTADOS!$W$46="","","C"&amp;MEMORIA_RESULTADOS!$W$46))</f>
        <v/>
      </c>
      <c r="S56" s="260" t="str">
        <f t="shared" ca="1" si="9"/>
        <v/>
      </c>
      <c r="T56" s="260" t="str">
        <f t="shared" ca="1" si="10"/>
        <v/>
      </c>
      <c r="U56" s="260" t="str">
        <f t="shared" ca="1" si="11"/>
        <v/>
      </c>
      <c r="V56" s="207" t="str">
        <f t="shared" ca="1" si="12"/>
        <v/>
      </c>
      <c r="W56" s="207" t="str">
        <f t="shared" ca="1" si="13"/>
        <v/>
      </c>
      <c r="X56" s="207" t="str">
        <f t="shared" ca="1" si="14"/>
        <v/>
      </c>
      <c r="Y56" t="str">
        <f t="shared" ca="1" si="15"/>
        <v/>
      </c>
      <c r="Z56" s="27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4" t="str">
        <f t="shared" ca="1" si="8"/>
        <v/>
      </c>
      <c r="R57" t="str">
        <f>IF($A57="","",IF(MEMORIA_RESULTADOS!$W$46="","","C"&amp;MEMORIA_RESULTADOS!$W$46))</f>
        <v/>
      </c>
      <c r="S57" s="260" t="str">
        <f t="shared" ca="1" si="9"/>
        <v/>
      </c>
      <c r="T57" s="260" t="str">
        <f t="shared" ca="1" si="10"/>
        <v/>
      </c>
      <c r="U57" s="260" t="str">
        <f t="shared" ca="1" si="11"/>
        <v/>
      </c>
      <c r="V57" s="207" t="str">
        <f t="shared" ca="1" si="12"/>
        <v/>
      </c>
      <c r="W57" s="207" t="str">
        <f t="shared" ca="1" si="13"/>
        <v/>
      </c>
      <c r="X57" s="207" t="str">
        <f t="shared" ca="1" si="14"/>
        <v/>
      </c>
      <c r="Y57" t="str">
        <f t="shared" ca="1" si="15"/>
        <v/>
      </c>
      <c r="Z57" s="27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4" t="str">
        <f t="shared" ca="1" si="8"/>
        <v/>
      </c>
      <c r="R58" t="str">
        <f>IF($A58="","",IF(MEMORIA_RESULTADOS!$W$46="","","C"&amp;MEMORIA_RESULTADOS!$W$46))</f>
        <v/>
      </c>
      <c r="S58" s="260" t="str">
        <f t="shared" ca="1" si="9"/>
        <v/>
      </c>
      <c r="T58" s="260" t="str">
        <f t="shared" ca="1" si="10"/>
        <v/>
      </c>
      <c r="U58" s="260" t="str">
        <f t="shared" ca="1" si="11"/>
        <v/>
      </c>
      <c r="V58" s="207" t="str">
        <f t="shared" ca="1" si="12"/>
        <v/>
      </c>
      <c r="W58" s="207" t="str">
        <f t="shared" ca="1" si="13"/>
        <v/>
      </c>
      <c r="X58" s="207" t="str">
        <f t="shared" ca="1" si="14"/>
        <v/>
      </c>
      <c r="Y58" t="str">
        <f t="shared" ca="1" si="15"/>
        <v/>
      </c>
      <c r="Z58" s="27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4" t="str">
        <f t="shared" ca="1" si="8"/>
        <v/>
      </c>
      <c r="R59" t="str">
        <f>IF($A59="","",IF(MEMORIA_RESULTADOS!$W$46="","","C"&amp;MEMORIA_RESULTADOS!$W$46))</f>
        <v/>
      </c>
      <c r="S59" s="260" t="str">
        <f t="shared" ca="1" si="9"/>
        <v/>
      </c>
      <c r="T59" s="260" t="str">
        <f t="shared" ca="1" si="10"/>
        <v/>
      </c>
      <c r="U59" s="260" t="str">
        <f t="shared" ca="1" si="11"/>
        <v/>
      </c>
      <c r="V59" s="207" t="str">
        <f t="shared" ca="1" si="12"/>
        <v/>
      </c>
      <c r="W59" s="207" t="str">
        <f t="shared" ca="1" si="13"/>
        <v/>
      </c>
      <c r="X59" s="207" t="str">
        <f t="shared" ca="1" si="14"/>
        <v/>
      </c>
      <c r="Y59" t="str">
        <f t="shared" ca="1" si="15"/>
        <v/>
      </c>
      <c r="Z59" s="27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4" t="str">
        <f t="shared" ca="1" si="8"/>
        <v/>
      </c>
      <c r="R60" t="str">
        <f>IF($A60="","",IF(MEMORIA_RESULTADOS!$W$46="","","C"&amp;MEMORIA_RESULTADOS!$W$46))</f>
        <v/>
      </c>
      <c r="S60" s="260" t="str">
        <f t="shared" ca="1" si="9"/>
        <v/>
      </c>
      <c r="T60" s="260" t="str">
        <f t="shared" ca="1" si="10"/>
        <v/>
      </c>
      <c r="U60" s="260" t="str">
        <f t="shared" ca="1" si="11"/>
        <v/>
      </c>
      <c r="V60" s="207" t="str">
        <f t="shared" ca="1" si="12"/>
        <v/>
      </c>
      <c r="W60" s="207" t="str">
        <f t="shared" ca="1" si="13"/>
        <v/>
      </c>
      <c r="X60" s="207" t="str">
        <f t="shared" ca="1" si="14"/>
        <v/>
      </c>
      <c r="Y60" t="str">
        <f t="shared" ca="1" si="15"/>
        <v/>
      </c>
      <c r="Z60" s="27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4" t="str">
        <f t="shared" ca="1" si="8"/>
        <v/>
      </c>
      <c r="R61" t="str">
        <f>IF($A61="","",IF(MEMORIA_RESULTADOS!$W$46="","","C"&amp;MEMORIA_RESULTADOS!$W$46))</f>
        <v/>
      </c>
      <c r="S61" s="260" t="str">
        <f t="shared" ca="1" si="9"/>
        <v/>
      </c>
      <c r="T61" s="260" t="str">
        <f t="shared" ca="1" si="10"/>
        <v/>
      </c>
      <c r="U61" s="260" t="str">
        <f t="shared" ca="1" si="11"/>
        <v/>
      </c>
      <c r="V61" s="207" t="str">
        <f t="shared" ca="1" si="12"/>
        <v/>
      </c>
      <c r="W61" s="207" t="str">
        <f t="shared" ca="1" si="13"/>
        <v/>
      </c>
      <c r="X61" s="207" t="str">
        <f t="shared" ca="1" si="14"/>
        <v/>
      </c>
      <c r="Y61" t="str">
        <f t="shared" ca="1" si="15"/>
        <v/>
      </c>
      <c r="Z61" s="27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4" t="str">
        <f t="shared" ca="1" si="8"/>
        <v/>
      </c>
      <c r="R62" t="str">
        <f>IF($A62="","",IF(MEMORIA_RESULTADOS!$W$46="","","C"&amp;MEMORIA_RESULTADOS!$W$46))</f>
        <v/>
      </c>
      <c r="S62" s="260" t="str">
        <f t="shared" ca="1" si="9"/>
        <v/>
      </c>
      <c r="T62" s="260" t="str">
        <f t="shared" ca="1" si="10"/>
        <v/>
      </c>
      <c r="U62" s="260" t="str">
        <f t="shared" ca="1" si="11"/>
        <v/>
      </c>
      <c r="V62" s="207" t="str">
        <f t="shared" ca="1" si="12"/>
        <v/>
      </c>
      <c r="W62" s="207" t="str">
        <f t="shared" ca="1" si="13"/>
        <v/>
      </c>
      <c r="X62" s="207" t="str">
        <f t="shared" ca="1" si="14"/>
        <v/>
      </c>
      <c r="Y62" t="str">
        <f t="shared" ca="1" si="15"/>
        <v/>
      </c>
      <c r="Z62" s="27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4" t="str">
        <f t="shared" ca="1" si="8"/>
        <v/>
      </c>
      <c r="R63" t="str">
        <f>IF($A63="","",IF(MEMORIA_RESULTADOS!$W$46="","","C"&amp;MEMORIA_RESULTADOS!$W$46))</f>
        <v/>
      </c>
      <c r="S63" s="260" t="str">
        <f t="shared" ca="1" si="9"/>
        <v/>
      </c>
      <c r="T63" s="260" t="str">
        <f t="shared" ca="1" si="10"/>
        <v/>
      </c>
      <c r="U63" s="260" t="str">
        <f t="shared" ca="1" si="11"/>
        <v/>
      </c>
      <c r="V63" s="207" t="str">
        <f t="shared" ca="1" si="12"/>
        <v/>
      </c>
      <c r="W63" s="207" t="str">
        <f t="shared" ca="1" si="13"/>
        <v/>
      </c>
      <c r="X63" s="207" t="str">
        <f t="shared" ca="1" si="14"/>
        <v/>
      </c>
      <c r="Y63" t="str">
        <f t="shared" ca="1" si="15"/>
        <v/>
      </c>
      <c r="Z63" s="27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4" t="str">
        <f t="shared" ca="1" si="8"/>
        <v/>
      </c>
      <c r="R64" t="str">
        <f>IF($A64="","",IF(MEMORIA_RESULTADOS!$W$46="","","C"&amp;MEMORIA_RESULTADOS!$W$46))</f>
        <v/>
      </c>
      <c r="S64" s="260" t="str">
        <f t="shared" ca="1" si="9"/>
        <v/>
      </c>
      <c r="T64" s="260" t="str">
        <f t="shared" ca="1" si="10"/>
        <v/>
      </c>
      <c r="U64" s="260" t="str">
        <f t="shared" ca="1" si="11"/>
        <v/>
      </c>
      <c r="V64" s="207" t="str">
        <f t="shared" ca="1" si="12"/>
        <v/>
      </c>
      <c r="W64" s="207" t="str">
        <f t="shared" ca="1" si="13"/>
        <v/>
      </c>
      <c r="X64" s="207" t="str">
        <f t="shared" ca="1" si="14"/>
        <v/>
      </c>
      <c r="Y64" t="str">
        <f t="shared" ca="1" si="15"/>
        <v/>
      </c>
      <c r="Z64" s="27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4" t="str">
        <f t="shared" ca="1" si="8"/>
        <v/>
      </c>
      <c r="R65" t="str">
        <f>IF($A65="","",IF(MEMORIA_RESULTADOS!$W$46="","","C"&amp;MEMORIA_RESULTADOS!$W$46))</f>
        <v/>
      </c>
      <c r="S65" s="260" t="str">
        <f t="shared" ca="1" si="9"/>
        <v/>
      </c>
      <c r="T65" s="260" t="str">
        <f t="shared" ca="1" si="10"/>
        <v/>
      </c>
      <c r="U65" s="260" t="str">
        <f t="shared" ca="1" si="11"/>
        <v/>
      </c>
      <c r="V65" s="207" t="str">
        <f t="shared" ca="1" si="12"/>
        <v/>
      </c>
      <c r="W65" s="207" t="str">
        <f t="shared" ca="1" si="13"/>
        <v/>
      </c>
      <c r="X65" s="207" t="str">
        <f t="shared" ca="1" si="14"/>
        <v/>
      </c>
      <c r="Y65" t="str">
        <f t="shared" ca="1" si="15"/>
        <v/>
      </c>
      <c r="Z65" s="27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4" t="str">
        <f t="shared" ca="1" si="8"/>
        <v/>
      </c>
      <c r="R66" t="str">
        <f>IF($A66="","",IF(MEMORIA_RESULTADOS!$W$46="","","C"&amp;MEMORIA_RESULTADOS!$W$46))</f>
        <v/>
      </c>
      <c r="S66" s="260" t="str">
        <f t="shared" ca="1" si="9"/>
        <v/>
      </c>
      <c r="T66" s="260" t="str">
        <f t="shared" ca="1" si="10"/>
        <v/>
      </c>
      <c r="U66" s="260" t="str">
        <f t="shared" ca="1" si="11"/>
        <v/>
      </c>
      <c r="V66" s="207" t="str">
        <f t="shared" ca="1" si="12"/>
        <v/>
      </c>
      <c r="W66" s="207" t="str">
        <f t="shared" ca="1" si="13"/>
        <v/>
      </c>
      <c r="X66" s="207" t="str">
        <f t="shared" ca="1" si="14"/>
        <v/>
      </c>
      <c r="Y66" t="str">
        <f t="shared" ca="1" si="15"/>
        <v/>
      </c>
      <c r="Z66" s="27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4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60" t="str">
        <f t="shared" ref="S67:S98" ca="1" si="17">IF($A67="","",IFERROR(IF(INDIRECT("CICLO_EM_EXECUCAO!B"&amp;(ROW()+10))="","",INDIRECT("CICLO_EM_EXECUCAO!B"&amp;(ROW()+10))),""))</f>
        <v/>
      </c>
      <c r="T67" s="260" t="str">
        <f t="shared" ref="T67:T98" ca="1" si="18">IF($A67="","",IFERROR(IF(INDIRECT("CICLO_EM_EXECUCAO!D"&amp;(ROW()+10))="","",INDIRECT("CICLO_EM_EXECUCAO!D"&amp;(ROW()+10))),""))</f>
        <v/>
      </c>
      <c r="U67" s="260" t="str">
        <f t="shared" ref="U67:U98" ca="1" si="19">IF($A67="","",IFERROR(IF(INDIRECT("CICLO_EM_EXECUCAO!C"&amp;(ROW()+10))="","",INDIRECT("CICLO_EM_EXECUCAO!C"&amp;(ROW()+10))),""))</f>
        <v/>
      </c>
      <c r="V67" s="207" t="str">
        <f t="shared" ref="V67:V98" ca="1" si="20">IF($A67="","",IFERROR(IF(INDIRECT("CICLO_EM_EXECUCAO!E"&amp;(ROW()+10))="","",INDIRECT("CICLO_EM_EXECUCAO!E"&amp;(ROW()+10))),""))</f>
        <v/>
      </c>
      <c r="W67" s="207" t="str">
        <f t="shared" ref="W67:W98" ca="1" si="21">IF($A67="","",IFERROR(IF(INDIRECT("CICLO_EM_EXECUCAO!F"&amp;(ROW()+10))="","",INDIRECT("CICLO_EM_EXECUCAO!F"&amp;(ROW()+10))),""))</f>
        <v/>
      </c>
      <c r="X67" s="207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7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4" t="str">
        <f t="shared" ca="1" si="16"/>
        <v/>
      </c>
      <c r="R68" t="str">
        <f>IF($A68="","",IF(MEMORIA_RESULTADOS!$W$46="","","C"&amp;MEMORIA_RESULTADOS!$W$46))</f>
        <v/>
      </c>
      <c r="S68" s="260" t="str">
        <f t="shared" ca="1" si="17"/>
        <v/>
      </c>
      <c r="T68" s="260" t="str">
        <f t="shared" ca="1" si="18"/>
        <v/>
      </c>
      <c r="U68" s="260" t="str">
        <f t="shared" ca="1" si="19"/>
        <v/>
      </c>
      <c r="V68" s="207" t="str">
        <f t="shared" ca="1" si="20"/>
        <v/>
      </c>
      <c r="W68" s="207" t="str">
        <f t="shared" ca="1" si="21"/>
        <v/>
      </c>
      <c r="X68" s="207" t="str">
        <f t="shared" ca="1" si="22"/>
        <v/>
      </c>
      <c r="Y68" t="str">
        <f t="shared" ca="1" si="23"/>
        <v/>
      </c>
      <c r="Z68" s="27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4" t="str">
        <f t="shared" ca="1" si="16"/>
        <v/>
      </c>
      <c r="R69" t="str">
        <f>IF($A69="","",IF(MEMORIA_RESULTADOS!$W$46="","","C"&amp;MEMORIA_RESULTADOS!$W$46))</f>
        <v/>
      </c>
      <c r="S69" s="260" t="str">
        <f t="shared" ca="1" si="17"/>
        <v/>
      </c>
      <c r="T69" s="260" t="str">
        <f t="shared" ca="1" si="18"/>
        <v/>
      </c>
      <c r="U69" s="260" t="str">
        <f t="shared" ca="1" si="19"/>
        <v/>
      </c>
      <c r="V69" s="207" t="str">
        <f t="shared" ca="1" si="20"/>
        <v/>
      </c>
      <c r="W69" s="207" t="str">
        <f t="shared" ca="1" si="21"/>
        <v/>
      </c>
      <c r="X69" s="207" t="str">
        <f t="shared" ca="1" si="22"/>
        <v/>
      </c>
      <c r="Y69" t="str">
        <f t="shared" ca="1" si="23"/>
        <v/>
      </c>
      <c r="Z69" s="27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4" t="str">
        <f t="shared" ca="1" si="16"/>
        <v/>
      </c>
      <c r="R70" t="str">
        <f>IF($A70="","",IF(MEMORIA_RESULTADOS!$W$46="","","C"&amp;MEMORIA_RESULTADOS!$W$46))</f>
        <v/>
      </c>
      <c r="S70" s="260" t="str">
        <f t="shared" ca="1" si="17"/>
        <v/>
      </c>
      <c r="T70" s="260" t="str">
        <f t="shared" ca="1" si="18"/>
        <v/>
      </c>
      <c r="U70" s="260" t="str">
        <f t="shared" ca="1" si="19"/>
        <v/>
      </c>
      <c r="V70" s="207" t="str">
        <f t="shared" ca="1" si="20"/>
        <v/>
      </c>
      <c r="W70" s="207" t="str">
        <f t="shared" ca="1" si="21"/>
        <v/>
      </c>
      <c r="X70" s="207" t="str">
        <f t="shared" ca="1" si="22"/>
        <v/>
      </c>
      <c r="Y70" t="str">
        <f t="shared" ca="1" si="23"/>
        <v/>
      </c>
      <c r="Z70" s="27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4" t="str">
        <f t="shared" ca="1" si="16"/>
        <v/>
      </c>
      <c r="R71" t="str">
        <f>IF($A71="","",IF(MEMORIA_RESULTADOS!$W$46="","","C"&amp;MEMORIA_RESULTADOS!$W$46))</f>
        <v/>
      </c>
      <c r="S71" s="260" t="str">
        <f t="shared" ca="1" si="17"/>
        <v/>
      </c>
      <c r="T71" s="260" t="str">
        <f t="shared" ca="1" si="18"/>
        <v/>
      </c>
      <c r="U71" s="260" t="str">
        <f t="shared" ca="1" si="19"/>
        <v/>
      </c>
      <c r="V71" s="207" t="str">
        <f t="shared" ca="1" si="20"/>
        <v/>
      </c>
      <c r="W71" s="207" t="str">
        <f t="shared" ca="1" si="21"/>
        <v/>
      </c>
      <c r="X71" s="207" t="str">
        <f t="shared" ca="1" si="22"/>
        <v/>
      </c>
      <c r="Y71" t="str">
        <f t="shared" ca="1" si="23"/>
        <v/>
      </c>
      <c r="Z71" s="27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4" t="str">
        <f t="shared" ca="1" si="16"/>
        <v/>
      </c>
      <c r="R72" t="str">
        <f>IF($A72="","",IF(MEMORIA_RESULTADOS!$W$46="","","C"&amp;MEMORIA_RESULTADOS!$W$46))</f>
        <v/>
      </c>
      <c r="S72" s="260" t="str">
        <f t="shared" ca="1" si="17"/>
        <v/>
      </c>
      <c r="T72" s="260" t="str">
        <f t="shared" ca="1" si="18"/>
        <v/>
      </c>
      <c r="U72" s="260" t="str">
        <f t="shared" ca="1" si="19"/>
        <v/>
      </c>
      <c r="V72" s="207" t="str">
        <f t="shared" ca="1" si="20"/>
        <v/>
      </c>
      <c r="W72" s="207" t="str">
        <f t="shared" ca="1" si="21"/>
        <v/>
      </c>
      <c r="X72" s="207" t="str">
        <f t="shared" ca="1" si="22"/>
        <v/>
      </c>
      <c r="Y72" t="str">
        <f t="shared" ca="1" si="23"/>
        <v/>
      </c>
      <c r="Z72" s="27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4" t="str">
        <f t="shared" ca="1" si="16"/>
        <v/>
      </c>
      <c r="R73" t="str">
        <f>IF($A73="","",IF(MEMORIA_RESULTADOS!$W$46="","","C"&amp;MEMORIA_RESULTADOS!$W$46))</f>
        <v/>
      </c>
      <c r="S73" s="260" t="str">
        <f t="shared" ca="1" si="17"/>
        <v/>
      </c>
      <c r="T73" s="260" t="str">
        <f t="shared" ca="1" si="18"/>
        <v/>
      </c>
      <c r="U73" s="260" t="str">
        <f t="shared" ca="1" si="19"/>
        <v/>
      </c>
      <c r="V73" s="207" t="str">
        <f t="shared" ca="1" si="20"/>
        <v/>
      </c>
      <c r="W73" s="207" t="str">
        <f t="shared" ca="1" si="21"/>
        <v/>
      </c>
      <c r="X73" s="207" t="str">
        <f t="shared" ca="1" si="22"/>
        <v/>
      </c>
      <c r="Y73" t="str">
        <f t="shared" ca="1" si="23"/>
        <v/>
      </c>
      <c r="Z73" s="27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4" t="str">
        <f t="shared" ca="1" si="16"/>
        <v/>
      </c>
      <c r="R74" t="str">
        <f>IF($A74="","",IF(MEMORIA_RESULTADOS!$W$46="","","C"&amp;MEMORIA_RESULTADOS!$W$46))</f>
        <v/>
      </c>
      <c r="S74" s="260" t="str">
        <f t="shared" ca="1" si="17"/>
        <v/>
      </c>
      <c r="T74" s="260" t="str">
        <f t="shared" ca="1" si="18"/>
        <v/>
      </c>
      <c r="U74" s="260" t="str">
        <f t="shared" ca="1" si="19"/>
        <v/>
      </c>
      <c r="V74" s="207" t="str">
        <f t="shared" ca="1" si="20"/>
        <v/>
      </c>
      <c r="W74" s="207" t="str">
        <f t="shared" ca="1" si="21"/>
        <v/>
      </c>
      <c r="X74" s="207" t="str">
        <f t="shared" ca="1" si="22"/>
        <v/>
      </c>
      <c r="Y74" t="str">
        <f t="shared" ca="1" si="23"/>
        <v/>
      </c>
      <c r="Z74" s="27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4" t="str">
        <f t="shared" ca="1" si="16"/>
        <v/>
      </c>
      <c r="R75" t="str">
        <f>IF($A75="","",IF(MEMORIA_RESULTADOS!$W$46="","","C"&amp;MEMORIA_RESULTADOS!$W$46))</f>
        <v/>
      </c>
      <c r="S75" s="260" t="str">
        <f t="shared" ca="1" si="17"/>
        <v/>
      </c>
      <c r="T75" s="260" t="str">
        <f t="shared" ca="1" si="18"/>
        <v/>
      </c>
      <c r="U75" s="260" t="str">
        <f t="shared" ca="1" si="19"/>
        <v/>
      </c>
      <c r="V75" s="207" t="str">
        <f t="shared" ca="1" si="20"/>
        <v/>
      </c>
      <c r="W75" s="207" t="str">
        <f t="shared" ca="1" si="21"/>
        <v/>
      </c>
      <c r="X75" s="207" t="str">
        <f t="shared" ca="1" si="22"/>
        <v/>
      </c>
      <c r="Y75" t="str">
        <f t="shared" ca="1" si="23"/>
        <v/>
      </c>
      <c r="Z75" s="27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4" t="str">
        <f t="shared" ca="1" si="16"/>
        <v/>
      </c>
      <c r="R76" t="str">
        <f>IF($A76="","",IF(MEMORIA_RESULTADOS!$W$46="","","C"&amp;MEMORIA_RESULTADOS!$W$46))</f>
        <v/>
      </c>
      <c r="S76" s="260" t="str">
        <f t="shared" ca="1" si="17"/>
        <v/>
      </c>
      <c r="T76" s="260" t="str">
        <f t="shared" ca="1" si="18"/>
        <v/>
      </c>
      <c r="U76" s="260" t="str">
        <f t="shared" ca="1" si="19"/>
        <v/>
      </c>
      <c r="V76" s="207" t="str">
        <f t="shared" ca="1" si="20"/>
        <v/>
      </c>
      <c r="W76" s="207" t="str">
        <f t="shared" ca="1" si="21"/>
        <v/>
      </c>
      <c r="X76" s="207" t="str">
        <f t="shared" ca="1" si="22"/>
        <v/>
      </c>
      <c r="Y76" t="str">
        <f t="shared" ca="1" si="23"/>
        <v/>
      </c>
      <c r="Z76" s="27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4" t="str">
        <f t="shared" ca="1" si="16"/>
        <v/>
      </c>
      <c r="R77" t="str">
        <f>IF($A77="","",IF(MEMORIA_RESULTADOS!$W$46="","","C"&amp;MEMORIA_RESULTADOS!$W$46))</f>
        <v/>
      </c>
      <c r="S77" s="260" t="str">
        <f t="shared" ca="1" si="17"/>
        <v/>
      </c>
      <c r="T77" s="260" t="str">
        <f t="shared" ca="1" si="18"/>
        <v/>
      </c>
      <c r="U77" s="260" t="str">
        <f t="shared" ca="1" si="19"/>
        <v/>
      </c>
      <c r="V77" s="207" t="str">
        <f t="shared" ca="1" si="20"/>
        <v/>
      </c>
      <c r="W77" s="207" t="str">
        <f t="shared" ca="1" si="21"/>
        <v/>
      </c>
      <c r="X77" s="207" t="str">
        <f t="shared" ca="1" si="22"/>
        <v/>
      </c>
      <c r="Y77" t="str">
        <f t="shared" ca="1" si="23"/>
        <v/>
      </c>
      <c r="Z77" s="27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4" t="str">
        <f t="shared" ca="1" si="16"/>
        <v/>
      </c>
      <c r="R78" t="str">
        <f>IF($A78="","",IF(MEMORIA_RESULTADOS!$W$46="","","C"&amp;MEMORIA_RESULTADOS!$W$46))</f>
        <v/>
      </c>
      <c r="S78" s="260" t="str">
        <f t="shared" ca="1" si="17"/>
        <v/>
      </c>
      <c r="T78" s="260" t="str">
        <f t="shared" ca="1" si="18"/>
        <v/>
      </c>
      <c r="U78" s="260" t="str">
        <f t="shared" ca="1" si="19"/>
        <v/>
      </c>
      <c r="V78" s="207" t="str">
        <f t="shared" ca="1" si="20"/>
        <v/>
      </c>
      <c r="W78" s="207" t="str">
        <f t="shared" ca="1" si="21"/>
        <v/>
      </c>
      <c r="X78" s="207" t="str">
        <f t="shared" ca="1" si="22"/>
        <v/>
      </c>
      <c r="Y78" t="str">
        <f t="shared" ca="1" si="23"/>
        <v/>
      </c>
      <c r="Z78" s="27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4" t="str">
        <f t="shared" ca="1" si="16"/>
        <v/>
      </c>
      <c r="R79" t="str">
        <f>IF($A79="","",IF(MEMORIA_RESULTADOS!$W$46="","","C"&amp;MEMORIA_RESULTADOS!$W$46))</f>
        <v/>
      </c>
      <c r="S79" s="260" t="str">
        <f t="shared" ca="1" si="17"/>
        <v/>
      </c>
      <c r="T79" s="260" t="str">
        <f t="shared" ca="1" si="18"/>
        <v/>
      </c>
      <c r="U79" s="260" t="str">
        <f t="shared" ca="1" si="19"/>
        <v/>
      </c>
      <c r="V79" s="207" t="str">
        <f t="shared" ca="1" si="20"/>
        <v/>
      </c>
      <c r="W79" s="207" t="str">
        <f t="shared" ca="1" si="21"/>
        <v/>
      </c>
      <c r="X79" s="207" t="str">
        <f t="shared" ca="1" si="22"/>
        <v/>
      </c>
      <c r="Y79" t="str">
        <f t="shared" ca="1" si="23"/>
        <v/>
      </c>
      <c r="Z79" s="27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4" t="str">
        <f t="shared" ca="1" si="16"/>
        <v/>
      </c>
      <c r="R80" t="str">
        <f>IF($A80="","",IF(MEMORIA_RESULTADOS!$W$46="","","C"&amp;MEMORIA_RESULTADOS!$W$46))</f>
        <v/>
      </c>
      <c r="S80" s="260" t="str">
        <f t="shared" ca="1" si="17"/>
        <v/>
      </c>
      <c r="T80" s="260" t="str">
        <f t="shared" ca="1" si="18"/>
        <v/>
      </c>
      <c r="U80" s="260" t="str">
        <f t="shared" ca="1" si="19"/>
        <v/>
      </c>
      <c r="V80" s="207" t="str">
        <f t="shared" ca="1" si="20"/>
        <v/>
      </c>
      <c r="W80" s="207" t="str">
        <f t="shared" ca="1" si="21"/>
        <v/>
      </c>
      <c r="X80" s="207" t="str">
        <f t="shared" ca="1" si="22"/>
        <v/>
      </c>
      <c r="Y80" t="str">
        <f t="shared" ca="1" si="23"/>
        <v/>
      </c>
      <c r="Z80" s="27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4" t="str">
        <f t="shared" ca="1" si="16"/>
        <v/>
      </c>
      <c r="R81" t="str">
        <f>IF($A81="","",IF(MEMORIA_RESULTADOS!$W$46="","","C"&amp;MEMORIA_RESULTADOS!$W$46))</f>
        <v/>
      </c>
      <c r="S81" s="260" t="str">
        <f t="shared" ca="1" si="17"/>
        <v/>
      </c>
      <c r="T81" s="260" t="str">
        <f t="shared" ca="1" si="18"/>
        <v/>
      </c>
      <c r="U81" s="260" t="str">
        <f t="shared" ca="1" si="19"/>
        <v/>
      </c>
      <c r="V81" s="207" t="str">
        <f t="shared" ca="1" si="20"/>
        <v/>
      </c>
      <c r="W81" s="207" t="str">
        <f t="shared" ca="1" si="21"/>
        <v/>
      </c>
      <c r="X81" s="207" t="str">
        <f t="shared" ca="1" si="22"/>
        <v/>
      </c>
      <c r="Y81" t="str">
        <f t="shared" ca="1" si="23"/>
        <v/>
      </c>
      <c r="Z81" s="27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4" t="str">
        <f t="shared" ca="1" si="16"/>
        <v/>
      </c>
      <c r="R82" t="str">
        <f>IF($A82="","",IF(MEMORIA_RESULTADOS!$W$46="","","C"&amp;MEMORIA_RESULTADOS!$W$46))</f>
        <v/>
      </c>
      <c r="S82" s="260" t="str">
        <f t="shared" ca="1" si="17"/>
        <v/>
      </c>
      <c r="T82" s="260" t="str">
        <f t="shared" ca="1" si="18"/>
        <v/>
      </c>
      <c r="U82" s="260" t="str">
        <f t="shared" ca="1" si="19"/>
        <v/>
      </c>
      <c r="V82" s="207" t="str">
        <f t="shared" ca="1" si="20"/>
        <v/>
      </c>
      <c r="W82" s="207" t="str">
        <f t="shared" ca="1" si="21"/>
        <v/>
      </c>
      <c r="X82" s="207" t="str">
        <f t="shared" ca="1" si="22"/>
        <v/>
      </c>
      <c r="Y82" t="str">
        <f t="shared" ca="1" si="23"/>
        <v/>
      </c>
      <c r="Z82" s="27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4" t="str">
        <f t="shared" ca="1" si="16"/>
        <v/>
      </c>
      <c r="R83" t="str">
        <f>IF($A83="","",IF(MEMORIA_RESULTADOS!$W$46="","","C"&amp;MEMORIA_RESULTADOS!$W$46))</f>
        <v/>
      </c>
      <c r="S83" s="260" t="str">
        <f t="shared" ca="1" si="17"/>
        <v/>
      </c>
      <c r="T83" s="260" t="str">
        <f t="shared" ca="1" si="18"/>
        <v/>
      </c>
      <c r="U83" s="260" t="str">
        <f t="shared" ca="1" si="19"/>
        <v/>
      </c>
      <c r="V83" s="207" t="str">
        <f t="shared" ca="1" si="20"/>
        <v/>
      </c>
      <c r="W83" s="207" t="str">
        <f t="shared" ca="1" si="21"/>
        <v/>
      </c>
      <c r="X83" s="207" t="str">
        <f t="shared" ca="1" si="22"/>
        <v/>
      </c>
      <c r="Y83" t="str">
        <f t="shared" ca="1" si="23"/>
        <v/>
      </c>
      <c r="Z83" s="27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4" t="str">
        <f t="shared" ca="1" si="16"/>
        <v/>
      </c>
      <c r="R84" t="str">
        <f>IF($A84="","",IF(MEMORIA_RESULTADOS!$W$46="","","C"&amp;MEMORIA_RESULTADOS!$W$46))</f>
        <v/>
      </c>
      <c r="S84" s="260" t="str">
        <f t="shared" ca="1" si="17"/>
        <v/>
      </c>
      <c r="T84" s="260" t="str">
        <f t="shared" ca="1" si="18"/>
        <v/>
      </c>
      <c r="U84" s="260" t="str">
        <f t="shared" ca="1" si="19"/>
        <v/>
      </c>
      <c r="V84" s="207" t="str">
        <f t="shared" ca="1" si="20"/>
        <v/>
      </c>
      <c r="W84" s="207" t="str">
        <f t="shared" ca="1" si="21"/>
        <v/>
      </c>
      <c r="X84" s="207" t="str">
        <f t="shared" ca="1" si="22"/>
        <v/>
      </c>
      <c r="Y84" t="str">
        <f t="shared" ca="1" si="23"/>
        <v/>
      </c>
      <c r="Z84" s="27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4" t="str">
        <f t="shared" ca="1" si="16"/>
        <v/>
      </c>
      <c r="R85" t="str">
        <f>IF($A85="","",IF(MEMORIA_RESULTADOS!$W$46="","","C"&amp;MEMORIA_RESULTADOS!$W$46))</f>
        <v/>
      </c>
      <c r="S85" s="260" t="str">
        <f t="shared" ca="1" si="17"/>
        <v/>
      </c>
      <c r="T85" s="260" t="str">
        <f t="shared" ca="1" si="18"/>
        <v/>
      </c>
      <c r="U85" s="260" t="str">
        <f t="shared" ca="1" si="19"/>
        <v/>
      </c>
      <c r="V85" s="207" t="str">
        <f t="shared" ca="1" si="20"/>
        <v/>
      </c>
      <c r="W85" s="207" t="str">
        <f t="shared" ca="1" si="21"/>
        <v/>
      </c>
      <c r="X85" s="207" t="str">
        <f t="shared" ca="1" si="22"/>
        <v/>
      </c>
      <c r="Y85" t="str">
        <f t="shared" ca="1" si="23"/>
        <v/>
      </c>
      <c r="Z85" s="27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4" t="str">
        <f t="shared" ca="1" si="16"/>
        <v/>
      </c>
      <c r="R86" t="str">
        <f>IF($A86="","",IF(MEMORIA_RESULTADOS!$W$46="","","C"&amp;MEMORIA_RESULTADOS!$W$46))</f>
        <v/>
      </c>
      <c r="S86" s="260" t="str">
        <f t="shared" ca="1" si="17"/>
        <v/>
      </c>
      <c r="T86" s="260" t="str">
        <f t="shared" ca="1" si="18"/>
        <v/>
      </c>
      <c r="U86" s="260" t="str">
        <f t="shared" ca="1" si="19"/>
        <v/>
      </c>
      <c r="V86" s="207" t="str">
        <f t="shared" ca="1" si="20"/>
        <v/>
      </c>
      <c r="W86" s="207" t="str">
        <f t="shared" ca="1" si="21"/>
        <v/>
      </c>
      <c r="X86" s="207" t="str">
        <f t="shared" ca="1" si="22"/>
        <v/>
      </c>
      <c r="Y86" t="str">
        <f t="shared" ca="1" si="23"/>
        <v/>
      </c>
      <c r="Z86" s="27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4" t="str">
        <f t="shared" ca="1" si="16"/>
        <v/>
      </c>
      <c r="R87" t="str">
        <f>IF($A87="","",IF(MEMORIA_RESULTADOS!$W$46="","","C"&amp;MEMORIA_RESULTADOS!$W$46))</f>
        <v/>
      </c>
      <c r="S87" s="260" t="str">
        <f t="shared" ca="1" si="17"/>
        <v/>
      </c>
      <c r="T87" s="260" t="str">
        <f t="shared" ca="1" si="18"/>
        <v/>
      </c>
      <c r="U87" s="260" t="str">
        <f t="shared" ca="1" si="19"/>
        <v/>
      </c>
      <c r="V87" s="207" t="str">
        <f t="shared" ca="1" si="20"/>
        <v/>
      </c>
      <c r="W87" s="207" t="str">
        <f t="shared" ca="1" si="21"/>
        <v/>
      </c>
      <c r="X87" s="207" t="str">
        <f t="shared" ca="1" si="22"/>
        <v/>
      </c>
      <c r="Y87" t="str">
        <f t="shared" ca="1" si="23"/>
        <v/>
      </c>
      <c r="Z87" s="27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4" t="str">
        <f t="shared" ca="1" si="16"/>
        <v/>
      </c>
      <c r="R88" t="str">
        <f>IF($A88="","",IF(MEMORIA_RESULTADOS!$W$46="","","C"&amp;MEMORIA_RESULTADOS!$W$46))</f>
        <v/>
      </c>
      <c r="S88" s="260" t="str">
        <f t="shared" ca="1" si="17"/>
        <v/>
      </c>
      <c r="T88" s="260" t="str">
        <f t="shared" ca="1" si="18"/>
        <v/>
      </c>
      <c r="U88" s="260" t="str">
        <f t="shared" ca="1" si="19"/>
        <v/>
      </c>
      <c r="V88" s="207" t="str">
        <f t="shared" ca="1" si="20"/>
        <v/>
      </c>
      <c r="W88" s="207" t="str">
        <f t="shared" ca="1" si="21"/>
        <v/>
      </c>
      <c r="X88" s="207" t="str">
        <f t="shared" ca="1" si="22"/>
        <v/>
      </c>
      <c r="Y88" t="str">
        <f t="shared" ca="1" si="23"/>
        <v/>
      </c>
      <c r="Z88" s="27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4" t="str">
        <f t="shared" ca="1" si="16"/>
        <v/>
      </c>
      <c r="R89" t="str">
        <f>IF($A89="","",IF(MEMORIA_RESULTADOS!$W$46="","","C"&amp;MEMORIA_RESULTADOS!$W$46))</f>
        <v/>
      </c>
      <c r="S89" s="260" t="str">
        <f t="shared" ca="1" si="17"/>
        <v/>
      </c>
      <c r="T89" s="260" t="str">
        <f t="shared" ca="1" si="18"/>
        <v/>
      </c>
      <c r="U89" s="260" t="str">
        <f t="shared" ca="1" si="19"/>
        <v/>
      </c>
      <c r="V89" s="207" t="str">
        <f t="shared" ca="1" si="20"/>
        <v/>
      </c>
      <c r="W89" s="207" t="str">
        <f t="shared" ca="1" si="21"/>
        <v/>
      </c>
      <c r="X89" s="207" t="str">
        <f t="shared" ca="1" si="22"/>
        <v/>
      </c>
      <c r="Y89" t="str">
        <f t="shared" ca="1" si="23"/>
        <v/>
      </c>
      <c r="Z89" s="27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4" t="str">
        <f t="shared" ca="1" si="16"/>
        <v/>
      </c>
      <c r="R90" t="str">
        <f>IF($A90="","",IF(MEMORIA_RESULTADOS!$W$46="","","C"&amp;MEMORIA_RESULTADOS!$W$46))</f>
        <v/>
      </c>
      <c r="S90" s="260" t="str">
        <f t="shared" ca="1" si="17"/>
        <v/>
      </c>
      <c r="T90" s="260" t="str">
        <f t="shared" ca="1" si="18"/>
        <v/>
      </c>
      <c r="U90" s="260" t="str">
        <f t="shared" ca="1" si="19"/>
        <v/>
      </c>
      <c r="V90" s="207" t="str">
        <f t="shared" ca="1" si="20"/>
        <v/>
      </c>
      <c r="W90" s="207" t="str">
        <f t="shared" ca="1" si="21"/>
        <v/>
      </c>
      <c r="X90" s="207" t="str">
        <f t="shared" ca="1" si="22"/>
        <v/>
      </c>
      <c r="Y90" t="str">
        <f t="shared" ca="1" si="23"/>
        <v/>
      </c>
      <c r="Z90" s="27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4" t="str">
        <f t="shared" ca="1" si="16"/>
        <v/>
      </c>
      <c r="R91" t="str">
        <f>IF($A91="","",IF(MEMORIA_RESULTADOS!$W$46="","","C"&amp;MEMORIA_RESULTADOS!$W$46))</f>
        <v/>
      </c>
      <c r="S91" s="260" t="str">
        <f t="shared" ca="1" si="17"/>
        <v/>
      </c>
      <c r="T91" s="260" t="str">
        <f t="shared" ca="1" si="18"/>
        <v/>
      </c>
      <c r="U91" s="260" t="str">
        <f t="shared" ca="1" si="19"/>
        <v/>
      </c>
      <c r="V91" s="207" t="str">
        <f t="shared" ca="1" si="20"/>
        <v/>
      </c>
      <c r="W91" s="207" t="str">
        <f t="shared" ca="1" si="21"/>
        <v/>
      </c>
      <c r="X91" s="207" t="str">
        <f t="shared" ca="1" si="22"/>
        <v/>
      </c>
      <c r="Y91" t="str">
        <f t="shared" ca="1" si="23"/>
        <v/>
      </c>
      <c r="Z91" s="27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4" t="str">
        <f t="shared" ca="1" si="16"/>
        <v/>
      </c>
      <c r="R92" t="str">
        <f>IF($A92="","",IF(MEMORIA_RESULTADOS!$W$46="","","C"&amp;MEMORIA_RESULTADOS!$W$46))</f>
        <v/>
      </c>
      <c r="S92" s="260" t="str">
        <f t="shared" ca="1" si="17"/>
        <v/>
      </c>
      <c r="T92" s="260" t="str">
        <f t="shared" ca="1" si="18"/>
        <v/>
      </c>
      <c r="U92" s="260" t="str">
        <f t="shared" ca="1" si="19"/>
        <v/>
      </c>
      <c r="V92" s="207" t="str">
        <f t="shared" ca="1" si="20"/>
        <v/>
      </c>
      <c r="W92" s="207" t="str">
        <f t="shared" ca="1" si="21"/>
        <v/>
      </c>
      <c r="X92" s="207" t="str">
        <f t="shared" ca="1" si="22"/>
        <v/>
      </c>
      <c r="Y92" t="str">
        <f t="shared" ca="1" si="23"/>
        <v/>
      </c>
      <c r="Z92" s="27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4" t="str">
        <f t="shared" ca="1" si="16"/>
        <v/>
      </c>
      <c r="R93" t="str">
        <f>IF($A93="","",IF(MEMORIA_RESULTADOS!$W$46="","","C"&amp;MEMORIA_RESULTADOS!$W$46))</f>
        <v/>
      </c>
      <c r="S93" s="260" t="str">
        <f t="shared" ca="1" si="17"/>
        <v/>
      </c>
      <c r="T93" s="260" t="str">
        <f t="shared" ca="1" si="18"/>
        <v/>
      </c>
      <c r="U93" s="260" t="str">
        <f t="shared" ca="1" si="19"/>
        <v/>
      </c>
      <c r="V93" s="207" t="str">
        <f t="shared" ca="1" si="20"/>
        <v/>
      </c>
      <c r="W93" s="207" t="str">
        <f t="shared" ca="1" si="21"/>
        <v/>
      </c>
      <c r="X93" s="207" t="str">
        <f t="shared" ca="1" si="22"/>
        <v/>
      </c>
      <c r="Y93" t="str">
        <f t="shared" ca="1" si="23"/>
        <v/>
      </c>
      <c r="Z93" s="27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4" t="str">
        <f t="shared" ca="1" si="16"/>
        <v/>
      </c>
      <c r="R94" t="str">
        <f>IF($A94="","",IF(MEMORIA_RESULTADOS!$W$46="","","C"&amp;MEMORIA_RESULTADOS!$W$46))</f>
        <v/>
      </c>
      <c r="S94" s="260" t="str">
        <f t="shared" ca="1" si="17"/>
        <v/>
      </c>
      <c r="T94" s="260" t="str">
        <f t="shared" ca="1" si="18"/>
        <v/>
      </c>
      <c r="U94" s="260" t="str">
        <f t="shared" ca="1" si="19"/>
        <v/>
      </c>
      <c r="V94" s="207" t="str">
        <f t="shared" ca="1" si="20"/>
        <v/>
      </c>
      <c r="W94" s="207" t="str">
        <f t="shared" ca="1" si="21"/>
        <v/>
      </c>
      <c r="X94" s="207" t="str">
        <f t="shared" ca="1" si="22"/>
        <v/>
      </c>
      <c r="Y94" t="str">
        <f t="shared" ca="1" si="23"/>
        <v/>
      </c>
      <c r="Z94" s="27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4" t="str">
        <f t="shared" ca="1" si="16"/>
        <v/>
      </c>
      <c r="R95" t="str">
        <f>IF($A95="","",IF(MEMORIA_RESULTADOS!$W$46="","","C"&amp;MEMORIA_RESULTADOS!$W$46))</f>
        <v/>
      </c>
      <c r="S95" s="260" t="str">
        <f t="shared" ca="1" si="17"/>
        <v/>
      </c>
      <c r="T95" s="260" t="str">
        <f t="shared" ca="1" si="18"/>
        <v/>
      </c>
      <c r="U95" s="260" t="str">
        <f t="shared" ca="1" si="19"/>
        <v/>
      </c>
      <c r="V95" s="207" t="str">
        <f t="shared" ca="1" si="20"/>
        <v/>
      </c>
      <c r="W95" s="207" t="str">
        <f t="shared" ca="1" si="21"/>
        <v/>
      </c>
      <c r="X95" s="207" t="str">
        <f t="shared" ca="1" si="22"/>
        <v/>
      </c>
      <c r="Y95" t="str">
        <f t="shared" ca="1" si="23"/>
        <v/>
      </c>
      <c r="Z95" s="27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4" t="str">
        <f t="shared" ca="1" si="16"/>
        <v/>
      </c>
      <c r="R96" t="str">
        <f>IF($A96="","",IF(MEMORIA_RESULTADOS!$W$46="","","C"&amp;MEMORIA_RESULTADOS!$W$46))</f>
        <v/>
      </c>
      <c r="S96" s="260" t="str">
        <f t="shared" ca="1" si="17"/>
        <v/>
      </c>
      <c r="T96" s="260" t="str">
        <f t="shared" ca="1" si="18"/>
        <v/>
      </c>
      <c r="U96" s="260" t="str">
        <f t="shared" ca="1" si="19"/>
        <v/>
      </c>
      <c r="V96" s="207" t="str">
        <f t="shared" ca="1" si="20"/>
        <v/>
      </c>
      <c r="W96" s="207" t="str">
        <f t="shared" ca="1" si="21"/>
        <v/>
      </c>
      <c r="X96" s="207" t="str">
        <f t="shared" ca="1" si="22"/>
        <v/>
      </c>
      <c r="Y96" t="str">
        <f t="shared" ca="1" si="23"/>
        <v/>
      </c>
      <c r="Z96" s="27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4" t="str">
        <f t="shared" ca="1" si="16"/>
        <v/>
      </c>
      <c r="R97" t="str">
        <f>IF($A97="","",IF(MEMORIA_RESULTADOS!$W$46="","","C"&amp;MEMORIA_RESULTADOS!$W$46))</f>
        <v/>
      </c>
      <c r="S97" s="260" t="str">
        <f t="shared" ca="1" si="17"/>
        <v/>
      </c>
      <c r="T97" s="260" t="str">
        <f t="shared" ca="1" si="18"/>
        <v/>
      </c>
      <c r="U97" s="260" t="str">
        <f t="shared" ca="1" si="19"/>
        <v/>
      </c>
      <c r="V97" s="207" t="str">
        <f t="shared" ca="1" si="20"/>
        <v/>
      </c>
      <c r="W97" s="207" t="str">
        <f t="shared" ca="1" si="21"/>
        <v/>
      </c>
      <c r="X97" s="207" t="str">
        <f t="shared" ca="1" si="22"/>
        <v/>
      </c>
      <c r="Y97" t="str">
        <f t="shared" ca="1" si="23"/>
        <v/>
      </c>
      <c r="Z97" s="27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4" t="str">
        <f t="shared" ca="1" si="16"/>
        <v/>
      </c>
      <c r="R98" t="str">
        <f>IF($A98="","",IF(MEMORIA_RESULTADOS!$W$46="","","C"&amp;MEMORIA_RESULTADOS!$W$46))</f>
        <v/>
      </c>
      <c r="S98" s="260" t="str">
        <f t="shared" ca="1" si="17"/>
        <v/>
      </c>
      <c r="T98" s="260" t="str">
        <f t="shared" ca="1" si="18"/>
        <v/>
      </c>
      <c r="U98" s="260" t="str">
        <f t="shared" ca="1" si="19"/>
        <v/>
      </c>
      <c r="V98" s="207" t="str">
        <f t="shared" ca="1" si="20"/>
        <v/>
      </c>
      <c r="W98" s="207" t="str">
        <f t="shared" ca="1" si="21"/>
        <v/>
      </c>
      <c r="X98" s="207" t="str">
        <f t="shared" ca="1" si="22"/>
        <v/>
      </c>
      <c r="Y98" t="str">
        <f t="shared" ca="1" si="23"/>
        <v/>
      </c>
      <c r="Z98" s="27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4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60" t="str">
        <f t="shared" ref="S99:S130" ca="1" si="25">IF($A99="","",IFERROR(IF(INDIRECT("CICLO_EM_EXECUCAO!B"&amp;(ROW()+10))="","",INDIRECT("CICLO_EM_EXECUCAO!B"&amp;(ROW()+10))),""))</f>
        <v/>
      </c>
      <c r="T99" s="260" t="str">
        <f t="shared" ref="T99:T130" ca="1" si="26">IF($A99="","",IFERROR(IF(INDIRECT("CICLO_EM_EXECUCAO!D"&amp;(ROW()+10))="","",INDIRECT("CICLO_EM_EXECUCAO!D"&amp;(ROW()+10))),""))</f>
        <v/>
      </c>
      <c r="U99" s="260" t="str">
        <f t="shared" ref="U99:U130" ca="1" si="27">IF($A99="","",IFERROR(IF(INDIRECT("CICLO_EM_EXECUCAO!C"&amp;(ROW()+10))="","",INDIRECT("CICLO_EM_EXECUCAO!C"&amp;(ROW()+10))),""))</f>
        <v/>
      </c>
      <c r="V99" s="207" t="str">
        <f t="shared" ref="V99:V130" ca="1" si="28">IF($A99="","",IFERROR(IF(INDIRECT("CICLO_EM_EXECUCAO!E"&amp;(ROW()+10))="","",INDIRECT("CICLO_EM_EXECUCAO!E"&amp;(ROW()+10))),""))</f>
        <v/>
      </c>
      <c r="W99" s="207" t="str">
        <f t="shared" ref="W99:W130" ca="1" si="29">IF($A99="","",IFERROR(IF(INDIRECT("CICLO_EM_EXECUCAO!F"&amp;(ROW()+10))="","",INDIRECT("CICLO_EM_EXECUCAO!F"&amp;(ROW()+10))),""))</f>
        <v/>
      </c>
      <c r="X99" s="207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7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4" t="str">
        <f t="shared" ca="1" si="24"/>
        <v/>
      </c>
      <c r="R100" t="str">
        <f>IF($A100="","",IF(MEMORIA_RESULTADOS!$W$46="","","C"&amp;MEMORIA_RESULTADOS!$W$46))</f>
        <v/>
      </c>
      <c r="S100" s="260" t="str">
        <f t="shared" ca="1" si="25"/>
        <v/>
      </c>
      <c r="T100" s="260" t="str">
        <f t="shared" ca="1" si="26"/>
        <v/>
      </c>
      <c r="U100" s="260" t="str">
        <f t="shared" ca="1" si="27"/>
        <v/>
      </c>
      <c r="V100" s="207" t="str">
        <f t="shared" ca="1" si="28"/>
        <v/>
      </c>
      <c r="W100" s="207" t="str">
        <f t="shared" ca="1" si="29"/>
        <v/>
      </c>
      <c r="X100" s="207" t="str">
        <f t="shared" ca="1" si="30"/>
        <v/>
      </c>
      <c r="Y100" t="str">
        <f t="shared" ca="1" si="31"/>
        <v/>
      </c>
      <c r="Z100" s="27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4" t="str">
        <f t="shared" ca="1" si="24"/>
        <v/>
      </c>
      <c r="R101" t="str">
        <f>IF($A101="","",IF(MEMORIA_RESULTADOS!$W$46="","","C"&amp;MEMORIA_RESULTADOS!$W$46))</f>
        <v/>
      </c>
      <c r="S101" s="260" t="str">
        <f t="shared" ca="1" si="25"/>
        <v/>
      </c>
      <c r="T101" s="260" t="str">
        <f t="shared" ca="1" si="26"/>
        <v/>
      </c>
      <c r="U101" s="260" t="str">
        <f t="shared" ca="1" si="27"/>
        <v/>
      </c>
      <c r="V101" s="207" t="str">
        <f t="shared" ca="1" si="28"/>
        <v/>
      </c>
      <c r="W101" s="207" t="str">
        <f t="shared" ca="1" si="29"/>
        <v/>
      </c>
      <c r="X101" s="207" t="str">
        <f t="shared" ca="1" si="30"/>
        <v/>
      </c>
      <c r="Y101" t="str">
        <f t="shared" ca="1" si="31"/>
        <v/>
      </c>
      <c r="Z101" s="27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4" t="str">
        <f t="shared" ca="1" si="24"/>
        <v/>
      </c>
      <c r="R102" t="str">
        <f>IF($A102="","",IF(MEMORIA_RESULTADOS!$W$46="","","C"&amp;MEMORIA_RESULTADOS!$W$46))</f>
        <v/>
      </c>
      <c r="S102" s="260" t="str">
        <f t="shared" ca="1" si="25"/>
        <v/>
      </c>
      <c r="T102" s="260" t="str">
        <f t="shared" ca="1" si="26"/>
        <v/>
      </c>
      <c r="U102" s="260" t="str">
        <f t="shared" ca="1" si="27"/>
        <v/>
      </c>
      <c r="V102" s="207" t="str">
        <f t="shared" ca="1" si="28"/>
        <v/>
      </c>
      <c r="W102" s="207" t="str">
        <f t="shared" ca="1" si="29"/>
        <v/>
      </c>
      <c r="X102" s="207" t="str">
        <f t="shared" ca="1" si="30"/>
        <v/>
      </c>
      <c r="Y102" t="str">
        <f t="shared" ca="1" si="31"/>
        <v/>
      </c>
      <c r="Z102" s="27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4" t="str">
        <f t="shared" ca="1" si="24"/>
        <v/>
      </c>
      <c r="R103" t="str">
        <f>IF($A103="","",IF(MEMORIA_RESULTADOS!$W$46="","","C"&amp;MEMORIA_RESULTADOS!$W$46))</f>
        <v/>
      </c>
      <c r="S103" s="260" t="str">
        <f t="shared" ca="1" si="25"/>
        <v/>
      </c>
      <c r="T103" s="260" t="str">
        <f t="shared" ca="1" si="26"/>
        <v/>
      </c>
      <c r="U103" s="260" t="str">
        <f t="shared" ca="1" si="27"/>
        <v/>
      </c>
      <c r="V103" s="207" t="str">
        <f t="shared" ca="1" si="28"/>
        <v/>
      </c>
      <c r="W103" s="207" t="str">
        <f t="shared" ca="1" si="29"/>
        <v/>
      </c>
      <c r="X103" s="207" t="str">
        <f t="shared" ca="1" si="30"/>
        <v/>
      </c>
      <c r="Y103" t="str">
        <f t="shared" ca="1" si="31"/>
        <v/>
      </c>
      <c r="Z103" s="27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4" t="str">
        <f t="shared" ca="1" si="24"/>
        <v/>
      </c>
      <c r="R104" t="str">
        <f>IF($A104="","",IF(MEMORIA_RESULTADOS!$W$46="","","C"&amp;MEMORIA_RESULTADOS!$W$46))</f>
        <v/>
      </c>
      <c r="S104" s="260" t="str">
        <f t="shared" ca="1" si="25"/>
        <v/>
      </c>
      <c r="T104" s="260" t="str">
        <f t="shared" ca="1" si="26"/>
        <v/>
      </c>
      <c r="U104" s="260" t="str">
        <f t="shared" ca="1" si="27"/>
        <v/>
      </c>
      <c r="V104" s="207" t="str">
        <f t="shared" ca="1" si="28"/>
        <v/>
      </c>
      <c r="W104" s="207" t="str">
        <f t="shared" ca="1" si="29"/>
        <v/>
      </c>
      <c r="X104" s="207" t="str">
        <f t="shared" ca="1" si="30"/>
        <v/>
      </c>
      <c r="Y104" t="str">
        <f t="shared" ca="1" si="31"/>
        <v/>
      </c>
      <c r="Z104" s="27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4" t="str">
        <f t="shared" ca="1" si="24"/>
        <v/>
      </c>
      <c r="R105" t="str">
        <f>IF($A105="","",IF(MEMORIA_RESULTADOS!$W$46="","","C"&amp;MEMORIA_RESULTADOS!$W$46))</f>
        <v/>
      </c>
      <c r="S105" s="260" t="str">
        <f t="shared" ca="1" si="25"/>
        <v/>
      </c>
      <c r="T105" s="260" t="str">
        <f t="shared" ca="1" si="26"/>
        <v/>
      </c>
      <c r="U105" s="260" t="str">
        <f t="shared" ca="1" si="27"/>
        <v/>
      </c>
      <c r="V105" s="207" t="str">
        <f t="shared" ca="1" si="28"/>
        <v/>
      </c>
      <c r="W105" s="207" t="str">
        <f t="shared" ca="1" si="29"/>
        <v/>
      </c>
      <c r="X105" s="207" t="str">
        <f t="shared" ca="1" si="30"/>
        <v/>
      </c>
      <c r="Y105" t="str">
        <f t="shared" ca="1" si="31"/>
        <v/>
      </c>
      <c r="Z105" s="27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4" t="str">
        <f t="shared" ca="1" si="24"/>
        <v/>
      </c>
      <c r="R106" t="str">
        <f>IF($A106="","",IF(MEMORIA_RESULTADOS!$W$46="","","C"&amp;MEMORIA_RESULTADOS!$W$46))</f>
        <v/>
      </c>
      <c r="S106" s="260" t="str">
        <f t="shared" ca="1" si="25"/>
        <v/>
      </c>
      <c r="T106" s="260" t="str">
        <f t="shared" ca="1" si="26"/>
        <v/>
      </c>
      <c r="U106" s="260" t="str">
        <f t="shared" ca="1" si="27"/>
        <v/>
      </c>
      <c r="V106" s="207" t="str">
        <f t="shared" ca="1" si="28"/>
        <v/>
      </c>
      <c r="W106" s="207" t="str">
        <f t="shared" ca="1" si="29"/>
        <v/>
      </c>
      <c r="X106" s="207" t="str">
        <f t="shared" ca="1" si="30"/>
        <v/>
      </c>
      <c r="Y106" t="str">
        <f t="shared" ca="1" si="31"/>
        <v/>
      </c>
      <c r="Z106" s="27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4" t="str">
        <f t="shared" ca="1" si="24"/>
        <v/>
      </c>
      <c r="R107" t="str">
        <f>IF($A107="","",IF(MEMORIA_RESULTADOS!$W$46="","","C"&amp;MEMORIA_RESULTADOS!$W$46))</f>
        <v/>
      </c>
      <c r="S107" s="260" t="str">
        <f t="shared" ca="1" si="25"/>
        <v/>
      </c>
      <c r="T107" s="260" t="str">
        <f t="shared" ca="1" si="26"/>
        <v/>
      </c>
      <c r="U107" s="260" t="str">
        <f t="shared" ca="1" si="27"/>
        <v/>
      </c>
      <c r="V107" s="207" t="str">
        <f t="shared" ca="1" si="28"/>
        <v/>
      </c>
      <c r="W107" s="207" t="str">
        <f t="shared" ca="1" si="29"/>
        <v/>
      </c>
      <c r="X107" s="207" t="str">
        <f t="shared" ca="1" si="30"/>
        <v/>
      </c>
      <c r="Y107" t="str">
        <f t="shared" ca="1" si="31"/>
        <v/>
      </c>
      <c r="Z107" s="27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4" t="str">
        <f t="shared" ca="1" si="24"/>
        <v/>
      </c>
      <c r="R108" t="str">
        <f>IF($A108="","",IF(MEMORIA_RESULTADOS!$W$46="","","C"&amp;MEMORIA_RESULTADOS!$W$46))</f>
        <v/>
      </c>
      <c r="S108" s="260" t="str">
        <f t="shared" ca="1" si="25"/>
        <v/>
      </c>
      <c r="T108" s="260" t="str">
        <f t="shared" ca="1" si="26"/>
        <v/>
      </c>
      <c r="U108" s="260" t="str">
        <f t="shared" ca="1" si="27"/>
        <v/>
      </c>
      <c r="V108" s="207" t="str">
        <f t="shared" ca="1" si="28"/>
        <v/>
      </c>
      <c r="W108" s="207" t="str">
        <f t="shared" ca="1" si="29"/>
        <v/>
      </c>
      <c r="X108" s="207" t="str">
        <f t="shared" ca="1" si="30"/>
        <v/>
      </c>
      <c r="Y108" t="str">
        <f t="shared" ca="1" si="31"/>
        <v/>
      </c>
      <c r="Z108" s="27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4" t="str">
        <f t="shared" ca="1" si="24"/>
        <v/>
      </c>
      <c r="R109" t="str">
        <f>IF($A109="","",IF(MEMORIA_RESULTADOS!$W$46="","","C"&amp;MEMORIA_RESULTADOS!$W$46))</f>
        <v/>
      </c>
      <c r="S109" s="260" t="str">
        <f t="shared" ca="1" si="25"/>
        <v/>
      </c>
      <c r="T109" s="260" t="str">
        <f t="shared" ca="1" si="26"/>
        <v/>
      </c>
      <c r="U109" s="260" t="str">
        <f t="shared" ca="1" si="27"/>
        <v/>
      </c>
      <c r="V109" s="207" t="str">
        <f t="shared" ca="1" si="28"/>
        <v/>
      </c>
      <c r="W109" s="207" t="str">
        <f t="shared" ca="1" si="29"/>
        <v/>
      </c>
      <c r="X109" s="207" t="str">
        <f t="shared" ca="1" si="30"/>
        <v/>
      </c>
      <c r="Y109" t="str">
        <f t="shared" ca="1" si="31"/>
        <v/>
      </c>
      <c r="Z109" s="27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4" t="str">
        <f t="shared" ca="1" si="24"/>
        <v/>
      </c>
      <c r="R110" t="str">
        <f>IF($A110="","",IF(MEMORIA_RESULTADOS!$W$46="","","C"&amp;MEMORIA_RESULTADOS!$W$46))</f>
        <v/>
      </c>
      <c r="S110" s="260" t="str">
        <f t="shared" ca="1" si="25"/>
        <v/>
      </c>
      <c r="T110" s="260" t="str">
        <f t="shared" ca="1" si="26"/>
        <v/>
      </c>
      <c r="U110" s="260" t="str">
        <f t="shared" ca="1" si="27"/>
        <v/>
      </c>
      <c r="V110" s="207" t="str">
        <f t="shared" ca="1" si="28"/>
        <v/>
      </c>
      <c r="W110" s="207" t="str">
        <f t="shared" ca="1" si="29"/>
        <v/>
      </c>
      <c r="X110" s="207" t="str">
        <f t="shared" ca="1" si="30"/>
        <v/>
      </c>
      <c r="Y110" t="str">
        <f t="shared" ca="1" si="31"/>
        <v/>
      </c>
      <c r="Z110" s="27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4" t="str">
        <f t="shared" ca="1" si="24"/>
        <v/>
      </c>
      <c r="R111" t="str">
        <f>IF($A111="","",IF(MEMORIA_RESULTADOS!$W$46="","","C"&amp;MEMORIA_RESULTADOS!$W$46))</f>
        <v/>
      </c>
      <c r="S111" s="260" t="str">
        <f t="shared" ca="1" si="25"/>
        <v/>
      </c>
      <c r="T111" s="260" t="str">
        <f t="shared" ca="1" si="26"/>
        <v/>
      </c>
      <c r="U111" s="260" t="str">
        <f t="shared" ca="1" si="27"/>
        <v/>
      </c>
      <c r="V111" s="207" t="str">
        <f t="shared" ca="1" si="28"/>
        <v/>
      </c>
      <c r="W111" s="207" t="str">
        <f t="shared" ca="1" si="29"/>
        <v/>
      </c>
      <c r="X111" s="207" t="str">
        <f t="shared" ca="1" si="30"/>
        <v/>
      </c>
      <c r="Y111" t="str">
        <f t="shared" ca="1" si="31"/>
        <v/>
      </c>
      <c r="Z111" s="27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4" t="str">
        <f t="shared" ca="1" si="24"/>
        <v/>
      </c>
      <c r="R112" t="str">
        <f>IF($A112="","",IF(MEMORIA_RESULTADOS!$W$46="","","C"&amp;MEMORIA_RESULTADOS!$W$46))</f>
        <v/>
      </c>
      <c r="S112" s="260" t="str">
        <f t="shared" ca="1" si="25"/>
        <v/>
      </c>
      <c r="T112" s="260" t="str">
        <f t="shared" ca="1" si="26"/>
        <v/>
      </c>
      <c r="U112" s="260" t="str">
        <f t="shared" ca="1" si="27"/>
        <v/>
      </c>
      <c r="V112" s="207" t="str">
        <f t="shared" ca="1" si="28"/>
        <v/>
      </c>
      <c r="W112" s="207" t="str">
        <f t="shared" ca="1" si="29"/>
        <v/>
      </c>
      <c r="X112" s="207" t="str">
        <f t="shared" ca="1" si="30"/>
        <v/>
      </c>
      <c r="Y112" t="str">
        <f t="shared" ca="1" si="31"/>
        <v/>
      </c>
      <c r="Z112" s="27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4" t="str">
        <f t="shared" ca="1" si="24"/>
        <v/>
      </c>
      <c r="R113" t="str">
        <f>IF($A113="","",IF(MEMORIA_RESULTADOS!$W$46="","","C"&amp;MEMORIA_RESULTADOS!$W$46))</f>
        <v/>
      </c>
      <c r="S113" s="260" t="str">
        <f t="shared" ca="1" si="25"/>
        <v/>
      </c>
      <c r="T113" s="260" t="str">
        <f t="shared" ca="1" si="26"/>
        <v/>
      </c>
      <c r="U113" s="260" t="str">
        <f t="shared" ca="1" si="27"/>
        <v/>
      </c>
      <c r="V113" s="207" t="str">
        <f t="shared" ca="1" si="28"/>
        <v/>
      </c>
      <c r="W113" s="207" t="str">
        <f t="shared" ca="1" si="29"/>
        <v/>
      </c>
      <c r="X113" s="207" t="str">
        <f t="shared" ca="1" si="30"/>
        <v/>
      </c>
      <c r="Y113" t="str">
        <f t="shared" ca="1" si="31"/>
        <v/>
      </c>
      <c r="Z113" s="27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4" t="str">
        <f t="shared" ca="1" si="24"/>
        <v/>
      </c>
      <c r="R114" t="str">
        <f>IF($A114="","",IF(MEMORIA_RESULTADOS!$W$46="","","C"&amp;MEMORIA_RESULTADOS!$W$46))</f>
        <v/>
      </c>
      <c r="S114" s="260" t="str">
        <f t="shared" ca="1" si="25"/>
        <v/>
      </c>
      <c r="T114" s="260" t="str">
        <f t="shared" ca="1" si="26"/>
        <v/>
      </c>
      <c r="U114" s="260" t="str">
        <f t="shared" ca="1" si="27"/>
        <v/>
      </c>
      <c r="V114" s="207" t="str">
        <f t="shared" ca="1" si="28"/>
        <v/>
      </c>
      <c r="W114" s="207" t="str">
        <f t="shared" ca="1" si="29"/>
        <v/>
      </c>
      <c r="X114" s="207" t="str">
        <f t="shared" ca="1" si="30"/>
        <v/>
      </c>
      <c r="Y114" t="str">
        <f t="shared" ca="1" si="31"/>
        <v/>
      </c>
      <c r="Z114" s="27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4" t="str">
        <f t="shared" ca="1" si="24"/>
        <v/>
      </c>
      <c r="R115" t="str">
        <f>IF($A115="","",IF(MEMORIA_RESULTADOS!$W$46="","","C"&amp;MEMORIA_RESULTADOS!$W$46))</f>
        <v/>
      </c>
      <c r="S115" s="260" t="str">
        <f t="shared" ca="1" si="25"/>
        <v/>
      </c>
      <c r="T115" s="260" t="str">
        <f t="shared" ca="1" si="26"/>
        <v/>
      </c>
      <c r="U115" s="260" t="str">
        <f t="shared" ca="1" si="27"/>
        <v/>
      </c>
      <c r="V115" s="207" t="str">
        <f t="shared" ca="1" si="28"/>
        <v/>
      </c>
      <c r="W115" s="207" t="str">
        <f t="shared" ca="1" si="29"/>
        <v/>
      </c>
      <c r="X115" s="207" t="str">
        <f t="shared" ca="1" si="30"/>
        <v/>
      </c>
      <c r="Y115" t="str">
        <f t="shared" ca="1" si="31"/>
        <v/>
      </c>
      <c r="Z115" s="27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4" t="str">
        <f t="shared" ca="1" si="24"/>
        <v/>
      </c>
      <c r="R116" t="str">
        <f>IF($A116="","",IF(MEMORIA_RESULTADOS!$W$46="","","C"&amp;MEMORIA_RESULTADOS!$W$46))</f>
        <v/>
      </c>
      <c r="S116" s="260" t="str">
        <f t="shared" ca="1" si="25"/>
        <v/>
      </c>
      <c r="T116" s="260" t="str">
        <f t="shared" ca="1" si="26"/>
        <v/>
      </c>
      <c r="U116" s="260" t="str">
        <f t="shared" ca="1" si="27"/>
        <v/>
      </c>
      <c r="V116" s="207" t="str">
        <f t="shared" ca="1" si="28"/>
        <v/>
      </c>
      <c r="W116" s="207" t="str">
        <f t="shared" ca="1" si="29"/>
        <v/>
      </c>
      <c r="X116" s="207" t="str">
        <f t="shared" ca="1" si="30"/>
        <v/>
      </c>
      <c r="Y116" t="str">
        <f t="shared" ca="1" si="31"/>
        <v/>
      </c>
      <c r="Z116" s="27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4" t="str">
        <f t="shared" ca="1" si="24"/>
        <v/>
      </c>
      <c r="R117" t="str">
        <f>IF($A117="","",IF(MEMORIA_RESULTADOS!$W$46="","","C"&amp;MEMORIA_RESULTADOS!$W$46))</f>
        <v/>
      </c>
      <c r="S117" s="260" t="str">
        <f t="shared" ca="1" si="25"/>
        <v/>
      </c>
      <c r="T117" s="260" t="str">
        <f t="shared" ca="1" si="26"/>
        <v/>
      </c>
      <c r="U117" s="260" t="str">
        <f t="shared" ca="1" si="27"/>
        <v/>
      </c>
      <c r="V117" s="207" t="str">
        <f t="shared" ca="1" si="28"/>
        <v/>
      </c>
      <c r="W117" s="207" t="str">
        <f t="shared" ca="1" si="29"/>
        <v/>
      </c>
      <c r="X117" s="207" t="str">
        <f t="shared" ca="1" si="30"/>
        <v/>
      </c>
      <c r="Y117" t="str">
        <f t="shared" ca="1" si="31"/>
        <v/>
      </c>
      <c r="Z117" s="27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4" t="str">
        <f t="shared" ca="1" si="24"/>
        <v/>
      </c>
      <c r="R118" t="str">
        <f>IF($A118="","",IF(MEMORIA_RESULTADOS!$W$46="","","C"&amp;MEMORIA_RESULTADOS!$W$46))</f>
        <v/>
      </c>
      <c r="S118" s="260" t="str">
        <f t="shared" ca="1" si="25"/>
        <v/>
      </c>
      <c r="T118" s="260" t="str">
        <f t="shared" ca="1" si="26"/>
        <v/>
      </c>
      <c r="U118" s="260" t="str">
        <f t="shared" ca="1" si="27"/>
        <v/>
      </c>
      <c r="V118" s="207" t="str">
        <f t="shared" ca="1" si="28"/>
        <v/>
      </c>
      <c r="W118" s="207" t="str">
        <f t="shared" ca="1" si="29"/>
        <v/>
      </c>
      <c r="X118" s="207" t="str">
        <f t="shared" ca="1" si="30"/>
        <v/>
      </c>
      <c r="Y118" t="str">
        <f t="shared" ca="1" si="31"/>
        <v/>
      </c>
      <c r="Z118" s="27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4" t="str">
        <f t="shared" ca="1" si="24"/>
        <v/>
      </c>
      <c r="R119" t="str">
        <f>IF($A119="","",IF(MEMORIA_RESULTADOS!$W$46="","","C"&amp;MEMORIA_RESULTADOS!$W$46))</f>
        <v/>
      </c>
      <c r="S119" s="260" t="str">
        <f t="shared" ca="1" si="25"/>
        <v/>
      </c>
      <c r="T119" s="260" t="str">
        <f t="shared" ca="1" si="26"/>
        <v/>
      </c>
      <c r="U119" s="260" t="str">
        <f t="shared" ca="1" si="27"/>
        <v/>
      </c>
      <c r="V119" s="207" t="str">
        <f t="shared" ca="1" si="28"/>
        <v/>
      </c>
      <c r="W119" s="207" t="str">
        <f t="shared" ca="1" si="29"/>
        <v/>
      </c>
      <c r="X119" s="207" t="str">
        <f t="shared" ca="1" si="30"/>
        <v/>
      </c>
      <c r="Y119" t="str">
        <f t="shared" ca="1" si="31"/>
        <v/>
      </c>
      <c r="Z119" s="27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4" t="str">
        <f t="shared" ca="1" si="24"/>
        <v/>
      </c>
      <c r="R120" t="str">
        <f>IF($A120="","",IF(MEMORIA_RESULTADOS!$W$46="","","C"&amp;MEMORIA_RESULTADOS!$W$46))</f>
        <v/>
      </c>
      <c r="S120" s="260" t="str">
        <f t="shared" ca="1" si="25"/>
        <v/>
      </c>
      <c r="T120" s="260" t="str">
        <f t="shared" ca="1" si="26"/>
        <v/>
      </c>
      <c r="U120" s="260" t="str">
        <f t="shared" ca="1" si="27"/>
        <v/>
      </c>
      <c r="V120" s="207" t="str">
        <f t="shared" ca="1" si="28"/>
        <v/>
      </c>
      <c r="W120" s="207" t="str">
        <f t="shared" ca="1" si="29"/>
        <v/>
      </c>
      <c r="X120" s="207" t="str">
        <f t="shared" ca="1" si="30"/>
        <v/>
      </c>
      <c r="Y120" t="str">
        <f t="shared" ca="1" si="31"/>
        <v/>
      </c>
      <c r="Z120" s="27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4" t="str">
        <f t="shared" ca="1" si="24"/>
        <v/>
      </c>
      <c r="R121" t="str">
        <f>IF($A121="","",IF(MEMORIA_RESULTADOS!$W$46="","","C"&amp;MEMORIA_RESULTADOS!$W$46))</f>
        <v/>
      </c>
      <c r="S121" s="260" t="str">
        <f t="shared" ca="1" si="25"/>
        <v/>
      </c>
      <c r="T121" s="260" t="str">
        <f t="shared" ca="1" si="26"/>
        <v/>
      </c>
      <c r="U121" s="260" t="str">
        <f t="shared" ca="1" si="27"/>
        <v/>
      </c>
      <c r="V121" s="207" t="str">
        <f t="shared" ca="1" si="28"/>
        <v/>
      </c>
      <c r="W121" s="207" t="str">
        <f t="shared" ca="1" si="29"/>
        <v/>
      </c>
      <c r="X121" s="207" t="str">
        <f t="shared" ca="1" si="30"/>
        <v/>
      </c>
      <c r="Y121" t="str">
        <f t="shared" ca="1" si="31"/>
        <v/>
      </c>
      <c r="Z121" s="27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4" t="str">
        <f t="shared" ca="1" si="24"/>
        <v/>
      </c>
      <c r="R122" t="str">
        <f>IF($A122="","",IF(MEMORIA_RESULTADOS!$W$46="","","C"&amp;MEMORIA_RESULTADOS!$W$46))</f>
        <v/>
      </c>
      <c r="S122" s="260" t="str">
        <f t="shared" ca="1" si="25"/>
        <v/>
      </c>
      <c r="T122" s="260" t="str">
        <f t="shared" ca="1" si="26"/>
        <v/>
      </c>
      <c r="U122" s="260" t="str">
        <f t="shared" ca="1" si="27"/>
        <v/>
      </c>
      <c r="V122" s="207" t="str">
        <f t="shared" ca="1" si="28"/>
        <v/>
      </c>
      <c r="W122" s="207" t="str">
        <f t="shared" ca="1" si="29"/>
        <v/>
      </c>
      <c r="X122" s="207" t="str">
        <f t="shared" ca="1" si="30"/>
        <v/>
      </c>
      <c r="Y122" t="str">
        <f t="shared" ca="1" si="31"/>
        <v/>
      </c>
      <c r="Z122" s="27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4" t="str">
        <f t="shared" ca="1" si="24"/>
        <v/>
      </c>
      <c r="R123" t="str">
        <f>IF($A123="","",IF(MEMORIA_RESULTADOS!$W$46="","","C"&amp;MEMORIA_RESULTADOS!$W$46))</f>
        <v/>
      </c>
      <c r="S123" s="260" t="str">
        <f t="shared" ca="1" si="25"/>
        <v/>
      </c>
      <c r="T123" s="260" t="str">
        <f t="shared" ca="1" si="26"/>
        <v/>
      </c>
      <c r="U123" s="260" t="str">
        <f t="shared" ca="1" si="27"/>
        <v/>
      </c>
      <c r="V123" s="207" t="str">
        <f t="shared" ca="1" si="28"/>
        <v/>
      </c>
      <c r="W123" s="207" t="str">
        <f t="shared" ca="1" si="29"/>
        <v/>
      </c>
      <c r="X123" s="207" t="str">
        <f t="shared" ca="1" si="30"/>
        <v/>
      </c>
      <c r="Y123" t="str">
        <f t="shared" ca="1" si="31"/>
        <v/>
      </c>
      <c r="Z123" s="27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4" t="str">
        <f t="shared" ca="1" si="24"/>
        <v/>
      </c>
      <c r="R124" t="str">
        <f>IF($A124="","",IF(MEMORIA_RESULTADOS!$W$46="","","C"&amp;MEMORIA_RESULTADOS!$W$46))</f>
        <v/>
      </c>
      <c r="S124" s="260" t="str">
        <f t="shared" ca="1" si="25"/>
        <v/>
      </c>
      <c r="T124" s="260" t="str">
        <f t="shared" ca="1" si="26"/>
        <v/>
      </c>
      <c r="U124" s="260" t="str">
        <f t="shared" ca="1" si="27"/>
        <v/>
      </c>
      <c r="V124" s="207" t="str">
        <f t="shared" ca="1" si="28"/>
        <v/>
      </c>
      <c r="W124" s="207" t="str">
        <f t="shared" ca="1" si="29"/>
        <v/>
      </c>
      <c r="X124" s="207" t="str">
        <f t="shared" ca="1" si="30"/>
        <v/>
      </c>
      <c r="Y124" t="str">
        <f t="shared" ca="1" si="31"/>
        <v/>
      </c>
      <c r="Z124" s="27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4" t="str">
        <f t="shared" ca="1" si="24"/>
        <v/>
      </c>
      <c r="R125" t="str">
        <f>IF($A125="","",IF(MEMORIA_RESULTADOS!$W$46="","","C"&amp;MEMORIA_RESULTADOS!$W$46))</f>
        <v/>
      </c>
      <c r="S125" s="260" t="str">
        <f t="shared" ca="1" si="25"/>
        <v/>
      </c>
      <c r="T125" s="260" t="str">
        <f t="shared" ca="1" si="26"/>
        <v/>
      </c>
      <c r="U125" s="260" t="str">
        <f t="shared" ca="1" si="27"/>
        <v/>
      </c>
      <c r="V125" s="207" t="str">
        <f t="shared" ca="1" si="28"/>
        <v/>
      </c>
      <c r="W125" s="207" t="str">
        <f t="shared" ca="1" si="29"/>
        <v/>
      </c>
      <c r="X125" s="207" t="str">
        <f t="shared" ca="1" si="30"/>
        <v/>
      </c>
      <c r="Y125" t="str">
        <f t="shared" ca="1" si="31"/>
        <v/>
      </c>
      <c r="Z125" s="27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4" t="str">
        <f t="shared" ca="1" si="24"/>
        <v/>
      </c>
      <c r="R126" t="str">
        <f>IF($A126="","",IF(MEMORIA_RESULTADOS!$W$46="","","C"&amp;MEMORIA_RESULTADOS!$W$46))</f>
        <v/>
      </c>
      <c r="S126" s="260" t="str">
        <f t="shared" ca="1" si="25"/>
        <v/>
      </c>
      <c r="T126" s="260" t="str">
        <f t="shared" ca="1" si="26"/>
        <v/>
      </c>
      <c r="U126" s="260" t="str">
        <f t="shared" ca="1" si="27"/>
        <v/>
      </c>
      <c r="V126" s="207" t="str">
        <f t="shared" ca="1" si="28"/>
        <v/>
      </c>
      <c r="W126" s="207" t="str">
        <f t="shared" ca="1" si="29"/>
        <v/>
      </c>
      <c r="X126" s="207" t="str">
        <f t="shared" ca="1" si="30"/>
        <v/>
      </c>
      <c r="Y126" t="str">
        <f t="shared" ca="1" si="31"/>
        <v/>
      </c>
      <c r="Z126" s="27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4" t="str">
        <f t="shared" ca="1" si="24"/>
        <v/>
      </c>
      <c r="R127" t="str">
        <f>IF($A127="","",IF(MEMORIA_RESULTADOS!$W$46="","","C"&amp;MEMORIA_RESULTADOS!$W$46))</f>
        <v/>
      </c>
      <c r="S127" s="260" t="str">
        <f t="shared" ca="1" si="25"/>
        <v/>
      </c>
      <c r="T127" s="260" t="str">
        <f t="shared" ca="1" si="26"/>
        <v/>
      </c>
      <c r="U127" s="260" t="str">
        <f t="shared" ca="1" si="27"/>
        <v/>
      </c>
      <c r="V127" s="207" t="str">
        <f t="shared" ca="1" si="28"/>
        <v/>
      </c>
      <c r="W127" s="207" t="str">
        <f t="shared" ca="1" si="29"/>
        <v/>
      </c>
      <c r="X127" s="207" t="str">
        <f t="shared" ca="1" si="30"/>
        <v/>
      </c>
      <c r="Y127" t="str">
        <f t="shared" ca="1" si="31"/>
        <v/>
      </c>
      <c r="Z127" s="27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4" t="str">
        <f t="shared" ca="1" si="24"/>
        <v/>
      </c>
      <c r="R128" t="str">
        <f>IF($A128="","",IF(MEMORIA_RESULTADOS!$W$46="","","C"&amp;MEMORIA_RESULTADOS!$W$46))</f>
        <v/>
      </c>
      <c r="S128" s="260" t="str">
        <f t="shared" ca="1" si="25"/>
        <v/>
      </c>
      <c r="T128" s="260" t="str">
        <f t="shared" ca="1" si="26"/>
        <v/>
      </c>
      <c r="U128" s="260" t="str">
        <f t="shared" ca="1" si="27"/>
        <v/>
      </c>
      <c r="V128" s="207" t="str">
        <f t="shared" ca="1" si="28"/>
        <v/>
      </c>
      <c r="W128" s="207" t="str">
        <f t="shared" ca="1" si="29"/>
        <v/>
      </c>
      <c r="X128" s="207" t="str">
        <f t="shared" ca="1" si="30"/>
        <v/>
      </c>
      <c r="Y128" t="str">
        <f t="shared" ca="1" si="31"/>
        <v/>
      </c>
      <c r="Z128" s="27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4" t="str">
        <f t="shared" ca="1" si="24"/>
        <v/>
      </c>
      <c r="R129" t="str">
        <f>IF($A129="","",IF(MEMORIA_RESULTADOS!$W$46="","","C"&amp;MEMORIA_RESULTADOS!$W$46))</f>
        <v/>
      </c>
      <c r="S129" s="260" t="str">
        <f t="shared" ca="1" si="25"/>
        <v/>
      </c>
      <c r="T129" s="260" t="str">
        <f t="shared" ca="1" si="26"/>
        <v/>
      </c>
      <c r="U129" s="260" t="str">
        <f t="shared" ca="1" si="27"/>
        <v/>
      </c>
      <c r="V129" s="207" t="str">
        <f t="shared" ca="1" si="28"/>
        <v/>
      </c>
      <c r="W129" s="207" t="str">
        <f t="shared" ca="1" si="29"/>
        <v/>
      </c>
      <c r="X129" s="207" t="str">
        <f t="shared" ca="1" si="30"/>
        <v/>
      </c>
      <c r="Y129" t="str">
        <f t="shared" ca="1" si="31"/>
        <v/>
      </c>
      <c r="Z129" s="27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4" t="str">
        <f t="shared" ca="1" si="24"/>
        <v/>
      </c>
      <c r="R130" t="str">
        <f>IF($A130="","",IF(MEMORIA_RESULTADOS!$W$46="","","C"&amp;MEMORIA_RESULTADOS!$W$46))</f>
        <v/>
      </c>
      <c r="S130" s="260" t="str">
        <f t="shared" ca="1" si="25"/>
        <v/>
      </c>
      <c r="T130" s="260" t="str">
        <f t="shared" ca="1" si="26"/>
        <v/>
      </c>
      <c r="U130" s="260" t="str">
        <f t="shared" ca="1" si="27"/>
        <v/>
      </c>
      <c r="V130" s="207" t="str">
        <f t="shared" ca="1" si="28"/>
        <v/>
      </c>
      <c r="W130" s="207" t="str">
        <f t="shared" ca="1" si="29"/>
        <v/>
      </c>
      <c r="X130" s="207" t="str">
        <f t="shared" ca="1" si="30"/>
        <v/>
      </c>
      <c r="Y130" t="str">
        <f t="shared" ca="1" si="31"/>
        <v/>
      </c>
      <c r="Z130" s="27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4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60" t="str">
        <f t="shared" ref="S131:S162" ca="1" si="33">IF($A131="","",IFERROR(IF(INDIRECT("CICLO_EM_EXECUCAO!B"&amp;(ROW()+10))="","",INDIRECT("CICLO_EM_EXECUCAO!B"&amp;(ROW()+10))),""))</f>
        <v/>
      </c>
      <c r="T131" s="260" t="str">
        <f t="shared" ref="T131:T162" ca="1" si="34">IF($A131="","",IFERROR(IF(INDIRECT("CICLO_EM_EXECUCAO!D"&amp;(ROW()+10))="","",INDIRECT("CICLO_EM_EXECUCAO!D"&amp;(ROW()+10))),""))</f>
        <v/>
      </c>
      <c r="U131" s="260" t="str">
        <f t="shared" ref="U131:U162" ca="1" si="35">IF($A131="","",IFERROR(IF(INDIRECT("CICLO_EM_EXECUCAO!C"&amp;(ROW()+10))="","",INDIRECT("CICLO_EM_EXECUCAO!C"&amp;(ROW()+10))),""))</f>
        <v/>
      </c>
      <c r="V131" s="207" t="str">
        <f t="shared" ref="V131:V162" ca="1" si="36">IF($A131="","",IFERROR(IF(INDIRECT("CICLO_EM_EXECUCAO!E"&amp;(ROW()+10))="","",INDIRECT("CICLO_EM_EXECUCAO!E"&amp;(ROW()+10))),""))</f>
        <v/>
      </c>
      <c r="W131" s="207" t="str">
        <f t="shared" ref="W131:W162" ca="1" si="37">IF($A131="","",IFERROR(IF(INDIRECT("CICLO_EM_EXECUCAO!F"&amp;(ROW()+10))="","",INDIRECT("CICLO_EM_EXECUCAO!F"&amp;(ROW()+10))),""))</f>
        <v/>
      </c>
      <c r="X131" s="207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7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4" t="str">
        <f t="shared" ca="1" si="32"/>
        <v/>
      </c>
      <c r="R132" t="str">
        <f>IF($A132="","",IF(MEMORIA_RESULTADOS!$W$46="","","C"&amp;MEMORIA_RESULTADOS!$W$46))</f>
        <v/>
      </c>
      <c r="S132" s="260" t="str">
        <f t="shared" ca="1" si="33"/>
        <v/>
      </c>
      <c r="T132" s="260" t="str">
        <f t="shared" ca="1" si="34"/>
        <v/>
      </c>
      <c r="U132" s="260" t="str">
        <f t="shared" ca="1" si="35"/>
        <v/>
      </c>
      <c r="V132" s="207" t="str">
        <f t="shared" ca="1" si="36"/>
        <v/>
      </c>
      <c r="W132" s="207" t="str">
        <f t="shared" ca="1" si="37"/>
        <v/>
      </c>
      <c r="X132" s="207" t="str">
        <f t="shared" ca="1" si="38"/>
        <v/>
      </c>
      <c r="Y132" t="str">
        <f t="shared" ca="1" si="39"/>
        <v/>
      </c>
      <c r="Z132" s="27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4" t="str">
        <f t="shared" ca="1" si="32"/>
        <v/>
      </c>
      <c r="R133" t="str">
        <f>IF($A133="","",IF(MEMORIA_RESULTADOS!$W$46="","","C"&amp;MEMORIA_RESULTADOS!$W$46))</f>
        <v/>
      </c>
      <c r="S133" s="260" t="str">
        <f t="shared" ca="1" si="33"/>
        <v/>
      </c>
      <c r="T133" s="260" t="str">
        <f t="shared" ca="1" si="34"/>
        <v/>
      </c>
      <c r="U133" s="260" t="str">
        <f t="shared" ca="1" si="35"/>
        <v/>
      </c>
      <c r="V133" s="207" t="str">
        <f t="shared" ca="1" si="36"/>
        <v/>
      </c>
      <c r="W133" s="207" t="str">
        <f t="shared" ca="1" si="37"/>
        <v/>
      </c>
      <c r="X133" s="207" t="str">
        <f t="shared" ca="1" si="38"/>
        <v/>
      </c>
      <c r="Y133" t="str">
        <f t="shared" ca="1" si="39"/>
        <v/>
      </c>
      <c r="Z133" s="27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4" t="str">
        <f t="shared" ca="1" si="32"/>
        <v/>
      </c>
      <c r="R134" t="str">
        <f>IF($A134="","",IF(MEMORIA_RESULTADOS!$W$46="","","C"&amp;MEMORIA_RESULTADOS!$W$46))</f>
        <v/>
      </c>
      <c r="S134" s="260" t="str">
        <f t="shared" ca="1" si="33"/>
        <v/>
      </c>
      <c r="T134" s="260" t="str">
        <f t="shared" ca="1" si="34"/>
        <v/>
      </c>
      <c r="U134" s="260" t="str">
        <f t="shared" ca="1" si="35"/>
        <v/>
      </c>
      <c r="V134" s="207" t="str">
        <f t="shared" ca="1" si="36"/>
        <v/>
      </c>
      <c r="W134" s="207" t="str">
        <f t="shared" ca="1" si="37"/>
        <v/>
      </c>
      <c r="X134" s="207" t="str">
        <f t="shared" ca="1" si="38"/>
        <v/>
      </c>
      <c r="Y134" t="str">
        <f t="shared" ca="1" si="39"/>
        <v/>
      </c>
      <c r="Z134" s="27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4" t="str">
        <f t="shared" ca="1" si="32"/>
        <v/>
      </c>
      <c r="R135" t="str">
        <f>IF($A135="","",IF(MEMORIA_RESULTADOS!$W$46="","","C"&amp;MEMORIA_RESULTADOS!$W$46))</f>
        <v/>
      </c>
      <c r="S135" s="260" t="str">
        <f t="shared" ca="1" si="33"/>
        <v/>
      </c>
      <c r="T135" s="260" t="str">
        <f t="shared" ca="1" si="34"/>
        <v/>
      </c>
      <c r="U135" s="260" t="str">
        <f t="shared" ca="1" si="35"/>
        <v/>
      </c>
      <c r="V135" s="207" t="str">
        <f t="shared" ca="1" si="36"/>
        <v/>
      </c>
      <c r="W135" s="207" t="str">
        <f t="shared" ca="1" si="37"/>
        <v/>
      </c>
      <c r="X135" s="207" t="str">
        <f t="shared" ca="1" si="38"/>
        <v/>
      </c>
      <c r="Y135" t="str">
        <f t="shared" ca="1" si="39"/>
        <v/>
      </c>
      <c r="Z135" s="27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4" t="str">
        <f t="shared" ca="1" si="32"/>
        <v/>
      </c>
      <c r="R136" t="str">
        <f>IF($A136="","",IF(MEMORIA_RESULTADOS!$W$46="","","C"&amp;MEMORIA_RESULTADOS!$W$46))</f>
        <v/>
      </c>
      <c r="S136" s="260" t="str">
        <f t="shared" ca="1" si="33"/>
        <v/>
      </c>
      <c r="T136" s="260" t="str">
        <f t="shared" ca="1" si="34"/>
        <v/>
      </c>
      <c r="U136" s="260" t="str">
        <f t="shared" ca="1" si="35"/>
        <v/>
      </c>
      <c r="V136" s="207" t="str">
        <f t="shared" ca="1" si="36"/>
        <v/>
      </c>
      <c r="W136" s="207" t="str">
        <f t="shared" ca="1" si="37"/>
        <v/>
      </c>
      <c r="X136" s="207" t="str">
        <f t="shared" ca="1" si="38"/>
        <v/>
      </c>
      <c r="Y136" t="str">
        <f t="shared" ca="1" si="39"/>
        <v/>
      </c>
      <c r="Z136" s="27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4" t="str">
        <f t="shared" ca="1" si="32"/>
        <v/>
      </c>
      <c r="R137" t="str">
        <f>IF($A137="","",IF(MEMORIA_RESULTADOS!$W$46="","","C"&amp;MEMORIA_RESULTADOS!$W$46))</f>
        <v/>
      </c>
      <c r="S137" s="260" t="str">
        <f t="shared" ca="1" si="33"/>
        <v/>
      </c>
      <c r="T137" s="260" t="str">
        <f t="shared" ca="1" si="34"/>
        <v/>
      </c>
      <c r="U137" s="260" t="str">
        <f t="shared" ca="1" si="35"/>
        <v/>
      </c>
      <c r="V137" s="207" t="str">
        <f t="shared" ca="1" si="36"/>
        <v/>
      </c>
      <c r="W137" s="207" t="str">
        <f t="shared" ca="1" si="37"/>
        <v/>
      </c>
      <c r="X137" s="207" t="str">
        <f t="shared" ca="1" si="38"/>
        <v/>
      </c>
      <c r="Y137" t="str">
        <f t="shared" ca="1" si="39"/>
        <v/>
      </c>
      <c r="Z137" s="27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4" t="str">
        <f t="shared" ca="1" si="32"/>
        <v/>
      </c>
      <c r="R138" t="str">
        <f>IF($A138="","",IF(MEMORIA_RESULTADOS!$W$46="","","C"&amp;MEMORIA_RESULTADOS!$W$46))</f>
        <v/>
      </c>
      <c r="S138" s="260" t="str">
        <f t="shared" ca="1" si="33"/>
        <v/>
      </c>
      <c r="T138" s="260" t="str">
        <f t="shared" ca="1" si="34"/>
        <v/>
      </c>
      <c r="U138" s="260" t="str">
        <f t="shared" ca="1" si="35"/>
        <v/>
      </c>
      <c r="V138" s="207" t="str">
        <f t="shared" ca="1" si="36"/>
        <v/>
      </c>
      <c r="W138" s="207" t="str">
        <f t="shared" ca="1" si="37"/>
        <v/>
      </c>
      <c r="X138" s="207" t="str">
        <f t="shared" ca="1" si="38"/>
        <v/>
      </c>
      <c r="Y138" t="str">
        <f t="shared" ca="1" si="39"/>
        <v/>
      </c>
      <c r="Z138" s="27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4" t="str">
        <f t="shared" ca="1" si="32"/>
        <v/>
      </c>
      <c r="R139" t="str">
        <f>IF($A139="","",IF(MEMORIA_RESULTADOS!$W$46="","","C"&amp;MEMORIA_RESULTADOS!$W$46))</f>
        <v/>
      </c>
      <c r="S139" s="260" t="str">
        <f t="shared" ca="1" si="33"/>
        <v/>
      </c>
      <c r="T139" s="260" t="str">
        <f t="shared" ca="1" si="34"/>
        <v/>
      </c>
      <c r="U139" s="260" t="str">
        <f t="shared" ca="1" si="35"/>
        <v/>
      </c>
      <c r="V139" s="207" t="str">
        <f t="shared" ca="1" si="36"/>
        <v/>
      </c>
      <c r="W139" s="207" t="str">
        <f t="shared" ca="1" si="37"/>
        <v/>
      </c>
      <c r="X139" s="207" t="str">
        <f t="shared" ca="1" si="38"/>
        <v/>
      </c>
      <c r="Y139" t="str">
        <f t="shared" ca="1" si="39"/>
        <v/>
      </c>
      <c r="Z139" s="27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4" t="str">
        <f t="shared" ca="1" si="32"/>
        <v/>
      </c>
      <c r="R140" t="str">
        <f>IF($A140="","",IF(MEMORIA_RESULTADOS!$W$46="","","C"&amp;MEMORIA_RESULTADOS!$W$46))</f>
        <v/>
      </c>
      <c r="S140" s="260" t="str">
        <f t="shared" ca="1" si="33"/>
        <v/>
      </c>
      <c r="T140" s="260" t="str">
        <f t="shared" ca="1" si="34"/>
        <v/>
      </c>
      <c r="U140" s="260" t="str">
        <f t="shared" ca="1" si="35"/>
        <v/>
      </c>
      <c r="V140" s="207" t="str">
        <f t="shared" ca="1" si="36"/>
        <v/>
      </c>
      <c r="W140" s="207" t="str">
        <f t="shared" ca="1" si="37"/>
        <v/>
      </c>
      <c r="X140" s="207" t="str">
        <f t="shared" ca="1" si="38"/>
        <v/>
      </c>
      <c r="Y140" t="str">
        <f t="shared" ca="1" si="39"/>
        <v/>
      </c>
      <c r="Z140" s="27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4" t="str">
        <f t="shared" ca="1" si="32"/>
        <v/>
      </c>
      <c r="R141" t="str">
        <f>IF($A141="","",IF(MEMORIA_RESULTADOS!$W$46="","","C"&amp;MEMORIA_RESULTADOS!$W$46))</f>
        <v/>
      </c>
      <c r="S141" s="260" t="str">
        <f t="shared" ca="1" si="33"/>
        <v/>
      </c>
      <c r="T141" s="260" t="str">
        <f t="shared" ca="1" si="34"/>
        <v/>
      </c>
      <c r="U141" s="260" t="str">
        <f t="shared" ca="1" si="35"/>
        <v/>
      </c>
      <c r="V141" s="207" t="str">
        <f t="shared" ca="1" si="36"/>
        <v/>
      </c>
      <c r="W141" s="207" t="str">
        <f t="shared" ca="1" si="37"/>
        <v/>
      </c>
      <c r="X141" s="207" t="str">
        <f t="shared" ca="1" si="38"/>
        <v/>
      </c>
      <c r="Y141" t="str">
        <f t="shared" ca="1" si="39"/>
        <v/>
      </c>
      <c r="Z141" s="27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4" t="str">
        <f t="shared" ca="1" si="32"/>
        <v/>
      </c>
      <c r="R142" t="str">
        <f>IF($A142="","",IF(MEMORIA_RESULTADOS!$W$46="","","C"&amp;MEMORIA_RESULTADOS!$W$46))</f>
        <v/>
      </c>
      <c r="S142" s="260" t="str">
        <f t="shared" ca="1" si="33"/>
        <v/>
      </c>
      <c r="T142" s="260" t="str">
        <f t="shared" ca="1" si="34"/>
        <v/>
      </c>
      <c r="U142" s="260" t="str">
        <f t="shared" ca="1" si="35"/>
        <v/>
      </c>
      <c r="V142" s="207" t="str">
        <f t="shared" ca="1" si="36"/>
        <v/>
      </c>
      <c r="W142" s="207" t="str">
        <f t="shared" ca="1" si="37"/>
        <v/>
      </c>
      <c r="X142" s="207" t="str">
        <f t="shared" ca="1" si="38"/>
        <v/>
      </c>
      <c r="Y142" t="str">
        <f t="shared" ca="1" si="39"/>
        <v/>
      </c>
      <c r="Z142" s="27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4" t="str">
        <f t="shared" ca="1" si="32"/>
        <v/>
      </c>
      <c r="R143" t="str">
        <f>IF($A143="","",IF(MEMORIA_RESULTADOS!$W$46="","","C"&amp;MEMORIA_RESULTADOS!$W$46))</f>
        <v/>
      </c>
      <c r="S143" s="260" t="str">
        <f t="shared" ca="1" si="33"/>
        <v/>
      </c>
      <c r="T143" s="260" t="str">
        <f t="shared" ca="1" si="34"/>
        <v/>
      </c>
      <c r="U143" s="260" t="str">
        <f t="shared" ca="1" si="35"/>
        <v/>
      </c>
      <c r="V143" s="207" t="str">
        <f t="shared" ca="1" si="36"/>
        <v/>
      </c>
      <c r="W143" s="207" t="str">
        <f t="shared" ca="1" si="37"/>
        <v/>
      </c>
      <c r="X143" s="207" t="str">
        <f t="shared" ca="1" si="38"/>
        <v/>
      </c>
      <c r="Y143" t="str">
        <f t="shared" ca="1" si="39"/>
        <v/>
      </c>
      <c r="Z143" s="27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4" t="str">
        <f t="shared" ca="1" si="32"/>
        <v/>
      </c>
      <c r="R144" t="str">
        <f>IF($A144="","",IF(MEMORIA_RESULTADOS!$W$46="","","C"&amp;MEMORIA_RESULTADOS!$W$46))</f>
        <v/>
      </c>
      <c r="S144" s="260" t="str">
        <f t="shared" ca="1" si="33"/>
        <v/>
      </c>
      <c r="T144" s="260" t="str">
        <f t="shared" ca="1" si="34"/>
        <v/>
      </c>
      <c r="U144" s="260" t="str">
        <f t="shared" ca="1" si="35"/>
        <v/>
      </c>
      <c r="V144" s="207" t="str">
        <f t="shared" ca="1" si="36"/>
        <v/>
      </c>
      <c r="W144" s="207" t="str">
        <f t="shared" ca="1" si="37"/>
        <v/>
      </c>
      <c r="X144" s="207" t="str">
        <f t="shared" ca="1" si="38"/>
        <v/>
      </c>
      <c r="Y144" t="str">
        <f t="shared" ca="1" si="39"/>
        <v/>
      </c>
      <c r="Z144" s="27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4" t="str">
        <f t="shared" ca="1" si="32"/>
        <v/>
      </c>
      <c r="R145" t="str">
        <f>IF($A145="","",IF(MEMORIA_RESULTADOS!$W$46="","","C"&amp;MEMORIA_RESULTADOS!$W$46))</f>
        <v/>
      </c>
      <c r="S145" s="260" t="str">
        <f t="shared" ca="1" si="33"/>
        <v/>
      </c>
      <c r="T145" s="260" t="str">
        <f t="shared" ca="1" si="34"/>
        <v/>
      </c>
      <c r="U145" s="260" t="str">
        <f t="shared" ca="1" si="35"/>
        <v/>
      </c>
      <c r="V145" s="207" t="str">
        <f t="shared" ca="1" si="36"/>
        <v/>
      </c>
      <c r="W145" s="207" t="str">
        <f t="shared" ca="1" si="37"/>
        <v/>
      </c>
      <c r="X145" s="207" t="str">
        <f t="shared" ca="1" si="38"/>
        <v/>
      </c>
      <c r="Y145" t="str">
        <f t="shared" ca="1" si="39"/>
        <v/>
      </c>
      <c r="Z145" s="27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4" t="str">
        <f t="shared" ca="1" si="32"/>
        <v/>
      </c>
      <c r="R146" t="str">
        <f>IF($A146="","",IF(MEMORIA_RESULTADOS!$W$46="","","C"&amp;MEMORIA_RESULTADOS!$W$46))</f>
        <v/>
      </c>
      <c r="S146" s="260" t="str">
        <f t="shared" ca="1" si="33"/>
        <v/>
      </c>
      <c r="T146" s="260" t="str">
        <f t="shared" ca="1" si="34"/>
        <v/>
      </c>
      <c r="U146" s="260" t="str">
        <f t="shared" ca="1" si="35"/>
        <v/>
      </c>
      <c r="V146" s="207" t="str">
        <f t="shared" ca="1" si="36"/>
        <v/>
      </c>
      <c r="W146" s="207" t="str">
        <f t="shared" ca="1" si="37"/>
        <v/>
      </c>
      <c r="X146" s="207" t="str">
        <f t="shared" ca="1" si="38"/>
        <v/>
      </c>
      <c r="Y146" t="str">
        <f t="shared" ca="1" si="39"/>
        <v/>
      </c>
      <c r="Z146" s="27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4" t="str">
        <f t="shared" ca="1" si="32"/>
        <v/>
      </c>
      <c r="R147" t="str">
        <f>IF($A147="","",IF(MEMORIA_RESULTADOS!$W$46="","","C"&amp;MEMORIA_RESULTADOS!$W$46))</f>
        <v/>
      </c>
      <c r="S147" s="260" t="str">
        <f t="shared" ca="1" si="33"/>
        <v/>
      </c>
      <c r="T147" s="260" t="str">
        <f t="shared" ca="1" si="34"/>
        <v/>
      </c>
      <c r="U147" s="260" t="str">
        <f t="shared" ca="1" si="35"/>
        <v/>
      </c>
      <c r="V147" s="207" t="str">
        <f t="shared" ca="1" si="36"/>
        <v/>
      </c>
      <c r="W147" s="207" t="str">
        <f t="shared" ca="1" si="37"/>
        <v/>
      </c>
      <c r="X147" s="207" t="str">
        <f t="shared" ca="1" si="38"/>
        <v/>
      </c>
      <c r="Y147" t="str">
        <f t="shared" ca="1" si="39"/>
        <v/>
      </c>
      <c r="Z147" s="27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4" t="str">
        <f t="shared" ca="1" si="32"/>
        <v/>
      </c>
      <c r="R148" t="str">
        <f>IF($A148="","",IF(MEMORIA_RESULTADOS!$W$46="","","C"&amp;MEMORIA_RESULTADOS!$W$46))</f>
        <v/>
      </c>
      <c r="S148" s="260" t="str">
        <f t="shared" ca="1" si="33"/>
        <v/>
      </c>
      <c r="T148" s="260" t="str">
        <f t="shared" ca="1" si="34"/>
        <v/>
      </c>
      <c r="U148" s="260" t="str">
        <f t="shared" ca="1" si="35"/>
        <v/>
      </c>
      <c r="V148" s="207" t="str">
        <f t="shared" ca="1" si="36"/>
        <v/>
      </c>
      <c r="W148" s="207" t="str">
        <f t="shared" ca="1" si="37"/>
        <v/>
      </c>
      <c r="X148" s="207" t="str">
        <f t="shared" ca="1" si="38"/>
        <v/>
      </c>
      <c r="Y148" t="str">
        <f t="shared" ca="1" si="39"/>
        <v/>
      </c>
      <c r="Z148" s="27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4" t="str">
        <f t="shared" ca="1" si="32"/>
        <v/>
      </c>
      <c r="R149" t="str">
        <f>IF($A149="","",IF(MEMORIA_RESULTADOS!$W$46="","","C"&amp;MEMORIA_RESULTADOS!$W$46))</f>
        <v/>
      </c>
      <c r="S149" s="260" t="str">
        <f t="shared" ca="1" si="33"/>
        <v/>
      </c>
      <c r="T149" s="260" t="str">
        <f t="shared" ca="1" si="34"/>
        <v/>
      </c>
      <c r="U149" s="260" t="str">
        <f t="shared" ca="1" si="35"/>
        <v/>
      </c>
      <c r="V149" s="207" t="str">
        <f t="shared" ca="1" si="36"/>
        <v/>
      </c>
      <c r="W149" s="207" t="str">
        <f t="shared" ca="1" si="37"/>
        <v/>
      </c>
      <c r="X149" s="207" t="str">
        <f t="shared" ca="1" si="38"/>
        <v/>
      </c>
      <c r="Y149" t="str">
        <f t="shared" ca="1" si="39"/>
        <v/>
      </c>
      <c r="Z149" s="27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4" t="str">
        <f t="shared" ca="1" si="32"/>
        <v/>
      </c>
      <c r="R150" t="str">
        <f>IF($A150="","",IF(MEMORIA_RESULTADOS!$W$46="","","C"&amp;MEMORIA_RESULTADOS!$W$46))</f>
        <v/>
      </c>
      <c r="S150" s="260" t="str">
        <f t="shared" ca="1" si="33"/>
        <v/>
      </c>
      <c r="T150" s="260" t="str">
        <f t="shared" ca="1" si="34"/>
        <v/>
      </c>
      <c r="U150" s="260" t="str">
        <f t="shared" ca="1" si="35"/>
        <v/>
      </c>
      <c r="V150" s="207" t="str">
        <f t="shared" ca="1" si="36"/>
        <v/>
      </c>
      <c r="W150" s="207" t="str">
        <f t="shared" ca="1" si="37"/>
        <v/>
      </c>
      <c r="X150" s="207" t="str">
        <f t="shared" ca="1" si="38"/>
        <v/>
      </c>
      <c r="Y150" t="str">
        <f t="shared" ca="1" si="39"/>
        <v/>
      </c>
      <c r="Z150" s="27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4" t="str">
        <f t="shared" ca="1" si="32"/>
        <v/>
      </c>
      <c r="R151" t="str">
        <f>IF($A151="","",IF(MEMORIA_RESULTADOS!$W$46="","","C"&amp;MEMORIA_RESULTADOS!$W$46))</f>
        <v/>
      </c>
      <c r="S151" s="260" t="str">
        <f t="shared" ca="1" si="33"/>
        <v/>
      </c>
      <c r="T151" s="260" t="str">
        <f t="shared" ca="1" si="34"/>
        <v/>
      </c>
      <c r="U151" s="260" t="str">
        <f t="shared" ca="1" si="35"/>
        <v/>
      </c>
      <c r="V151" s="207" t="str">
        <f t="shared" ca="1" si="36"/>
        <v/>
      </c>
      <c r="W151" s="207" t="str">
        <f t="shared" ca="1" si="37"/>
        <v/>
      </c>
      <c r="X151" s="207" t="str">
        <f t="shared" ca="1" si="38"/>
        <v/>
      </c>
      <c r="Y151" t="str">
        <f t="shared" ca="1" si="39"/>
        <v/>
      </c>
      <c r="Z151" s="27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4" t="str">
        <f t="shared" ca="1" si="32"/>
        <v/>
      </c>
      <c r="R152" t="str">
        <f>IF($A152="","",IF(MEMORIA_RESULTADOS!$W$46="","","C"&amp;MEMORIA_RESULTADOS!$W$46))</f>
        <v/>
      </c>
      <c r="S152" s="260" t="str">
        <f t="shared" ca="1" si="33"/>
        <v/>
      </c>
      <c r="T152" s="260" t="str">
        <f t="shared" ca="1" si="34"/>
        <v/>
      </c>
      <c r="U152" s="260" t="str">
        <f t="shared" ca="1" si="35"/>
        <v/>
      </c>
      <c r="V152" s="207" t="str">
        <f t="shared" ca="1" si="36"/>
        <v/>
      </c>
      <c r="W152" s="207" t="str">
        <f t="shared" ca="1" si="37"/>
        <v/>
      </c>
      <c r="X152" s="207" t="str">
        <f t="shared" ca="1" si="38"/>
        <v/>
      </c>
      <c r="Y152" t="str">
        <f t="shared" ca="1" si="39"/>
        <v/>
      </c>
      <c r="Z152" s="27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4" t="str">
        <f t="shared" ca="1" si="32"/>
        <v/>
      </c>
      <c r="R153" t="str">
        <f>IF($A153="","",IF(MEMORIA_RESULTADOS!$W$46="","","C"&amp;MEMORIA_RESULTADOS!$W$46))</f>
        <v/>
      </c>
      <c r="S153" s="260" t="str">
        <f t="shared" ca="1" si="33"/>
        <v/>
      </c>
      <c r="T153" s="260" t="str">
        <f t="shared" ca="1" si="34"/>
        <v/>
      </c>
      <c r="U153" s="260" t="str">
        <f t="shared" ca="1" si="35"/>
        <v/>
      </c>
      <c r="V153" s="207" t="str">
        <f t="shared" ca="1" si="36"/>
        <v/>
      </c>
      <c r="W153" s="207" t="str">
        <f t="shared" ca="1" si="37"/>
        <v/>
      </c>
      <c r="X153" s="207" t="str">
        <f t="shared" ca="1" si="38"/>
        <v/>
      </c>
      <c r="Y153" t="str">
        <f t="shared" ca="1" si="39"/>
        <v/>
      </c>
      <c r="Z153" s="27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4" t="str">
        <f t="shared" ca="1" si="32"/>
        <v/>
      </c>
      <c r="R154" t="str">
        <f>IF($A154="","",IF(MEMORIA_RESULTADOS!$W$46="","","C"&amp;MEMORIA_RESULTADOS!$W$46))</f>
        <v/>
      </c>
      <c r="S154" s="260" t="str">
        <f t="shared" ca="1" si="33"/>
        <v/>
      </c>
      <c r="T154" s="260" t="str">
        <f t="shared" ca="1" si="34"/>
        <v/>
      </c>
      <c r="U154" s="260" t="str">
        <f t="shared" ca="1" si="35"/>
        <v/>
      </c>
      <c r="V154" s="207" t="str">
        <f t="shared" ca="1" si="36"/>
        <v/>
      </c>
      <c r="W154" s="207" t="str">
        <f t="shared" ca="1" si="37"/>
        <v/>
      </c>
      <c r="X154" s="207" t="str">
        <f t="shared" ca="1" si="38"/>
        <v/>
      </c>
      <c r="Y154" t="str">
        <f t="shared" ca="1" si="39"/>
        <v/>
      </c>
      <c r="Z154" s="27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4" t="str">
        <f t="shared" ca="1" si="32"/>
        <v/>
      </c>
      <c r="R155" t="str">
        <f>IF($A155="","",IF(MEMORIA_RESULTADOS!$W$46="","","C"&amp;MEMORIA_RESULTADOS!$W$46))</f>
        <v/>
      </c>
      <c r="S155" s="260" t="str">
        <f t="shared" ca="1" si="33"/>
        <v/>
      </c>
      <c r="T155" s="260" t="str">
        <f t="shared" ca="1" si="34"/>
        <v/>
      </c>
      <c r="U155" s="260" t="str">
        <f t="shared" ca="1" si="35"/>
        <v/>
      </c>
      <c r="V155" s="207" t="str">
        <f t="shared" ca="1" si="36"/>
        <v/>
      </c>
      <c r="W155" s="207" t="str">
        <f t="shared" ca="1" si="37"/>
        <v/>
      </c>
      <c r="X155" s="207" t="str">
        <f t="shared" ca="1" si="38"/>
        <v/>
      </c>
      <c r="Y155" t="str">
        <f t="shared" ca="1" si="39"/>
        <v/>
      </c>
      <c r="Z155" s="27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4" t="str">
        <f t="shared" ca="1" si="32"/>
        <v/>
      </c>
      <c r="R156" t="str">
        <f>IF($A156="","",IF(MEMORIA_RESULTADOS!$W$46="","","C"&amp;MEMORIA_RESULTADOS!$W$46))</f>
        <v/>
      </c>
      <c r="S156" s="260" t="str">
        <f t="shared" ca="1" si="33"/>
        <v/>
      </c>
      <c r="T156" s="260" t="str">
        <f t="shared" ca="1" si="34"/>
        <v/>
      </c>
      <c r="U156" s="260" t="str">
        <f t="shared" ca="1" si="35"/>
        <v/>
      </c>
      <c r="V156" s="207" t="str">
        <f t="shared" ca="1" si="36"/>
        <v/>
      </c>
      <c r="W156" s="207" t="str">
        <f t="shared" ca="1" si="37"/>
        <v/>
      </c>
      <c r="X156" s="207" t="str">
        <f t="shared" ca="1" si="38"/>
        <v/>
      </c>
      <c r="Y156" t="str">
        <f t="shared" ca="1" si="39"/>
        <v/>
      </c>
      <c r="Z156" s="27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4" t="str">
        <f t="shared" ca="1" si="32"/>
        <v/>
      </c>
      <c r="R157" t="str">
        <f>IF($A157="","",IF(MEMORIA_RESULTADOS!$W$46="","","C"&amp;MEMORIA_RESULTADOS!$W$46))</f>
        <v/>
      </c>
      <c r="S157" s="260" t="str">
        <f t="shared" ca="1" si="33"/>
        <v/>
      </c>
      <c r="T157" s="260" t="str">
        <f t="shared" ca="1" si="34"/>
        <v/>
      </c>
      <c r="U157" s="260" t="str">
        <f t="shared" ca="1" si="35"/>
        <v/>
      </c>
      <c r="V157" s="207" t="str">
        <f t="shared" ca="1" si="36"/>
        <v/>
      </c>
      <c r="W157" s="207" t="str">
        <f t="shared" ca="1" si="37"/>
        <v/>
      </c>
      <c r="X157" s="207" t="str">
        <f t="shared" ca="1" si="38"/>
        <v/>
      </c>
      <c r="Y157" t="str">
        <f t="shared" ca="1" si="39"/>
        <v/>
      </c>
      <c r="Z157" s="27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4" t="str">
        <f t="shared" ca="1" si="32"/>
        <v/>
      </c>
      <c r="R158" t="str">
        <f>IF($A158="","",IF(MEMORIA_RESULTADOS!$W$46="","","C"&amp;MEMORIA_RESULTADOS!$W$46))</f>
        <v/>
      </c>
      <c r="S158" s="260" t="str">
        <f t="shared" ca="1" si="33"/>
        <v/>
      </c>
      <c r="T158" s="260" t="str">
        <f t="shared" ca="1" si="34"/>
        <v/>
      </c>
      <c r="U158" s="260" t="str">
        <f t="shared" ca="1" si="35"/>
        <v/>
      </c>
      <c r="V158" s="207" t="str">
        <f t="shared" ca="1" si="36"/>
        <v/>
      </c>
      <c r="W158" s="207" t="str">
        <f t="shared" ca="1" si="37"/>
        <v/>
      </c>
      <c r="X158" s="207" t="str">
        <f t="shared" ca="1" si="38"/>
        <v/>
      </c>
      <c r="Y158" t="str">
        <f t="shared" ca="1" si="39"/>
        <v/>
      </c>
      <c r="Z158" s="27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4" t="str">
        <f t="shared" ca="1" si="32"/>
        <v/>
      </c>
      <c r="R159" t="str">
        <f>IF($A159="","",IF(MEMORIA_RESULTADOS!$W$46="","","C"&amp;MEMORIA_RESULTADOS!$W$46))</f>
        <v/>
      </c>
      <c r="S159" s="260" t="str">
        <f t="shared" ca="1" si="33"/>
        <v/>
      </c>
      <c r="T159" s="260" t="str">
        <f t="shared" ca="1" si="34"/>
        <v/>
      </c>
      <c r="U159" s="260" t="str">
        <f t="shared" ca="1" si="35"/>
        <v/>
      </c>
      <c r="V159" s="207" t="str">
        <f t="shared" ca="1" si="36"/>
        <v/>
      </c>
      <c r="W159" s="207" t="str">
        <f t="shared" ca="1" si="37"/>
        <v/>
      </c>
      <c r="X159" s="207" t="str">
        <f t="shared" ca="1" si="38"/>
        <v/>
      </c>
      <c r="Y159" t="str">
        <f t="shared" ca="1" si="39"/>
        <v/>
      </c>
      <c r="Z159" s="27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4" t="str">
        <f t="shared" ca="1" si="32"/>
        <v/>
      </c>
      <c r="R160" t="str">
        <f>IF($A160="","",IF(MEMORIA_RESULTADOS!$W$46="","","C"&amp;MEMORIA_RESULTADOS!$W$46))</f>
        <v/>
      </c>
      <c r="S160" s="260" t="str">
        <f t="shared" ca="1" si="33"/>
        <v/>
      </c>
      <c r="T160" s="260" t="str">
        <f t="shared" ca="1" si="34"/>
        <v/>
      </c>
      <c r="U160" s="260" t="str">
        <f t="shared" ca="1" si="35"/>
        <v/>
      </c>
      <c r="V160" s="207" t="str">
        <f t="shared" ca="1" si="36"/>
        <v/>
      </c>
      <c r="W160" s="207" t="str">
        <f t="shared" ca="1" si="37"/>
        <v/>
      </c>
      <c r="X160" s="207" t="str">
        <f t="shared" ca="1" si="38"/>
        <v/>
      </c>
      <c r="Y160" t="str">
        <f t="shared" ca="1" si="39"/>
        <v/>
      </c>
      <c r="Z160" s="27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4" t="str">
        <f t="shared" ca="1" si="32"/>
        <v/>
      </c>
      <c r="R161" t="str">
        <f>IF($A161="","",IF(MEMORIA_RESULTADOS!$W$46="","","C"&amp;MEMORIA_RESULTADOS!$W$46))</f>
        <v/>
      </c>
      <c r="S161" s="260" t="str">
        <f t="shared" ca="1" si="33"/>
        <v/>
      </c>
      <c r="T161" s="260" t="str">
        <f t="shared" ca="1" si="34"/>
        <v/>
      </c>
      <c r="U161" s="260" t="str">
        <f t="shared" ca="1" si="35"/>
        <v/>
      </c>
      <c r="V161" s="207" t="str">
        <f t="shared" ca="1" si="36"/>
        <v/>
      </c>
      <c r="W161" s="207" t="str">
        <f t="shared" ca="1" si="37"/>
        <v/>
      </c>
      <c r="X161" s="207" t="str">
        <f t="shared" ca="1" si="38"/>
        <v/>
      </c>
      <c r="Y161" t="str">
        <f t="shared" ca="1" si="39"/>
        <v/>
      </c>
      <c r="Z161" s="27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4" t="str">
        <f t="shared" ca="1" si="32"/>
        <v/>
      </c>
      <c r="R162" t="str">
        <f>IF($A162="","",IF(MEMORIA_RESULTADOS!$W$46="","","C"&amp;MEMORIA_RESULTADOS!$W$46))</f>
        <v/>
      </c>
      <c r="S162" s="260" t="str">
        <f t="shared" ca="1" si="33"/>
        <v/>
      </c>
      <c r="T162" s="260" t="str">
        <f t="shared" ca="1" si="34"/>
        <v/>
      </c>
      <c r="U162" s="260" t="str">
        <f t="shared" ca="1" si="35"/>
        <v/>
      </c>
      <c r="V162" s="207" t="str">
        <f t="shared" ca="1" si="36"/>
        <v/>
      </c>
      <c r="W162" s="207" t="str">
        <f t="shared" ca="1" si="37"/>
        <v/>
      </c>
      <c r="X162" s="207" t="str">
        <f t="shared" ca="1" si="38"/>
        <v/>
      </c>
      <c r="Y162" t="str">
        <f t="shared" ca="1" si="39"/>
        <v/>
      </c>
      <c r="Z162" s="27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4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60" t="str">
        <f t="shared" ref="S163:S194" ca="1" si="41">IF($A163="","",IFERROR(IF(INDIRECT("CICLO_EM_EXECUCAO!B"&amp;(ROW()+10))="","",INDIRECT("CICLO_EM_EXECUCAO!B"&amp;(ROW()+10))),""))</f>
        <v/>
      </c>
      <c r="T163" s="260" t="str">
        <f t="shared" ref="T163:T194" ca="1" si="42">IF($A163="","",IFERROR(IF(INDIRECT("CICLO_EM_EXECUCAO!D"&amp;(ROW()+10))="","",INDIRECT("CICLO_EM_EXECUCAO!D"&amp;(ROW()+10))),""))</f>
        <v/>
      </c>
      <c r="U163" s="260" t="str">
        <f t="shared" ref="U163:U194" ca="1" si="43">IF($A163="","",IFERROR(IF(INDIRECT("CICLO_EM_EXECUCAO!C"&amp;(ROW()+10))="","",INDIRECT("CICLO_EM_EXECUCAO!C"&amp;(ROW()+10))),""))</f>
        <v/>
      </c>
      <c r="V163" s="207" t="str">
        <f t="shared" ref="V163:V194" ca="1" si="44">IF($A163="","",IFERROR(IF(INDIRECT("CICLO_EM_EXECUCAO!E"&amp;(ROW()+10))="","",INDIRECT("CICLO_EM_EXECUCAO!E"&amp;(ROW()+10))),""))</f>
        <v/>
      </c>
      <c r="W163" s="207" t="str">
        <f t="shared" ref="W163:W194" ca="1" si="45">IF($A163="","",IFERROR(IF(INDIRECT("CICLO_EM_EXECUCAO!F"&amp;(ROW()+10))="","",INDIRECT("CICLO_EM_EXECUCAO!F"&amp;(ROW()+10))),""))</f>
        <v/>
      </c>
      <c r="X163" s="207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7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4" t="str">
        <f t="shared" ca="1" si="40"/>
        <v/>
      </c>
      <c r="R164" t="str">
        <f>IF($A164="","",IF(MEMORIA_RESULTADOS!$W$46="","","C"&amp;MEMORIA_RESULTADOS!$W$46))</f>
        <v/>
      </c>
      <c r="S164" s="260" t="str">
        <f t="shared" ca="1" si="41"/>
        <v/>
      </c>
      <c r="T164" s="260" t="str">
        <f t="shared" ca="1" si="42"/>
        <v/>
      </c>
      <c r="U164" s="260" t="str">
        <f t="shared" ca="1" si="43"/>
        <v/>
      </c>
      <c r="V164" s="207" t="str">
        <f t="shared" ca="1" si="44"/>
        <v/>
      </c>
      <c r="W164" s="207" t="str">
        <f t="shared" ca="1" si="45"/>
        <v/>
      </c>
      <c r="X164" s="207" t="str">
        <f t="shared" ca="1" si="46"/>
        <v/>
      </c>
      <c r="Y164" t="str">
        <f t="shared" ca="1" si="47"/>
        <v/>
      </c>
      <c r="Z164" s="27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4" t="str">
        <f t="shared" ca="1" si="40"/>
        <v/>
      </c>
      <c r="R165" t="str">
        <f>IF($A165="","",IF(MEMORIA_RESULTADOS!$W$46="","","C"&amp;MEMORIA_RESULTADOS!$W$46))</f>
        <v/>
      </c>
      <c r="S165" s="260" t="str">
        <f t="shared" ca="1" si="41"/>
        <v/>
      </c>
      <c r="T165" s="260" t="str">
        <f t="shared" ca="1" si="42"/>
        <v/>
      </c>
      <c r="U165" s="260" t="str">
        <f t="shared" ca="1" si="43"/>
        <v/>
      </c>
      <c r="V165" s="207" t="str">
        <f t="shared" ca="1" si="44"/>
        <v/>
      </c>
      <c r="W165" s="207" t="str">
        <f t="shared" ca="1" si="45"/>
        <v/>
      </c>
      <c r="X165" s="207" t="str">
        <f t="shared" ca="1" si="46"/>
        <v/>
      </c>
      <c r="Y165" t="str">
        <f t="shared" ca="1" si="47"/>
        <v/>
      </c>
      <c r="Z165" s="27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4" t="str">
        <f t="shared" ca="1" si="40"/>
        <v/>
      </c>
      <c r="R166" t="str">
        <f>IF($A166="","",IF(MEMORIA_RESULTADOS!$W$46="","","C"&amp;MEMORIA_RESULTADOS!$W$46))</f>
        <v/>
      </c>
      <c r="S166" s="260" t="str">
        <f t="shared" ca="1" si="41"/>
        <v/>
      </c>
      <c r="T166" s="260" t="str">
        <f t="shared" ca="1" si="42"/>
        <v/>
      </c>
      <c r="U166" s="260" t="str">
        <f t="shared" ca="1" si="43"/>
        <v/>
      </c>
      <c r="V166" s="207" t="str">
        <f t="shared" ca="1" si="44"/>
        <v/>
      </c>
      <c r="W166" s="207" t="str">
        <f t="shared" ca="1" si="45"/>
        <v/>
      </c>
      <c r="X166" s="207" t="str">
        <f t="shared" ca="1" si="46"/>
        <v/>
      </c>
      <c r="Y166" t="str">
        <f t="shared" ca="1" si="47"/>
        <v/>
      </c>
      <c r="Z166" s="27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4" t="str">
        <f t="shared" ca="1" si="40"/>
        <v/>
      </c>
      <c r="R167" t="str">
        <f>IF($A167="","",IF(MEMORIA_RESULTADOS!$W$46="","","C"&amp;MEMORIA_RESULTADOS!$W$46))</f>
        <v/>
      </c>
      <c r="S167" s="260" t="str">
        <f t="shared" ca="1" si="41"/>
        <v/>
      </c>
      <c r="T167" s="260" t="str">
        <f t="shared" ca="1" si="42"/>
        <v/>
      </c>
      <c r="U167" s="260" t="str">
        <f t="shared" ca="1" si="43"/>
        <v/>
      </c>
      <c r="V167" s="207" t="str">
        <f t="shared" ca="1" si="44"/>
        <v/>
      </c>
      <c r="W167" s="207" t="str">
        <f t="shared" ca="1" si="45"/>
        <v/>
      </c>
      <c r="X167" s="207" t="str">
        <f t="shared" ca="1" si="46"/>
        <v/>
      </c>
      <c r="Y167" t="str">
        <f t="shared" ca="1" si="47"/>
        <v/>
      </c>
      <c r="Z167" s="27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4" t="str">
        <f t="shared" ca="1" si="40"/>
        <v/>
      </c>
      <c r="R168" t="str">
        <f>IF($A168="","",IF(MEMORIA_RESULTADOS!$W$46="","","C"&amp;MEMORIA_RESULTADOS!$W$46))</f>
        <v/>
      </c>
      <c r="S168" s="260" t="str">
        <f t="shared" ca="1" si="41"/>
        <v/>
      </c>
      <c r="T168" s="260" t="str">
        <f t="shared" ca="1" si="42"/>
        <v/>
      </c>
      <c r="U168" s="260" t="str">
        <f t="shared" ca="1" si="43"/>
        <v/>
      </c>
      <c r="V168" s="207" t="str">
        <f t="shared" ca="1" si="44"/>
        <v/>
      </c>
      <c r="W168" s="207" t="str">
        <f t="shared" ca="1" si="45"/>
        <v/>
      </c>
      <c r="X168" s="207" t="str">
        <f t="shared" ca="1" si="46"/>
        <v/>
      </c>
      <c r="Y168" t="str">
        <f t="shared" ca="1" si="47"/>
        <v/>
      </c>
      <c r="Z168" s="27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4" t="str">
        <f t="shared" ca="1" si="40"/>
        <v/>
      </c>
      <c r="R169" t="str">
        <f>IF($A169="","",IF(MEMORIA_RESULTADOS!$W$46="","","C"&amp;MEMORIA_RESULTADOS!$W$46))</f>
        <v/>
      </c>
      <c r="S169" s="260" t="str">
        <f t="shared" ca="1" si="41"/>
        <v/>
      </c>
      <c r="T169" s="260" t="str">
        <f t="shared" ca="1" si="42"/>
        <v/>
      </c>
      <c r="U169" s="260" t="str">
        <f t="shared" ca="1" si="43"/>
        <v/>
      </c>
      <c r="V169" s="207" t="str">
        <f t="shared" ca="1" si="44"/>
        <v/>
      </c>
      <c r="W169" s="207" t="str">
        <f t="shared" ca="1" si="45"/>
        <v/>
      </c>
      <c r="X169" s="207" t="str">
        <f t="shared" ca="1" si="46"/>
        <v/>
      </c>
      <c r="Y169" t="str">
        <f t="shared" ca="1" si="47"/>
        <v/>
      </c>
      <c r="Z169" s="27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4" t="str">
        <f t="shared" ca="1" si="40"/>
        <v/>
      </c>
      <c r="R170" t="str">
        <f>IF($A170="","",IF(MEMORIA_RESULTADOS!$W$46="","","C"&amp;MEMORIA_RESULTADOS!$W$46))</f>
        <v/>
      </c>
      <c r="S170" s="260" t="str">
        <f t="shared" ca="1" si="41"/>
        <v/>
      </c>
      <c r="T170" s="260" t="str">
        <f t="shared" ca="1" si="42"/>
        <v/>
      </c>
      <c r="U170" s="260" t="str">
        <f t="shared" ca="1" si="43"/>
        <v/>
      </c>
      <c r="V170" s="207" t="str">
        <f t="shared" ca="1" si="44"/>
        <v/>
      </c>
      <c r="W170" s="207" t="str">
        <f t="shared" ca="1" si="45"/>
        <v/>
      </c>
      <c r="X170" s="207" t="str">
        <f t="shared" ca="1" si="46"/>
        <v/>
      </c>
      <c r="Y170" t="str">
        <f t="shared" ca="1" si="47"/>
        <v/>
      </c>
      <c r="Z170" s="27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4" t="str">
        <f t="shared" ca="1" si="40"/>
        <v/>
      </c>
      <c r="R171" t="str">
        <f>IF($A171="","",IF(MEMORIA_RESULTADOS!$W$46="","","C"&amp;MEMORIA_RESULTADOS!$W$46))</f>
        <v/>
      </c>
      <c r="S171" s="260" t="str">
        <f t="shared" ca="1" si="41"/>
        <v/>
      </c>
      <c r="T171" s="260" t="str">
        <f t="shared" ca="1" si="42"/>
        <v/>
      </c>
      <c r="U171" s="260" t="str">
        <f t="shared" ca="1" si="43"/>
        <v/>
      </c>
      <c r="V171" s="207" t="str">
        <f t="shared" ca="1" si="44"/>
        <v/>
      </c>
      <c r="W171" s="207" t="str">
        <f t="shared" ca="1" si="45"/>
        <v/>
      </c>
      <c r="X171" s="207" t="str">
        <f t="shared" ca="1" si="46"/>
        <v/>
      </c>
      <c r="Y171" t="str">
        <f t="shared" ca="1" si="47"/>
        <v/>
      </c>
      <c r="Z171" s="27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4" t="str">
        <f t="shared" ca="1" si="40"/>
        <v/>
      </c>
      <c r="R172" t="str">
        <f>IF($A172="","",IF(MEMORIA_RESULTADOS!$W$46="","","C"&amp;MEMORIA_RESULTADOS!$W$46))</f>
        <v/>
      </c>
      <c r="S172" s="260" t="str">
        <f t="shared" ca="1" si="41"/>
        <v/>
      </c>
      <c r="T172" s="260" t="str">
        <f t="shared" ca="1" si="42"/>
        <v/>
      </c>
      <c r="U172" s="260" t="str">
        <f t="shared" ca="1" si="43"/>
        <v/>
      </c>
      <c r="V172" s="207" t="str">
        <f t="shared" ca="1" si="44"/>
        <v/>
      </c>
      <c r="W172" s="207" t="str">
        <f t="shared" ca="1" si="45"/>
        <v/>
      </c>
      <c r="X172" s="207" t="str">
        <f t="shared" ca="1" si="46"/>
        <v/>
      </c>
      <c r="Y172" t="str">
        <f t="shared" ca="1" si="47"/>
        <v/>
      </c>
      <c r="Z172" s="27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4" t="str">
        <f t="shared" ca="1" si="40"/>
        <v/>
      </c>
      <c r="R173" t="str">
        <f>IF($A173="","",IF(MEMORIA_RESULTADOS!$W$46="","","C"&amp;MEMORIA_RESULTADOS!$W$46))</f>
        <v/>
      </c>
      <c r="S173" s="260" t="str">
        <f t="shared" ca="1" si="41"/>
        <v/>
      </c>
      <c r="T173" s="260" t="str">
        <f t="shared" ca="1" si="42"/>
        <v/>
      </c>
      <c r="U173" s="260" t="str">
        <f t="shared" ca="1" si="43"/>
        <v/>
      </c>
      <c r="V173" s="207" t="str">
        <f t="shared" ca="1" si="44"/>
        <v/>
      </c>
      <c r="W173" s="207" t="str">
        <f t="shared" ca="1" si="45"/>
        <v/>
      </c>
      <c r="X173" s="207" t="str">
        <f t="shared" ca="1" si="46"/>
        <v/>
      </c>
      <c r="Y173" t="str">
        <f t="shared" ca="1" si="47"/>
        <v/>
      </c>
      <c r="Z173" s="27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4" t="str">
        <f t="shared" ca="1" si="40"/>
        <v/>
      </c>
      <c r="R174" t="str">
        <f>IF($A174="","",IF(MEMORIA_RESULTADOS!$W$46="","","C"&amp;MEMORIA_RESULTADOS!$W$46))</f>
        <v/>
      </c>
      <c r="S174" s="260" t="str">
        <f t="shared" ca="1" si="41"/>
        <v/>
      </c>
      <c r="T174" s="260" t="str">
        <f t="shared" ca="1" si="42"/>
        <v/>
      </c>
      <c r="U174" s="260" t="str">
        <f t="shared" ca="1" si="43"/>
        <v/>
      </c>
      <c r="V174" s="207" t="str">
        <f t="shared" ca="1" si="44"/>
        <v/>
      </c>
      <c r="W174" s="207" t="str">
        <f t="shared" ca="1" si="45"/>
        <v/>
      </c>
      <c r="X174" s="207" t="str">
        <f t="shared" ca="1" si="46"/>
        <v/>
      </c>
      <c r="Y174" t="str">
        <f t="shared" ca="1" si="47"/>
        <v/>
      </c>
      <c r="Z174" s="27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4" t="str">
        <f t="shared" ca="1" si="40"/>
        <v/>
      </c>
      <c r="R175" t="str">
        <f>IF($A175="","",IF(MEMORIA_RESULTADOS!$W$46="","","C"&amp;MEMORIA_RESULTADOS!$W$46))</f>
        <v/>
      </c>
      <c r="S175" s="260" t="str">
        <f t="shared" ca="1" si="41"/>
        <v/>
      </c>
      <c r="T175" s="260" t="str">
        <f t="shared" ca="1" si="42"/>
        <v/>
      </c>
      <c r="U175" s="260" t="str">
        <f t="shared" ca="1" si="43"/>
        <v/>
      </c>
      <c r="V175" s="207" t="str">
        <f t="shared" ca="1" si="44"/>
        <v/>
      </c>
      <c r="W175" s="207" t="str">
        <f t="shared" ca="1" si="45"/>
        <v/>
      </c>
      <c r="X175" s="207" t="str">
        <f t="shared" ca="1" si="46"/>
        <v/>
      </c>
      <c r="Y175" t="str">
        <f t="shared" ca="1" si="47"/>
        <v/>
      </c>
      <c r="Z175" s="27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4" t="str">
        <f t="shared" ca="1" si="40"/>
        <v/>
      </c>
      <c r="R176" t="str">
        <f>IF($A176="","",IF(MEMORIA_RESULTADOS!$W$46="","","C"&amp;MEMORIA_RESULTADOS!$W$46))</f>
        <v/>
      </c>
      <c r="S176" s="260" t="str">
        <f t="shared" ca="1" si="41"/>
        <v/>
      </c>
      <c r="T176" s="260" t="str">
        <f t="shared" ca="1" si="42"/>
        <v/>
      </c>
      <c r="U176" s="260" t="str">
        <f t="shared" ca="1" si="43"/>
        <v/>
      </c>
      <c r="V176" s="207" t="str">
        <f t="shared" ca="1" si="44"/>
        <v/>
      </c>
      <c r="W176" s="207" t="str">
        <f t="shared" ca="1" si="45"/>
        <v/>
      </c>
      <c r="X176" s="207" t="str">
        <f t="shared" ca="1" si="46"/>
        <v/>
      </c>
      <c r="Y176" t="str">
        <f t="shared" ca="1" si="47"/>
        <v/>
      </c>
      <c r="Z176" s="27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4" t="str">
        <f t="shared" ca="1" si="40"/>
        <v/>
      </c>
      <c r="R177" t="str">
        <f>IF($A177="","",IF(MEMORIA_RESULTADOS!$W$46="","","C"&amp;MEMORIA_RESULTADOS!$W$46))</f>
        <v/>
      </c>
      <c r="S177" s="260" t="str">
        <f t="shared" ca="1" si="41"/>
        <v/>
      </c>
      <c r="T177" s="260" t="str">
        <f t="shared" ca="1" si="42"/>
        <v/>
      </c>
      <c r="U177" s="260" t="str">
        <f t="shared" ca="1" si="43"/>
        <v/>
      </c>
      <c r="V177" s="207" t="str">
        <f t="shared" ca="1" si="44"/>
        <v/>
      </c>
      <c r="W177" s="207" t="str">
        <f t="shared" ca="1" si="45"/>
        <v/>
      </c>
      <c r="X177" s="207" t="str">
        <f t="shared" ca="1" si="46"/>
        <v/>
      </c>
      <c r="Y177" t="str">
        <f t="shared" ca="1" si="47"/>
        <v/>
      </c>
      <c r="Z177" s="27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4" t="str">
        <f t="shared" ca="1" si="40"/>
        <v/>
      </c>
      <c r="R178" t="str">
        <f>IF($A178="","",IF(MEMORIA_RESULTADOS!$W$46="","","C"&amp;MEMORIA_RESULTADOS!$W$46))</f>
        <v/>
      </c>
      <c r="S178" s="260" t="str">
        <f t="shared" ca="1" si="41"/>
        <v/>
      </c>
      <c r="T178" s="260" t="str">
        <f t="shared" ca="1" si="42"/>
        <v/>
      </c>
      <c r="U178" s="260" t="str">
        <f t="shared" ca="1" si="43"/>
        <v/>
      </c>
      <c r="V178" s="207" t="str">
        <f t="shared" ca="1" si="44"/>
        <v/>
      </c>
      <c r="W178" s="207" t="str">
        <f t="shared" ca="1" si="45"/>
        <v/>
      </c>
      <c r="X178" s="207" t="str">
        <f t="shared" ca="1" si="46"/>
        <v/>
      </c>
      <c r="Y178" t="str">
        <f t="shared" ca="1" si="47"/>
        <v/>
      </c>
      <c r="Z178" s="27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4" t="str">
        <f t="shared" ca="1" si="40"/>
        <v/>
      </c>
      <c r="R179" t="str">
        <f>IF($A179="","",IF(MEMORIA_RESULTADOS!$W$46="","","C"&amp;MEMORIA_RESULTADOS!$W$46))</f>
        <v/>
      </c>
      <c r="S179" s="260" t="str">
        <f t="shared" ca="1" si="41"/>
        <v/>
      </c>
      <c r="T179" s="260" t="str">
        <f t="shared" ca="1" si="42"/>
        <v/>
      </c>
      <c r="U179" s="260" t="str">
        <f t="shared" ca="1" si="43"/>
        <v/>
      </c>
      <c r="V179" s="207" t="str">
        <f t="shared" ca="1" si="44"/>
        <v/>
      </c>
      <c r="W179" s="207" t="str">
        <f t="shared" ca="1" si="45"/>
        <v/>
      </c>
      <c r="X179" s="207" t="str">
        <f t="shared" ca="1" si="46"/>
        <v/>
      </c>
      <c r="Y179" t="str">
        <f t="shared" ca="1" si="47"/>
        <v/>
      </c>
      <c r="Z179" s="27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4" t="str">
        <f t="shared" ca="1" si="40"/>
        <v/>
      </c>
      <c r="R180" t="str">
        <f>IF($A180="","",IF(MEMORIA_RESULTADOS!$W$46="","","C"&amp;MEMORIA_RESULTADOS!$W$46))</f>
        <v/>
      </c>
      <c r="S180" s="260" t="str">
        <f t="shared" ca="1" si="41"/>
        <v/>
      </c>
      <c r="T180" s="260" t="str">
        <f t="shared" ca="1" si="42"/>
        <v/>
      </c>
      <c r="U180" s="260" t="str">
        <f t="shared" ca="1" si="43"/>
        <v/>
      </c>
      <c r="V180" s="207" t="str">
        <f t="shared" ca="1" si="44"/>
        <v/>
      </c>
      <c r="W180" s="207" t="str">
        <f t="shared" ca="1" si="45"/>
        <v/>
      </c>
      <c r="X180" s="207" t="str">
        <f t="shared" ca="1" si="46"/>
        <v/>
      </c>
      <c r="Y180" t="str">
        <f t="shared" ca="1" si="47"/>
        <v/>
      </c>
      <c r="Z180" s="27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4" t="str">
        <f t="shared" ca="1" si="40"/>
        <v/>
      </c>
      <c r="R181" t="str">
        <f>IF($A181="","",IF(MEMORIA_RESULTADOS!$W$46="","","C"&amp;MEMORIA_RESULTADOS!$W$46))</f>
        <v/>
      </c>
      <c r="S181" s="260" t="str">
        <f t="shared" ca="1" si="41"/>
        <v/>
      </c>
      <c r="T181" s="260" t="str">
        <f t="shared" ca="1" si="42"/>
        <v/>
      </c>
      <c r="U181" s="260" t="str">
        <f t="shared" ca="1" si="43"/>
        <v/>
      </c>
      <c r="V181" s="207" t="str">
        <f t="shared" ca="1" si="44"/>
        <v/>
      </c>
      <c r="W181" s="207" t="str">
        <f t="shared" ca="1" si="45"/>
        <v/>
      </c>
      <c r="X181" s="207" t="str">
        <f t="shared" ca="1" si="46"/>
        <v/>
      </c>
      <c r="Y181" t="str">
        <f t="shared" ca="1" si="47"/>
        <v/>
      </c>
      <c r="Z181" s="27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4" t="str">
        <f t="shared" ca="1" si="40"/>
        <v/>
      </c>
      <c r="R182" t="str">
        <f>IF($A182="","",IF(MEMORIA_RESULTADOS!$W$46="","","C"&amp;MEMORIA_RESULTADOS!$W$46))</f>
        <v/>
      </c>
      <c r="S182" s="260" t="str">
        <f t="shared" ca="1" si="41"/>
        <v/>
      </c>
      <c r="T182" s="260" t="str">
        <f t="shared" ca="1" si="42"/>
        <v/>
      </c>
      <c r="U182" s="260" t="str">
        <f t="shared" ca="1" si="43"/>
        <v/>
      </c>
      <c r="V182" s="207" t="str">
        <f t="shared" ca="1" si="44"/>
        <v/>
      </c>
      <c r="W182" s="207" t="str">
        <f t="shared" ca="1" si="45"/>
        <v/>
      </c>
      <c r="X182" s="207" t="str">
        <f t="shared" ca="1" si="46"/>
        <v/>
      </c>
      <c r="Y182" t="str">
        <f t="shared" ca="1" si="47"/>
        <v/>
      </c>
      <c r="Z182" s="27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4" t="str">
        <f t="shared" ca="1" si="40"/>
        <v/>
      </c>
      <c r="R183" t="str">
        <f>IF($A183="","",IF(MEMORIA_RESULTADOS!$W$46="","","C"&amp;MEMORIA_RESULTADOS!$W$46))</f>
        <v/>
      </c>
      <c r="S183" s="260" t="str">
        <f t="shared" ca="1" si="41"/>
        <v/>
      </c>
      <c r="T183" s="260" t="str">
        <f t="shared" ca="1" si="42"/>
        <v/>
      </c>
      <c r="U183" s="260" t="str">
        <f t="shared" ca="1" si="43"/>
        <v/>
      </c>
      <c r="V183" s="207" t="str">
        <f t="shared" ca="1" si="44"/>
        <v/>
      </c>
      <c r="W183" s="207" t="str">
        <f t="shared" ca="1" si="45"/>
        <v/>
      </c>
      <c r="X183" s="207" t="str">
        <f t="shared" ca="1" si="46"/>
        <v/>
      </c>
      <c r="Y183" t="str">
        <f t="shared" ca="1" si="47"/>
        <v/>
      </c>
      <c r="Z183" s="27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4" t="str">
        <f t="shared" ca="1" si="40"/>
        <v/>
      </c>
      <c r="R184" t="str">
        <f>IF($A184="","",IF(MEMORIA_RESULTADOS!$W$46="","","C"&amp;MEMORIA_RESULTADOS!$W$46))</f>
        <v/>
      </c>
      <c r="S184" s="260" t="str">
        <f t="shared" ca="1" si="41"/>
        <v/>
      </c>
      <c r="T184" s="260" t="str">
        <f t="shared" ca="1" si="42"/>
        <v/>
      </c>
      <c r="U184" s="260" t="str">
        <f t="shared" ca="1" si="43"/>
        <v/>
      </c>
      <c r="V184" s="207" t="str">
        <f t="shared" ca="1" si="44"/>
        <v/>
      </c>
      <c r="W184" s="207" t="str">
        <f t="shared" ca="1" si="45"/>
        <v/>
      </c>
      <c r="X184" s="207" t="str">
        <f t="shared" ca="1" si="46"/>
        <v/>
      </c>
      <c r="Y184" t="str">
        <f t="shared" ca="1" si="47"/>
        <v/>
      </c>
      <c r="Z184" s="27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4" t="str">
        <f t="shared" ca="1" si="40"/>
        <v/>
      </c>
      <c r="R185" t="str">
        <f>IF($A185="","",IF(MEMORIA_RESULTADOS!$W$46="","","C"&amp;MEMORIA_RESULTADOS!$W$46))</f>
        <v/>
      </c>
      <c r="S185" s="260" t="str">
        <f t="shared" ca="1" si="41"/>
        <v/>
      </c>
      <c r="T185" s="260" t="str">
        <f t="shared" ca="1" si="42"/>
        <v/>
      </c>
      <c r="U185" s="260" t="str">
        <f t="shared" ca="1" si="43"/>
        <v/>
      </c>
      <c r="V185" s="207" t="str">
        <f t="shared" ca="1" si="44"/>
        <v/>
      </c>
      <c r="W185" s="207" t="str">
        <f t="shared" ca="1" si="45"/>
        <v/>
      </c>
      <c r="X185" s="207" t="str">
        <f t="shared" ca="1" si="46"/>
        <v/>
      </c>
      <c r="Y185" t="str">
        <f t="shared" ca="1" si="47"/>
        <v/>
      </c>
      <c r="Z185" s="27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4" t="str">
        <f t="shared" ca="1" si="40"/>
        <v/>
      </c>
      <c r="R186" t="str">
        <f>IF($A186="","",IF(MEMORIA_RESULTADOS!$W$46="","","C"&amp;MEMORIA_RESULTADOS!$W$46))</f>
        <v/>
      </c>
      <c r="S186" s="260" t="str">
        <f t="shared" ca="1" si="41"/>
        <v/>
      </c>
      <c r="T186" s="260" t="str">
        <f t="shared" ca="1" si="42"/>
        <v/>
      </c>
      <c r="U186" s="260" t="str">
        <f t="shared" ca="1" si="43"/>
        <v/>
      </c>
      <c r="V186" s="207" t="str">
        <f t="shared" ca="1" si="44"/>
        <v/>
      </c>
      <c r="W186" s="207" t="str">
        <f t="shared" ca="1" si="45"/>
        <v/>
      </c>
      <c r="X186" s="207" t="str">
        <f t="shared" ca="1" si="46"/>
        <v/>
      </c>
      <c r="Y186" t="str">
        <f t="shared" ca="1" si="47"/>
        <v/>
      </c>
      <c r="Z186" s="27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4" t="str">
        <f t="shared" ca="1" si="40"/>
        <v/>
      </c>
      <c r="R187" t="str">
        <f>IF($A187="","",IF(MEMORIA_RESULTADOS!$W$46="","","C"&amp;MEMORIA_RESULTADOS!$W$46))</f>
        <v/>
      </c>
      <c r="S187" s="260" t="str">
        <f t="shared" ca="1" si="41"/>
        <v/>
      </c>
      <c r="T187" s="260" t="str">
        <f t="shared" ca="1" si="42"/>
        <v/>
      </c>
      <c r="U187" s="260" t="str">
        <f t="shared" ca="1" si="43"/>
        <v/>
      </c>
      <c r="V187" s="207" t="str">
        <f t="shared" ca="1" si="44"/>
        <v/>
      </c>
      <c r="W187" s="207" t="str">
        <f t="shared" ca="1" si="45"/>
        <v/>
      </c>
      <c r="X187" s="207" t="str">
        <f t="shared" ca="1" si="46"/>
        <v/>
      </c>
      <c r="Y187" t="str">
        <f t="shared" ca="1" si="47"/>
        <v/>
      </c>
      <c r="Z187" s="27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4" t="str">
        <f t="shared" ca="1" si="40"/>
        <v/>
      </c>
      <c r="R188" t="str">
        <f>IF($A188="","",IF(MEMORIA_RESULTADOS!$W$46="","","C"&amp;MEMORIA_RESULTADOS!$W$46))</f>
        <v/>
      </c>
      <c r="S188" s="260" t="str">
        <f t="shared" ca="1" si="41"/>
        <v/>
      </c>
      <c r="T188" s="260" t="str">
        <f t="shared" ca="1" si="42"/>
        <v/>
      </c>
      <c r="U188" s="260" t="str">
        <f t="shared" ca="1" si="43"/>
        <v/>
      </c>
      <c r="V188" s="207" t="str">
        <f t="shared" ca="1" si="44"/>
        <v/>
      </c>
      <c r="W188" s="207" t="str">
        <f t="shared" ca="1" si="45"/>
        <v/>
      </c>
      <c r="X188" s="207" t="str">
        <f t="shared" ca="1" si="46"/>
        <v/>
      </c>
      <c r="Y188" t="str">
        <f t="shared" ca="1" si="47"/>
        <v/>
      </c>
      <c r="Z188" s="27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4" t="str">
        <f t="shared" ca="1" si="40"/>
        <v/>
      </c>
      <c r="R189" t="str">
        <f>IF($A189="","",IF(MEMORIA_RESULTADOS!$W$46="","","C"&amp;MEMORIA_RESULTADOS!$W$46))</f>
        <v/>
      </c>
      <c r="S189" s="260" t="str">
        <f t="shared" ca="1" si="41"/>
        <v/>
      </c>
      <c r="T189" s="260" t="str">
        <f t="shared" ca="1" si="42"/>
        <v/>
      </c>
      <c r="U189" s="260" t="str">
        <f t="shared" ca="1" si="43"/>
        <v/>
      </c>
      <c r="V189" s="207" t="str">
        <f t="shared" ca="1" si="44"/>
        <v/>
      </c>
      <c r="W189" s="207" t="str">
        <f t="shared" ca="1" si="45"/>
        <v/>
      </c>
      <c r="X189" s="207" t="str">
        <f t="shared" ca="1" si="46"/>
        <v/>
      </c>
      <c r="Y189" t="str">
        <f t="shared" ca="1" si="47"/>
        <v/>
      </c>
      <c r="Z189" s="27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4" t="str">
        <f t="shared" ca="1" si="40"/>
        <v/>
      </c>
      <c r="R190" t="str">
        <f>IF($A190="","",IF(MEMORIA_RESULTADOS!$W$46="","","C"&amp;MEMORIA_RESULTADOS!$W$46))</f>
        <v/>
      </c>
      <c r="S190" s="260" t="str">
        <f t="shared" ca="1" si="41"/>
        <v/>
      </c>
      <c r="T190" s="260" t="str">
        <f t="shared" ca="1" si="42"/>
        <v/>
      </c>
      <c r="U190" s="260" t="str">
        <f t="shared" ca="1" si="43"/>
        <v/>
      </c>
      <c r="V190" s="207" t="str">
        <f t="shared" ca="1" si="44"/>
        <v/>
      </c>
      <c r="W190" s="207" t="str">
        <f t="shared" ca="1" si="45"/>
        <v/>
      </c>
      <c r="X190" s="207" t="str">
        <f t="shared" ca="1" si="46"/>
        <v/>
      </c>
      <c r="Y190" t="str">
        <f t="shared" ca="1" si="47"/>
        <v/>
      </c>
      <c r="Z190" s="27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4" t="str">
        <f t="shared" ca="1" si="40"/>
        <v/>
      </c>
      <c r="R191" t="str">
        <f>IF($A191="","",IF(MEMORIA_RESULTADOS!$W$46="","","C"&amp;MEMORIA_RESULTADOS!$W$46))</f>
        <v/>
      </c>
      <c r="S191" s="260" t="str">
        <f t="shared" ca="1" si="41"/>
        <v/>
      </c>
      <c r="T191" s="260" t="str">
        <f t="shared" ca="1" si="42"/>
        <v/>
      </c>
      <c r="U191" s="260" t="str">
        <f t="shared" ca="1" si="43"/>
        <v/>
      </c>
      <c r="V191" s="207" t="str">
        <f t="shared" ca="1" si="44"/>
        <v/>
      </c>
      <c r="W191" s="207" t="str">
        <f t="shared" ca="1" si="45"/>
        <v/>
      </c>
      <c r="X191" s="207" t="str">
        <f t="shared" ca="1" si="46"/>
        <v/>
      </c>
      <c r="Y191" t="str">
        <f t="shared" ca="1" si="47"/>
        <v/>
      </c>
      <c r="Z191" s="27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4" t="str">
        <f t="shared" ca="1" si="40"/>
        <v/>
      </c>
      <c r="R192" t="str">
        <f>IF($A192="","",IF(MEMORIA_RESULTADOS!$W$46="","","C"&amp;MEMORIA_RESULTADOS!$W$46))</f>
        <v/>
      </c>
      <c r="S192" s="260" t="str">
        <f t="shared" ca="1" si="41"/>
        <v/>
      </c>
      <c r="T192" s="260" t="str">
        <f t="shared" ca="1" si="42"/>
        <v/>
      </c>
      <c r="U192" s="260" t="str">
        <f t="shared" ca="1" si="43"/>
        <v/>
      </c>
      <c r="V192" s="207" t="str">
        <f t="shared" ca="1" si="44"/>
        <v/>
      </c>
      <c r="W192" s="207" t="str">
        <f t="shared" ca="1" si="45"/>
        <v/>
      </c>
      <c r="X192" s="207" t="str">
        <f t="shared" ca="1" si="46"/>
        <v/>
      </c>
      <c r="Y192" t="str">
        <f t="shared" ca="1" si="47"/>
        <v/>
      </c>
      <c r="Z192" s="27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4" t="str">
        <f t="shared" ca="1" si="40"/>
        <v/>
      </c>
      <c r="R193" t="str">
        <f>IF($A193="","",IF(MEMORIA_RESULTADOS!$W$46="","","C"&amp;MEMORIA_RESULTADOS!$W$46))</f>
        <v/>
      </c>
      <c r="S193" s="260" t="str">
        <f t="shared" ca="1" si="41"/>
        <v/>
      </c>
      <c r="T193" s="260" t="str">
        <f t="shared" ca="1" si="42"/>
        <v/>
      </c>
      <c r="U193" s="260" t="str">
        <f t="shared" ca="1" si="43"/>
        <v/>
      </c>
      <c r="V193" s="207" t="str">
        <f t="shared" ca="1" si="44"/>
        <v/>
      </c>
      <c r="W193" s="207" t="str">
        <f t="shared" ca="1" si="45"/>
        <v/>
      </c>
      <c r="X193" s="207" t="str">
        <f t="shared" ca="1" si="46"/>
        <v/>
      </c>
      <c r="Y193" t="str">
        <f t="shared" ca="1" si="47"/>
        <v/>
      </c>
      <c r="Z193" s="27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4" t="str">
        <f t="shared" ca="1" si="40"/>
        <v/>
      </c>
      <c r="R194" t="str">
        <f>IF($A194="","",IF(MEMORIA_RESULTADOS!$W$46="","","C"&amp;MEMORIA_RESULTADOS!$W$46))</f>
        <v/>
      </c>
      <c r="S194" s="260" t="str">
        <f t="shared" ca="1" si="41"/>
        <v/>
      </c>
      <c r="T194" s="260" t="str">
        <f t="shared" ca="1" si="42"/>
        <v/>
      </c>
      <c r="U194" s="260" t="str">
        <f t="shared" ca="1" si="43"/>
        <v/>
      </c>
      <c r="V194" s="207" t="str">
        <f t="shared" ca="1" si="44"/>
        <v/>
      </c>
      <c r="W194" s="207" t="str">
        <f t="shared" ca="1" si="45"/>
        <v/>
      </c>
      <c r="X194" s="207" t="str">
        <f t="shared" ca="1" si="46"/>
        <v/>
      </c>
      <c r="Y194" t="str">
        <f t="shared" ca="1" si="47"/>
        <v/>
      </c>
      <c r="Z194" s="27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4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60" t="str">
        <f t="shared" ref="S195:S202" ca="1" si="49">IF($A195="","",IFERROR(IF(INDIRECT("CICLO_EM_EXECUCAO!B"&amp;(ROW()+10))="","",INDIRECT("CICLO_EM_EXECUCAO!B"&amp;(ROW()+10))),""))</f>
        <v/>
      </c>
      <c r="T195" s="260" t="str">
        <f t="shared" ref="T195:T202" ca="1" si="50">IF($A195="","",IFERROR(IF(INDIRECT("CICLO_EM_EXECUCAO!D"&amp;(ROW()+10))="","",INDIRECT("CICLO_EM_EXECUCAO!D"&amp;(ROW()+10))),""))</f>
        <v/>
      </c>
      <c r="U195" s="260" t="str">
        <f t="shared" ref="U195:U202" ca="1" si="51">IF($A195="","",IFERROR(IF(INDIRECT("CICLO_EM_EXECUCAO!C"&amp;(ROW()+10))="","",INDIRECT("CICLO_EM_EXECUCAO!C"&amp;(ROW()+10))),""))</f>
        <v/>
      </c>
      <c r="V195" s="207" t="str">
        <f t="shared" ref="V195:V202" ca="1" si="52">IF($A195="","",IFERROR(IF(INDIRECT("CICLO_EM_EXECUCAO!E"&amp;(ROW()+10))="","",INDIRECT("CICLO_EM_EXECUCAO!E"&amp;(ROW()+10))),""))</f>
        <v/>
      </c>
      <c r="W195" s="207" t="str">
        <f t="shared" ref="W195:W202" ca="1" si="53">IF($A195="","",IFERROR(IF(INDIRECT("CICLO_EM_EXECUCAO!F"&amp;(ROW()+10))="","",INDIRECT("CICLO_EM_EXECUCAO!F"&amp;(ROW()+10))),""))</f>
        <v/>
      </c>
      <c r="X195" s="207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7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4" t="str">
        <f t="shared" ca="1" si="48"/>
        <v/>
      </c>
      <c r="R196" t="str">
        <f>IF($A196="","",IF(MEMORIA_RESULTADOS!$W$46="","","C"&amp;MEMORIA_RESULTADOS!$W$46))</f>
        <v/>
      </c>
      <c r="S196" s="260" t="str">
        <f t="shared" ca="1" si="49"/>
        <v/>
      </c>
      <c r="T196" s="260" t="str">
        <f t="shared" ca="1" si="50"/>
        <v/>
      </c>
      <c r="U196" s="260" t="str">
        <f t="shared" ca="1" si="51"/>
        <v/>
      </c>
      <c r="V196" s="207" t="str">
        <f t="shared" ca="1" si="52"/>
        <v/>
      </c>
      <c r="W196" s="207" t="str">
        <f t="shared" ca="1" si="53"/>
        <v/>
      </c>
      <c r="X196" s="207" t="str">
        <f t="shared" ca="1" si="54"/>
        <v/>
      </c>
      <c r="Y196" t="str">
        <f t="shared" ca="1" si="55"/>
        <v/>
      </c>
      <c r="Z196" s="27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4" t="str">
        <f t="shared" ca="1" si="48"/>
        <v/>
      </c>
      <c r="R197" t="str">
        <f>IF($A197="","",IF(MEMORIA_RESULTADOS!$W$46="","","C"&amp;MEMORIA_RESULTADOS!$W$46))</f>
        <v/>
      </c>
      <c r="S197" s="260" t="str">
        <f t="shared" ca="1" si="49"/>
        <v/>
      </c>
      <c r="T197" s="260" t="str">
        <f t="shared" ca="1" si="50"/>
        <v/>
      </c>
      <c r="U197" s="260" t="str">
        <f t="shared" ca="1" si="51"/>
        <v/>
      </c>
      <c r="V197" s="207" t="str">
        <f t="shared" ca="1" si="52"/>
        <v/>
      </c>
      <c r="W197" s="207" t="str">
        <f t="shared" ca="1" si="53"/>
        <v/>
      </c>
      <c r="X197" s="207" t="str">
        <f t="shared" ca="1" si="54"/>
        <v/>
      </c>
      <c r="Y197" t="str">
        <f t="shared" ca="1" si="55"/>
        <v/>
      </c>
      <c r="Z197" s="27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4" t="str">
        <f t="shared" ca="1" si="48"/>
        <v/>
      </c>
      <c r="R198" t="str">
        <f>IF($A198="","",IF(MEMORIA_RESULTADOS!$W$46="","","C"&amp;MEMORIA_RESULTADOS!$W$46))</f>
        <v/>
      </c>
      <c r="S198" s="260" t="str">
        <f t="shared" ca="1" si="49"/>
        <v/>
      </c>
      <c r="T198" s="260" t="str">
        <f t="shared" ca="1" si="50"/>
        <v/>
      </c>
      <c r="U198" s="260" t="str">
        <f t="shared" ca="1" si="51"/>
        <v/>
      </c>
      <c r="V198" s="207" t="str">
        <f t="shared" ca="1" si="52"/>
        <v/>
      </c>
      <c r="W198" s="207" t="str">
        <f t="shared" ca="1" si="53"/>
        <v/>
      </c>
      <c r="X198" s="207" t="str">
        <f t="shared" ca="1" si="54"/>
        <v/>
      </c>
      <c r="Y198" t="str">
        <f t="shared" ca="1" si="55"/>
        <v/>
      </c>
      <c r="Z198" s="27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4" t="str">
        <f t="shared" ca="1" si="48"/>
        <v/>
      </c>
      <c r="R199" t="str">
        <f>IF($A199="","",IF(MEMORIA_RESULTADOS!$W$46="","","C"&amp;MEMORIA_RESULTADOS!$W$46))</f>
        <v/>
      </c>
      <c r="S199" s="260" t="str">
        <f t="shared" ca="1" si="49"/>
        <v/>
      </c>
      <c r="T199" s="260" t="str">
        <f t="shared" ca="1" si="50"/>
        <v/>
      </c>
      <c r="U199" s="260" t="str">
        <f t="shared" ca="1" si="51"/>
        <v/>
      </c>
      <c r="V199" s="207" t="str">
        <f t="shared" ca="1" si="52"/>
        <v/>
      </c>
      <c r="W199" s="207" t="str">
        <f t="shared" ca="1" si="53"/>
        <v/>
      </c>
      <c r="X199" s="207" t="str">
        <f t="shared" ca="1" si="54"/>
        <v/>
      </c>
      <c r="Y199" t="str">
        <f t="shared" ca="1" si="55"/>
        <v/>
      </c>
      <c r="Z199" s="27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4" t="str">
        <f t="shared" ca="1" si="48"/>
        <v/>
      </c>
      <c r="R200" t="str">
        <f>IF($A200="","",IF(MEMORIA_RESULTADOS!$W$46="","","C"&amp;MEMORIA_RESULTADOS!$W$46))</f>
        <v/>
      </c>
      <c r="S200" s="260" t="str">
        <f t="shared" ca="1" si="49"/>
        <v/>
      </c>
      <c r="T200" s="260" t="str">
        <f t="shared" ca="1" si="50"/>
        <v/>
      </c>
      <c r="U200" s="260" t="str">
        <f t="shared" ca="1" si="51"/>
        <v/>
      </c>
      <c r="V200" s="207" t="str">
        <f t="shared" ca="1" si="52"/>
        <v/>
      </c>
      <c r="W200" s="207" t="str">
        <f t="shared" ca="1" si="53"/>
        <v/>
      </c>
      <c r="X200" s="207" t="str">
        <f t="shared" ca="1" si="54"/>
        <v/>
      </c>
      <c r="Y200" t="str">
        <f t="shared" ca="1" si="55"/>
        <v/>
      </c>
      <c r="Z200" s="27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4" t="str">
        <f t="shared" ca="1" si="48"/>
        <v/>
      </c>
      <c r="R201" t="str">
        <f>IF($A201="","",IF(MEMORIA_RESULTADOS!$W$46="","","C"&amp;MEMORIA_RESULTADOS!$W$46))</f>
        <v/>
      </c>
      <c r="S201" s="260" t="str">
        <f t="shared" ca="1" si="49"/>
        <v/>
      </c>
      <c r="T201" s="260" t="str">
        <f t="shared" ca="1" si="50"/>
        <v/>
      </c>
      <c r="U201" s="260" t="str">
        <f t="shared" ca="1" si="51"/>
        <v/>
      </c>
      <c r="V201" s="207" t="str">
        <f t="shared" ca="1" si="52"/>
        <v/>
      </c>
      <c r="W201" s="207" t="str">
        <f t="shared" ca="1" si="53"/>
        <v/>
      </c>
      <c r="X201" s="207" t="str">
        <f t="shared" ca="1" si="54"/>
        <v/>
      </c>
      <c r="Y201" t="str">
        <f t="shared" ca="1" si="55"/>
        <v/>
      </c>
      <c r="Z201" s="27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4" t="str">
        <f t="shared" ca="1" si="48"/>
        <v/>
      </c>
      <c r="R202" t="str">
        <f>IF($A202="","",IF(MEMORIA_RESULTADOS!$W$46="","","C"&amp;MEMORIA_RESULTADOS!$W$46))</f>
        <v/>
      </c>
      <c r="S202" s="260" t="str">
        <f t="shared" ca="1" si="49"/>
        <v/>
      </c>
      <c r="T202" s="260" t="str">
        <f t="shared" ca="1" si="50"/>
        <v/>
      </c>
      <c r="U202" s="260" t="str">
        <f t="shared" ca="1" si="51"/>
        <v/>
      </c>
      <c r="V202" s="207" t="str">
        <f t="shared" ca="1" si="52"/>
        <v/>
      </c>
      <c r="W202" s="207" t="str">
        <f t="shared" ca="1" si="53"/>
        <v/>
      </c>
      <c r="X202" s="207" t="str">
        <f t="shared" ca="1" si="54"/>
        <v/>
      </c>
      <c r="Y202" t="str">
        <f t="shared" ca="1" si="55"/>
        <v/>
      </c>
      <c r="Z202" s="27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2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5" t="str">
        <f>IF(A2="","",posicao_contratual!G2)</f>
        <v/>
      </c>
      <c r="T2" s="175" t="str">
        <f>IF(A2="","",posicao_contratual!K2)</f>
        <v/>
      </c>
      <c r="U2" s="175" t="str">
        <f>IF(A2="","",posicao_contratual!O2)</f>
        <v/>
      </c>
      <c r="V2" s="175" t="str">
        <f>IF(A2="","",posicao_contratual!S2)</f>
        <v/>
      </c>
      <c r="W2" s="175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5" t="str">
        <f>IF(A3="","",posicao_contratual!G3)</f>
        <v/>
      </c>
      <c r="T3" s="175" t="str">
        <f>IF(A3="","",posicao_contratual!K3)</f>
        <v/>
      </c>
      <c r="U3" s="175" t="str">
        <f>IF(A3="","",posicao_contratual!O3)</f>
        <v/>
      </c>
      <c r="V3" s="175" t="str">
        <f>IF(A3="","",posicao_contratual!S3)</f>
        <v/>
      </c>
      <c r="W3" s="175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5" t="str">
        <f>IF(A4="","",posicao_contratual!G4)</f>
        <v/>
      </c>
      <c r="T4" s="175" t="str">
        <f>IF(A4="","",posicao_contratual!K4)</f>
        <v/>
      </c>
      <c r="U4" s="175" t="str">
        <f>IF(A4="","",posicao_contratual!O4)</f>
        <v/>
      </c>
      <c r="V4" s="175" t="str">
        <f>IF(A4="","",posicao_contratual!S4)</f>
        <v/>
      </c>
      <c r="W4" s="175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5" t="str">
        <f>IF(A5="","",posicao_contratual!G5)</f>
        <v/>
      </c>
      <c r="T5" s="175" t="str">
        <f>IF(A5="","",posicao_contratual!K5)</f>
        <v/>
      </c>
      <c r="U5" s="175" t="str">
        <f>IF(A5="","",posicao_contratual!O5)</f>
        <v/>
      </c>
      <c r="V5" s="175" t="str">
        <f>IF(A5="","",posicao_contratual!S5)</f>
        <v/>
      </c>
      <c r="W5" s="175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5" t="str">
        <f>IF(A6="","",posicao_contratual!G6)</f>
        <v/>
      </c>
      <c r="T6" s="175" t="str">
        <f>IF(A6="","",posicao_contratual!K6)</f>
        <v/>
      </c>
      <c r="U6" s="175" t="str">
        <f>IF(A6="","",posicao_contratual!O6)</f>
        <v/>
      </c>
      <c r="V6" s="175" t="str">
        <f>IF(A6="","",posicao_contratual!S6)</f>
        <v/>
      </c>
      <c r="W6" s="175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5" t="str">
        <f>IF(A7="","",posicao_contratual!G7)</f>
        <v/>
      </c>
      <c r="T7" s="175" t="str">
        <f>IF(A7="","",posicao_contratual!K7)</f>
        <v/>
      </c>
      <c r="U7" s="175" t="str">
        <f>IF(A7="","",posicao_contratual!O7)</f>
        <v/>
      </c>
      <c r="V7" s="175" t="str">
        <f>IF(A7="","",posicao_contratual!S7)</f>
        <v/>
      </c>
      <c r="W7" s="175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5" t="str">
        <f>IF(A8="","",posicao_contratual!G8)</f>
        <v/>
      </c>
      <c r="T8" s="175" t="str">
        <f>IF(A8="","",posicao_contratual!K8)</f>
        <v/>
      </c>
      <c r="U8" s="175" t="str">
        <f>IF(A8="","",posicao_contratual!O8)</f>
        <v/>
      </c>
      <c r="V8" s="175" t="str">
        <f>IF(A8="","",posicao_contratual!S8)</f>
        <v/>
      </c>
      <c r="W8" s="175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5" t="str">
        <f>IF(A9="","",posicao_contratual!G9)</f>
        <v/>
      </c>
      <c r="T9" s="175" t="str">
        <f>IF(A9="","",posicao_contratual!K9)</f>
        <v/>
      </c>
      <c r="U9" s="175" t="str">
        <f>IF(A9="","",posicao_contratual!O9)</f>
        <v/>
      </c>
      <c r="V9" s="175" t="str">
        <f>IF(A9="","",posicao_contratual!S9)</f>
        <v/>
      </c>
      <c r="W9" s="175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5" t="str">
        <f>IF(A10="","",posicao_contratual!G10)</f>
        <v/>
      </c>
      <c r="T10" s="175" t="str">
        <f>IF(A10="","",posicao_contratual!K10)</f>
        <v/>
      </c>
      <c r="U10" s="175" t="str">
        <f>IF(A10="","",posicao_contratual!O10)</f>
        <v/>
      </c>
      <c r="V10" s="175" t="str">
        <f>IF(A10="","",posicao_contratual!S10)</f>
        <v/>
      </c>
      <c r="W10" s="175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5" t="str">
        <f>IF(A11="","",posicao_contratual!G11)</f>
        <v/>
      </c>
      <c r="T11" s="175" t="str">
        <f>IF(A11="","",posicao_contratual!K11)</f>
        <v/>
      </c>
      <c r="U11" s="175" t="str">
        <f>IF(A11="","",posicao_contratual!O11)</f>
        <v/>
      </c>
      <c r="V11" s="175" t="str">
        <f>IF(A11="","",posicao_contratual!S11)</f>
        <v/>
      </c>
      <c r="W11" s="175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5" t="str">
        <f>IF(A12="","",posicao_contratual!G12)</f>
        <v/>
      </c>
      <c r="T12" s="175" t="str">
        <f>IF(A12="","",posicao_contratual!K12)</f>
        <v/>
      </c>
      <c r="U12" s="175" t="str">
        <f>IF(A12="","",posicao_contratual!O12)</f>
        <v/>
      </c>
      <c r="V12" s="175" t="str">
        <f>IF(A12="","",posicao_contratual!S12)</f>
        <v/>
      </c>
      <c r="W12" s="175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5" t="str">
        <f>IF(A13="","",posicao_contratual!G13)</f>
        <v/>
      </c>
      <c r="T13" s="175" t="str">
        <f>IF(A13="","",posicao_contratual!K13)</f>
        <v/>
      </c>
      <c r="U13" s="175" t="str">
        <f>IF(A13="","",posicao_contratual!O13)</f>
        <v/>
      </c>
      <c r="V13" s="175" t="str">
        <f>IF(A13="","",posicao_contratual!S13)</f>
        <v/>
      </c>
      <c r="W13" s="175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5" t="str">
        <f>IF(A14="","",posicao_contratual!G14)</f>
        <v/>
      </c>
      <c r="T14" s="175" t="str">
        <f>IF(A14="","",posicao_contratual!K14)</f>
        <v/>
      </c>
      <c r="U14" s="175" t="str">
        <f>IF(A14="","",posicao_contratual!O14)</f>
        <v/>
      </c>
      <c r="V14" s="175" t="str">
        <f>IF(A14="","",posicao_contratual!S14)</f>
        <v/>
      </c>
      <c r="W14" s="175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5" t="str">
        <f>IF(A15="","",posicao_contratual!G15)</f>
        <v/>
      </c>
      <c r="T15" s="175" t="str">
        <f>IF(A15="","",posicao_contratual!K15)</f>
        <v/>
      </c>
      <c r="U15" s="175" t="str">
        <f>IF(A15="","",posicao_contratual!O15)</f>
        <v/>
      </c>
      <c r="V15" s="175" t="str">
        <f>IF(A15="","",posicao_contratual!S15)</f>
        <v/>
      </c>
      <c r="W15" s="175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5" t="str">
        <f>IF(A16="","",posicao_contratual!G16)</f>
        <v/>
      </c>
      <c r="T16" s="175" t="str">
        <f>IF(A16="","",posicao_contratual!K16)</f>
        <v/>
      </c>
      <c r="U16" s="175" t="str">
        <f>IF(A16="","",posicao_contratual!O16)</f>
        <v/>
      </c>
      <c r="V16" s="175" t="str">
        <f>IF(A16="","",posicao_contratual!S16)</f>
        <v/>
      </c>
      <c r="W16" s="175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5" t="str">
        <f>IF(A17="","",posicao_contratual!G17)</f>
        <v/>
      </c>
      <c r="T17" s="175" t="str">
        <f>IF(A17="","",posicao_contratual!K17)</f>
        <v/>
      </c>
      <c r="U17" s="175" t="str">
        <f>IF(A17="","",posicao_contratual!O17)</f>
        <v/>
      </c>
      <c r="V17" s="175" t="str">
        <f>IF(A17="","",posicao_contratual!S17)</f>
        <v/>
      </c>
      <c r="W17" s="175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5" t="str">
        <f>IF(A18="","",posicao_contratual!G18)</f>
        <v/>
      </c>
      <c r="T18" s="175" t="str">
        <f>IF(A18="","",posicao_contratual!K18)</f>
        <v/>
      </c>
      <c r="U18" s="175" t="str">
        <f>IF(A18="","",posicao_contratual!O18)</f>
        <v/>
      </c>
      <c r="V18" s="175" t="str">
        <f>IF(A18="","",posicao_contratual!S18)</f>
        <v/>
      </c>
      <c r="W18" s="175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5" t="str">
        <f>IF(A19="","",posicao_contratual!G19)</f>
        <v/>
      </c>
      <c r="T19" s="175" t="str">
        <f>IF(A19="","",posicao_contratual!K19)</f>
        <v/>
      </c>
      <c r="U19" s="175" t="str">
        <f>IF(A19="","",posicao_contratual!O19)</f>
        <v/>
      </c>
      <c r="V19" s="175" t="str">
        <f>IF(A19="","",posicao_contratual!S19)</f>
        <v/>
      </c>
      <c r="W19" s="175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5" t="str">
        <f>IF(A20="","",posicao_contratual!G20)</f>
        <v/>
      </c>
      <c r="T20" s="175" t="str">
        <f>IF(A20="","",posicao_contratual!K20)</f>
        <v/>
      </c>
      <c r="U20" s="175" t="str">
        <f>IF(A20="","",posicao_contratual!O20)</f>
        <v/>
      </c>
      <c r="V20" s="175" t="str">
        <f>IF(A20="","",posicao_contratual!S20)</f>
        <v/>
      </c>
      <c r="W20" s="175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5" t="str">
        <f>IF(A21="","",posicao_contratual!G21)</f>
        <v/>
      </c>
      <c r="T21" s="175" t="str">
        <f>IF(A21="","",posicao_contratual!K21)</f>
        <v/>
      </c>
      <c r="U21" s="175" t="str">
        <f>IF(A21="","",posicao_contratual!O21)</f>
        <v/>
      </c>
      <c r="V21" s="175" t="str">
        <f>IF(A21="","",posicao_contratual!S21)</f>
        <v/>
      </c>
      <c r="W21" s="175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5" t="str">
        <f>IF(A22="","",posicao_contratual!G22)</f>
        <v/>
      </c>
      <c r="T22" s="175" t="str">
        <f>IF(A22="","",posicao_contratual!K22)</f>
        <v/>
      </c>
      <c r="U22" s="175" t="str">
        <f>IF(A22="","",posicao_contratual!O22)</f>
        <v/>
      </c>
      <c r="V22" s="175" t="str">
        <f>IF(A22="","",posicao_contratual!S22)</f>
        <v/>
      </c>
      <c r="W22" s="175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5" t="str">
        <f>IF(A23="","",posicao_contratual!G23)</f>
        <v/>
      </c>
      <c r="T23" s="175" t="str">
        <f>IF(A23="","",posicao_contratual!K23)</f>
        <v/>
      </c>
      <c r="U23" s="175" t="str">
        <f>IF(A23="","",posicao_contratual!O23)</f>
        <v/>
      </c>
      <c r="V23" s="175" t="str">
        <f>IF(A23="","",posicao_contratual!S23)</f>
        <v/>
      </c>
      <c r="W23" s="175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5" t="str">
        <f>IF(A24="","",posicao_contratual!G24)</f>
        <v/>
      </c>
      <c r="T24" s="175" t="str">
        <f>IF(A24="","",posicao_contratual!K24)</f>
        <v/>
      </c>
      <c r="U24" s="175" t="str">
        <f>IF(A24="","",posicao_contratual!O24)</f>
        <v/>
      </c>
      <c r="V24" s="175" t="str">
        <f>IF(A24="","",posicao_contratual!S24)</f>
        <v/>
      </c>
      <c r="W24" s="175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5" t="str">
        <f>IF(A25="","",posicao_contratual!G25)</f>
        <v/>
      </c>
      <c r="T25" s="175" t="str">
        <f>IF(A25="","",posicao_contratual!K25)</f>
        <v/>
      </c>
      <c r="U25" s="175" t="str">
        <f>IF(A25="","",posicao_contratual!O25)</f>
        <v/>
      </c>
      <c r="V25" s="175" t="str">
        <f>IF(A25="","",posicao_contratual!S25)</f>
        <v/>
      </c>
      <c r="W25" s="175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5" t="str">
        <f>IF(A26="","",posicao_contratual!G26)</f>
        <v/>
      </c>
      <c r="T26" s="175" t="str">
        <f>IF(A26="","",posicao_contratual!K26)</f>
        <v/>
      </c>
      <c r="U26" s="175" t="str">
        <f>IF(A26="","",posicao_contratual!O26)</f>
        <v/>
      </c>
      <c r="V26" s="175" t="str">
        <f>IF(A26="","",posicao_contratual!S26)</f>
        <v/>
      </c>
      <c r="W26" s="175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5" t="str">
        <f>IF(A27="","",posicao_contratual!G27)</f>
        <v/>
      </c>
      <c r="T27" s="175" t="str">
        <f>IF(A27="","",posicao_contratual!K27)</f>
        <v/>
      </c>
      <c r="U27" s="175" t="str">
        <f>IF(A27="","",posicao_contratual!O27)</f>
        <v/>
      </c>
      <c r="V27" s="175" t="str">
        <f>IF(A27="","",posicao_contratual!S27)</f>
        <v/>
      </c>
      <c r="W27" s="175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5" t="str">
        <f>IF(A28="","",posicao_contratual!G28)</f>
        <v/>
      </c>
      <c r="T28" s="175" t="str">
        <f>IF(A28="","",posicao_contratual!K28)</f>
        <v/>
      </c>
      <c r="U28" s="175" t="str">
        <f>IF(A28="","",posicao_contratual!O28)</f>
        <v/>
      </c>
      <c r="V28" s="175" t="str">
        <f>IF(A28="","",posicao_contratual!S28)</f>
        <v/>
      </c>
      <c r="W28" s="175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5" t="str">
        <f>IF(A29="","",posicao_contratual!G29)</f>
        <v/>
      </c>
      <c r="T29" s="175" t="str">
        <f>IF(A29="","",posicao_contratual!K29)</f>
        <v/>
      </c>
      <c r="U29" s="175" t="str">
        <f>IF(A29="","",posicao_contratual!O29)</f>
        <v/>
      </c>
      <c r="V29" s="175" t="str">
        <f>IF(A29="","",posicao_contratual!S29)</f>
        <v/>
      </c>
      <c r="W29" s="175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5" t="str">
        <f>IF(A30="","",posicao_contratual!G30)</f>
        <v/>
      </c>
      <c r="T30" s="175" t="str">
        <f>IF(A30="","",posicao_contratual!K30)</f>
        <v/>
      </c>
      <c r="U30" s="175" t="str">
        <f>IF(A30="","",posicao_contratual!O30)</f>
        <v/>
      </c>
      <c r="V30" s="175" t="str">
        <f>IF(A30="","",posicao_contratual!S30)</f>
        <v/>
      </c>
      <c r="W30" s="175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5" t="str">
        <f>IF(A31="","",posicao_contratual!G31)</f>
        <v/>
      </c>
      <c r="T31" s="175" t="str">
        <f>IF(A31="","",posicao_contratual!K31)</f>
        <v/>
      </c>
      <c r="U31" s="175" t="str">
        <f>IF(A31="","",posicao_contratual!O31)</f>
        <v/>
      </c>
      <c r="V31" s="175" t="str">
        <f>IF(A31="","",posicao_contratual!S31)</f>
        <v/>
      </c>
      <c r="W31" s="175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5" t="str">
        <f>IF(A32="","",posicao_contratual!G32)</f>
        <v/>
      </c>
      <c r="T32" s="175" t="str">
        <f>IF(A32="","",posicao_contratual!K32)</f>
        <v/>
      </c>
      <c r="U32" s="175" t="str">
        <f>IF(A32="","",posicao_contratual!O32)</f>
        <v/>
      </c>
      <c r="V32" s="175" t="str">
        <f>IF(A32="","",posicao_contratual!S32)</f>
        <v/>
      </c>
      <c r="W32" s="175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5" t="str">
        <f>IF(A33="","",posicao_contratual!G33)</f>
        <v/>
      </c>
      <c r="T33" s="175" t="str">
        <f>IF(A33="","",posicao_contratual!K33)</f>
        <v/>
      </c>
      <c r="U33" s="175" t="str">
        <f>IF(A33="","",posicao_contratual!O33)</f>
        <v/>
      </c>
      <c r="V33" s="175" t="str">
        <f>IF(A33="","",posicao_contratual!S33)</f>
        <v/>
      </c>
      <c r="W33" s="175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5" t="str">
        <f>IF(A34="","",posicao_contratual!G34)</f>
        <v/>
      </c>
      <c r="T34" s="175" t="str">
        <f>IF(A34="","",posicao_contratual!K34)</f>
        <v/>
      </c>
      <c r="U34" s="175" t="str">
        <f>IF(A34="","",posicao_contratual!O34)</f>
        <v/>
      </c>
      <c r="V34" s="175" t="str">
        <f>IF(A34="","",posicao_contratual!S34)</f>
        <v/>
      </c>
      <c r="W34" s="175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5" t="str">
        <f>IF(A35="","",posicao_contratual!G35)</f>
        <v/>
      </c>
      <c r="T35" s="175" t="str">
        <f>IF(A35="","",posicao_contratual!K35)</f>
        <v/>
      </c>
      <c r="U35" s="175" t="str">
        <f>IF(A35="","",posicao_contratual!O35)</f>
        <v/>
      </c>
      <c r="V35" s="175" t="str">
        <f>IF(A35="","",posicao_contratual!S35)</f>
        <v/>
      </c>
      <c r="W35" s="175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5" t="str">
        <f>IF(A36="","",posicao_contratual!G36)</f>
        <v/>
      </c>
      <c r="T36" s="175" t="str">
        <f>IF(A36="","",posicao_contratual!K36)</f>
        <v/>
      </c>
      <c r="U36" s="175" t="str">
        <f>IF(A36="","",posicao_contratual!O36)</f>
        <v/>
      </c>
      <c r="V36" s="175" t="str">
        <f>IF(A36="","",posicao_contratual!S36)</f>
        <v/>
      </c>
      <c r="W36" s="175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5" t="str">
        <f>IF(A37="","",posicao_contratual!G37)</f>
        <v/>
      </c>
      <c r="T37" s="175" t="str">
        <f>IF(A37="","",posicao_contratual!K37)</f>
        <v/>
      </c>
      <c r="U37" s="175" t="str">
        <f>IF(A37="","",posicao_contratual!O37)</f>
        <v/>
      </c>
      <c r="V37" s="175" t="str">
        <f>IF(A37="","",posicao_contratual!S37)</f>
        <v/>
      </c>
      <c r="W37" s="175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5" t="str">
        <f>IF(A38="","",posicao_contratual!G38)</f>
        <v/>
      </c>
      <c r="T38" s="175" t="str">
        <f>IF(A38="","",posicao_contratual!K38)</f>
        <v/>
      </c>
      <c r="U38" s="175" t="str">
        <f>IF(A38="","",posicao_contratual!O38)</f>
        <v/>
      </c>
      <c r="V38" s="175" t="str">
        <f>IF(A38="","",posicao_contratual!S38)</f>
        <v/>
      </c>
      <c r="W38" s="175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5" t="str">
        <f>IF(A39="","",posicao_contratual!G39)</f>
        <v/>
      </c>
      <c r="T39" s="175" t="str">
        <f>IF(A39="","",posicao_contratual!K39)</f>
        <v/>
      </c>
      <c r="U39" s="175" t="str">
        <f>IF(A39="","",posicao_contratual!O39)</f>
        <v/>
      </c>
      <c r="V39" s="175" t="str">
        <f>IF(A39="","",posicao_contratual!S39)</f>
        <v/>
      </c>
      <c r="W39" s="175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5" t="str">
        <f>IF(A40="","",posicao_contratual!G40)</f>
        <v/>
      </c>
      <c r="T40" s="175" t="str">
        <f>IF(A40="","",posicao_contratual!K40)</f>
        <v/>
      </c>
      <c r="U40" s="175" t="str">
        <f>IF(A40="","",posicao_contratual!O40)</f>
        <v/>
      </c>
      <c r="V40" s="175" t="str">
        <f>IF(A40="","",posicao_contratual!S40)</f>
        <v/>
      </c>
      <c r="W40" s="175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5" t="str">
        <f>IF(A41="","",posicao_contratual!G41)</f>
        <v/>
      </c>
      <c r="T41" s="175" t="str">
        <f>IF(A41="","",posicao_contratual!K41)</f>
        <v/>
      </c>
      <c r="U41" s="175" t="str">
        <f>IF(A41="","",posicao_contratual!O41)</f>
        <v/>
      </c>
      <c r="V41" s="175" t="str">
        <f>IF(A41="","",posicao_contratual!S41)</f>
        <v/>
      </c>
      <c r="W41" s="175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5" t="str">
        <f>IF(A42="","",posicao_contratual!G42)</f>
        <v/>
      </c>
      <c r="T42" s="175" t="str">
        <f>IF(A42="","",posicao_contratual!K42)</f>
        <v/>
      </c>
      <c r="U42" s="175" t="str">
        <f>IF(A42="","",posicao_contratual!O42)</f>
        <v/>
      </c>
      <c r="V42" s="175" t="str">
        <f>IF(A42="","",posicao_contratual!S42)</f>
        <v/>
      </c>
      <c r="W42" s="175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5" t="str">
        <f>IF(A43="","",posicao_contratual!G43)</f>
        <v/>
      </c>
      <c r="T43" s="175" t="str">
        <f>IF(A43="","",posicao_contratual!K43)</f>
        <v/>
      </c>
      <c r="U43" s="175" t="str">
        <f>IF(A43="","",posicao_contratual!O43)</f>
        <v/>
      </c>
      <c r="V43" s="175" t="str">
        <f>IF(A43="","",posicao_contratual!S43)</f>
        <v/>
      </c>
      <c r="W43" s="175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5" t="str">
        <f>IF(A44="","",posicao_contratual!G44)</f>
        <v/>
      </c>
      <c r="T44" s="175" t="str">
        <f>IF(A44="","",posicao_contratual!K44)</f>
        <v/>
      </c>
      <c r="U44" s="175" t="str">
        <f>IF(A44="","",posicao_contratual!O44)</f>
        <v/>
      </c>
      <c r="V44" s="175" t="str">
        <f>IF(A44="","",posicao_contratual!S44)</f>
        <v/>
      </c>
      <c r="W44" s="175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5" t="str">
        <f>IF(A45="","",posicao_contratual!G45)</f>
        <v/>
      </c>
      <c r="T45" s="175" t="str">
        <f>IF(A45="","",posicao_contratual!K45)</f>
        <v/>
      </c>
      <c r="U45" s="175" t="str">
        <f>IF(A45="","",posicao_contratual!O45)</f>
        <v/>
      </c>
      <c r="V45" s="175" t="str">
        <f>IF(A45="","",posicao_contratual!S45)</f>
        <v/>
      </c>
      <c r="W45" s="175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5" t="str">
        <f>IF(A46="","",posicao_contratual!G46)</f>
        <v/>
      </c>
      <c r="T46" s="175" t="str">
        <f>IF(A46="","",posicao_contratual!K46)</f>
        <v/>
      </c>
      <c r="U46" s="175" t="str">
        <f>IF(A46="","",posicao_contratual!O46)</f>
        <v/>
      </c>
      <c r="V46" s="175" t="str">
        <f>IF(A46="","",posicao_contratual!S46)</f>
        <v/>
      </c>
      <c r="W46" s="175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5" t="str">
        <f>IF(A47="","",posicao_contratual!G47)</f>
        <v/>
      </c>
      <c r="T47" s="175" t="str">
        <f>IF(A47="","",posicao_contratual!K47)</f>
        <v/>
      </c>
      <c r="U47" s="175" t="str">
        <f>IF(A47="","",posicao_contratual!O47)</f>
        <v/>
      </c>
      <c r="V47" s="175" t="str">
        <f>IF(A47="","",posicao_contratual!S47)</f>
        <v/>
      </c>
      <c r="W47" s="175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5" t="str">
        <f>IF(A48="","",posicao_contratual!G48)</f>
        <v/>
      </c>
      <c r="T48" s="175" t="str">
        <f>IF(A48="","",posicao_contratual!K48)</f>
        <v/>
      </c>
      <c r="U48" s="175" t="str">
        <f>IF(A48="","",posicao_contratual!O48)</f>
        <v/>
      </c>
      <c r="V48" s="175" t="str">
        <f>IF(A48="","",posicao_contratual!S48)</f>
        <v/>
      </c>
      <c r="W48" s="175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5" t="str">
        <f>IF(A49="","",posicao_contratual!G49)</f>
        <v/>
      </c>
      <c r="T49" s="175" t="str">
        <f>IF(A49="","",posicao_contratual!K49)</f>
        <v/>
      </c>
      <c r="U49" s="175" t="str">
        <f>IF(A49="","",posicao_contratual!O49)</f>
        <v/>
      </c>
      <c r="V49" s="175" t="str">
        <f>IF(A49="","",posicao_contratual!S49)</f>
        <v/>
      </c>
      <c r="W49" s="175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5" t="str">
        <f>IF(A50="","",posicao_contratual!G50)</f>
        <v/>
      </c>
      <c r="T50" s="175" t="str">
        <f>IF(A50="","",posicao_contratual!K50)</f>
        <v/>
      </c>
      <c r="U50" s="175" t="str">
        <f>IF(A50="","",posicao_contratual!O50)</f>
        <v/>
      </c>
      <c r="V50" s="175" t="str">
        <f>IF(A50="","",posicao_contratual!S50)</f>
        <v/>
      </c>
      <c r="W50" s="175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5" t="str">
        <f>IF(A51="","",posicao_contratual!G51)</f>
        <v/>
      </c>
      <c r="T51" s="175" t="str">
        <f>IF(A51="","",posicao_contratual!K51)</f>
        <v/>
      </c>
      <c r="U51" s="175" t="str">
        <f>IF(A51="","",posicao_contratual!O51)</f>
        <v/>
      </c>
      <c r="V51" s="175" t="str">
        <f>IF(A51="","",posicao_contratual!S51)</f>
        <v/>
      </c>
      <c r="W51" s="175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5" t="str">
        <f>IF(A52="","",posicao_contratual!G52)</f>
        <v/>
      </c>
      <c r="T52" s="175" t="str">
        <f>IF(A52="","",posicao_contratual!K52)</f>
        <v/>
      </c>
      <c r="U52" s="175" t="str">
        <f>IF(A52="","",posicao_contratual!O52)</f>
        <v/>
      </c>
      <c r="V52" s="175" t="str">
        <f>IF(A52="","",posicao_contratual!S52)</f>
        <v/>
      </c>
      <c r="W52" s="175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5" t="str">
        <f>IF(A53="","",posicao_contratual!G53)</f>
        <v/>
      </c>
      <c r="T53" s="175" t="str">
        <f>IF(A53="","",posicao_contratual!K53)</f>
        <v/>
      </c>
      <c r="U53" s="175" t="str">
        <f>IF(A53="","",posicao_contratual!O53)</f>
        <v/>
      </c>
      <c r="V53" s="175" t="str">
        <f>IF(A53="","",posicao_contratual!S53)</f>
        <v/>
      </c>
      <c r="W53" s="175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5" t="str">
        <f>IF(A54="","",posicao_contratual!G54)</f>
        <v/>
      </c>
      <c r="T54" s="175" t="str">
        <f>IF(A54="","",posicao_contratual!K54)</f>
        <v/>
      </c>
      <c r="U54" s="175" t="str">
        <f>IF(A54="","",posicao_contratual!O54)</f>
        <v/>
      </c>
      <c r="V54" s="175" t="str">
        <f>IF(A54="","",posicao_contratual!S54)</f>
        <v/>
      </c>
      <c r="W54" s="175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5" t="str">
        <f>IF(A55="","",posicao_contratual!G55)</f>
        <v/>
      </c>
      <c r="T55" s="175" t="str">
        <f>IF(A55="","",posicao_contratual!K55)</f>
        <v/>
      </c>
      <c r="U55" s="175" t="str">
        <f>IF(A55="","",posicao_contratual!O55)</f>
        <v/>
      </c>
      <c r="V55" s="175" t="str">
        <f>IF(A55="","",posicao_contratual!S55)</f>
        <v/>
      </c>
      <c r="W55" s="175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5" t="str">
        <f>IF(A56="","",posicao_contratual!G56)</f>
        <v/>
      </c>
      <c r="T56" s="175" t="str">
        <f>IF(A56="","",posicao_contratual!K56)</f>
        <v/>
      </c>
      <c r="U56" s="175" t="str">
        <f>IF(A56="","",posicao_contratual!O56)</f>
        <v/>
      </c>
      <c r="V56" s="175" t="str">
        <f>IF(A56="","",posicao_contratual!S56)</f>
        <v/>
      </c>
      <c r="W56" s="175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5" t="str">
        <f>IF(A57="","",posicao_contratual!G57)</f>
        <v/>
      </c>
      <c r="T57" s="175" t="str">
        <f>IF(A57="","",posicao_contratual!K57)</f>
        <v/>
      </c>
      <c r="U57" s="175" t="str">
        <f>IF(A57="","",posicao_contratual!O57)</f>
        <v/>
      </c>
      <c r="V57" s="175" t="str">
        <f>IF(A57="","",posicao_contratual!S57)</f>
        <v/>
      </c>
      <c r="W57" s="175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5" t="str">
        <f>IF(A58="","",posicao_contratual!G58)</f>
        <v/>
      </c>
      <c r="T58" s="175" t="str">
        <f>IF(A58="","",posicao_contratual!K58)</f>
        <v/>
      </c>
      <c r="U58" s="175" t="str">
        <f>IF(A58="","",posicao_contratual!O58)</f>
        <v/>
      </c>
      <c r="V58" s="175" t="str">
        <f>IF(A58="","",posicao_contratual!S58)</f>
        <v/>
      </c>
      <c r="W58" s="175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5" t="str">
        <f>IF(A59="","",posicao_contratual!G59)</f>
        <v/>
      </c>
      <c r="T59" s="175" t="str">
        <f>IF(A59="","",posicao_contratual!K59)</f>
        <v/>
      </c>
      <c r="U59" s="175" t="str">
        <f>IF(A59="","",posicao_contratual!O59)</f>
        <v/>
      </c>
      <c r="V59" s="175" t="str">
        <f>IF(A59="","",posicao_contratual!S59)</f>
        <v/>
      </c>
      <c r="W59" s="175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5" t="str">
        <f>IF(A60="","",posicao_contratual!G60)</f>
        <v/>
      </c>
      <c r="T60" s="175" t="str">
        <f>IF(A60="","",posicao_contratual!K60)</f>
        <v/>
      </c>
      <c r="U60" s="175" t="str">
        <f>IF(A60="","",posicao_contratual!O60)</f>
        <v/>
      </c>
      <c r="V60" s="175" t="str">
        <f>IF(A60="","",posicao_contratual!S60)</f>
        <v/>
      </c>
      <c r="W60" s="175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5" t="str">
        <f>IF(A61="","",posicao_contratual!G61)</f>
        <v/>
      </c>
      <c r="T61" s="175" t="str">
        <f>IF(A61="","",posicao_contratual!K61)</f>
        <v/>
      </c>
      <c r="U61" s="175" t="str">
        <f>IF(A61="","",posicao_contratual!O61)</f>
        <v/>
      </c>
      <c r="V61" s="175" t="str">
        <f>IF(A61="","",posicao_contratual!S61)</f>
        <v/>
      </c>
      <c r="W61" s="175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5" t="str">
        <f>IF(A62="","",posicao_contratual!G62)</f>
        <v/>
      </c>
      <c r="T62" s="175" t="str">
        <f>IF(A62="","",posicao_contratual!K62)</f>
        <v/>
      </c>
      <c r="U62" s="175" t="str">
        <f>IF(A62="","",posicao_contratual!O62)</f>
        <v/>
      </c>
      <c r="V62" s="175" t="str">
        <f>IF(A62="","",posicao_contratual!S62)</f>
        <v/>
      </c>
      <c r="W62" s="175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5" t="str">
        <f>IF(A63="","",posicao_contratual!G63)</f>
        <v/>
      </c>
      <c r="T63" s="175" t="str">
        <f>IF(A63="","",posicao_contratual!K63)</f>
        <v/>
      </c>
      <c r="U63" s="175" t="str">
        <f>IF(A63="","",posicao_contratual!O63)</f>
        <v/>
      </c>
      <c r="V63" s="175" t="str">
        <f>IF(A63="","",posicao_contratual!S63)</f>
        <v/>
      </c>
      <c r="W63" s="175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5" t="str">
        <f>IF(A64="","",posicao_contratual!G64)</f>
        <v/>
      </c>
      <c r="T64" s="175" t="str">
        <f>IF(A64="","",posicao_contratual!K64)</f>
        <v/>
      </c>
      <c r="U64" s="175" t="str">
        <f>IF(A64="","",posicao_contratual!O64)</f>
        <v/>
      </c>
      <c r="V64" s="175" t="str">
        <f>IF(A64="","",posicao_contratual!S64)</f>
        <v/>
      </c>
      <c r="W64" s="175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5" t="str">
        <f>IF(A65="","",posicao_contratual!G65)</f>
        <v/>
      </c>
      <c r="T65" s="175" t="str">
        <f>IF(A65="","",posicao_contratual!K65)</f>
        <v/>
      </c>
      <c r="U65" s="175" t="str">
        <f>IF(A65="","",posicao_contratual!O65)</f>
        <v/>
      </c>
      <c r="V65" s="175" t="str">
        <f>IF(A65="","",posicao_contratual!S65)</f>
        <v/>
      </c>
      <c r="W65" s="175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5" t="str">
        <f>IF(A66="","",posicao_contratual!G66)</f>
        <v/>
      </c>
      <c r="T66" s="175" t="str">
        <f>IF(A66="","",posicao_contratual!K66)</f>
        <v/>
      </c>
      <c r="U66" s="175" t="str">
        <f>IF(A66="","",posicao_contratual!O66)</f>
        <v/>
      </c>
      <c r="V66" s="175" t="str">
        <f>IF(A66="","",posicao_contratual!S66)</f>
        <v/>
      </c>
      <c r="W66" s="175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5" t="str">
        <f>IF(A67="","",posicao_contratual!G67)</f>
        <v/>
      </c>
      <c r="T67" s="175" t="str">
        <f>IF(A67="","",posicao_contratual!K67)</f>
        <v/>
      </c>
      <c r="U67" s="175" t="str">
        <f>IF(A67="","",posicao_contratual!O67)</f>
        <v/>
      </c>
      <c r="V67" s="175" t="str">
        <f>IF(A67="","",posicao_contratual!S67)</f>
        <v/>
      </c>
      <c r="W67" s="175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5" t="str">
        <f>IF(A68="","",posicao_contratual!G68)</f>
        <v/>
      </c>
      <c r="T68" s="175" t="str">
        <f>IF(A68="","",posicao_contratual!K68)</f>
        <v/>
      </c>
      <c r="U68" s="175" t="str">
        <f>IF(A68="","",posicao_contratual!O68)</f>
        <v/>
      </c>
      <c r="V68" s="175" t="str">
        <f>IF(A68="","",posicao_contratual!S68)</f>
        <v/>
      </c>
      <c r="W68" s="175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5" t="str">
        <f>IF(A69="","",posicao_contratual!G69)</f>
        <v/>
      </c>
      <c r="T69" s="175" t="str">
        <f>IF(A69="","",posicao_contratual!K69)</f>
        <v/>
      </c>
      <c r="U69" s="175" t="str">
        <f>IF(A69="","",posicao_contratual!O69)</f>
        <v/>
      </c>
      <c r="V69" s="175" t="str">
        <f>IF(A69="","",posicao_contratual!S69)</f>
        <v/>
      </c>
      <c r="W69" s="175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5" t="str">
        <f>IF(A70="","",posicao_contratual!G70)</f>
        <v/>
      </c>
      <c r="T70" s="175" t="str">
        <f>IF(A70="","",posicao_contratual!K70)</f>
        <v/>
      </c>
      <c r="U70" s="175" t="str">
        <f>IF(A70="","",posicao_contratual!O70)</f>
        <v/>
      </c>
      <c r="V70" s="175" t="str">
        <f>IF(A70="","",posicao_contratual!S70)</f>
        <v/>
      </c>
      <c r="W70" s="175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5" t="str">
        <f>IF(A71="","",posicao_contratual!G71)</f>
        <v/>
      </c>
      <c r="T71" s="175" t="str">
        <f>IF(A71="","",posicao_contratual!K71)</f>
        <v/>
      </c>
      <c r="U71" s="175" t="str">
        <f>IF(A71="","",posicao_contratual!O71)</f>
        <v/>
      </c>
      <c r="V71" s="175" t="str">
        <f>IF(A71="","",posicao_contratual!S71)</f>
        <v/>
      </c>
      <c r="W71" s="175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5" t="str">
        <f>IF(A72="","",posicao_contratual!G72)</f>
        <v/>
      </c>
      <c r="T72" s="175" t="str">
        <f>IF(A72="","",posicao_contratual!K72)</f>
        <v/>
      </c>
      <c r="U72" s="175" t="str">
        <f>IF(A72="","",posicao_contratual!O72)</f>
        <v/>
      </c>
      <c r="V72" s="175" t="str">
        <f>IF(A72="","",posicao_contratual!S72)</f>
        <v/>
      </c>
      <c r="W72" s="175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5" t="str">
        <f>IF(A73="","",posicao_contratual!G73)</f>
        <v/>
      </c>
      <c r="T73" s="175" t="str">
        <f>IF(A73="","",posicao_contratual!K73)</f>
        <v/>
      </c>
      <c r="U73" s="175" t="str">
        <f>IF(A73="","",posicao_contratual!O73)</f>
        <v/>
      </c>
      <c r="V73" s="175" t="str">
        <f>IF(A73="","",posicao_contratual!S73)</f>
        <v/>
      </c>
      <c r="W73" s="175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5" t="str">
        <f>IF(A74="","",posicao_contratual!G74)</f>
        <v/>
      </c>
      <c r="T74" s="175" t="str">
        <f>IF(A74="","",posicao_contratual!K74)</f>
        <v/>
      </c>
      <c r="U74" s="175" t="str">
        <f>IF(A74="","",posicao_contratual!O74)</f>
        <v/>
      </c>
      <c r="V74" s="175" t="str">
        <f>IF(A74="","",posicao_contratual!S74)</f>
        <v/>
      </c>
      <c r="W74" s="175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5" t="str">
        <f>IF(A75="","",posicao_contratual!G75)</f>
        <v/>
      </c>
      <c r="T75" s="175" t="str">
        <f>IF(A75="","",posicao_contratual!K75)</f>
        <v/>
      </c>
      <c r="U75" s="175" t="str">
        <f>IF(A75="","",posicao_contratual!O75)</f>
        <v/>
      </c>
      <c r="V75" s="175" t="str">
        <f>IF(A75="","",posicao_contratual!S75)</f>
        <v/>
      </c>
      <c r="W75" s="175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5" t="str">
        <f>IF(A76="","",posicao_contratual!G76)</f>
        <v/>
      </c>
      <c r="T76" s="175" t="str">
        <f>IF(A76="","",posicao_contratual!K76)</f>
        <v/>
      </c>
      <c r="U76" s="175" t="str">
        <f>IF(A76="","",posicao_contratual!O76)</f>
        <v/>
      </c>
      <c r="V76" s="175" t="str">
        <f>IF(A76="","",posicao_contratual!S76)</f>
        <v/>
      </c>
      <c r="W76" s="175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5" t="str">
        <f>IF(A77="","",posicao_contratual!G77)</f>
        <v/>
      </c>
      <c r="T77" s="175" t="str">
        <f>IF(A77="","",posicao_contratual!K77)</f>
        <v/>
      </c>
      <c r="U77" s="175" t="str">
        <f>IF(A77="","",posicao_contratual!O77)</f>
        <v/>
      </c>
      <c r="V77" s="175" t="str">
        <f>IF(A77="","",posicao_contratual!S77)</f>
        <v/>
      </c>
      <c r="W77" s="175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5" t="str">
        <f>IF(A78="","",posicao_contratual!G78)</f>
        <v/>
      </c>
      <c r="T78" s="175" t="str">
        <f>IF(A78="","",posicao_contratual!K78)</f>
        <v/>
      </c>
      <c r="U78" s="175" t="str">
        <f>IF(A78="","",posicao_contratual!O78)</f>
        <v/>
      </c>
      <c r="V78" s="175" t="str">
        <f>IF(A78="","",posicao_contratual!S78)</f>
        <v/>
      </c>
      <c r="W78" s="175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5" t="str">
        <f>IF(A79="","",posicao_contratual!G79)</f>
        <v/>
      </c>
      <c r="T79" s="175" t="str">
        <f>IF(A79="","",posicao_contratual!K79)</f>
        <v/>
      </c>
      <c r="U79" s="175" t="str">
        <f>IF(A79="","",posicao_contratual!O79)</f>
        <v/>
      </c>
      <c r="V79" s="175" t="str">
        <f>IF(A79="","",posicao_contratual!S79)</f>
        <v/>
      </c>
      <c r="W79" s="175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5" t="str">
        <f>IF(A80="","",posicao_contratual!G80)</f>
        <v/>
      </c>
      <c r="T80" s="175" t="str">
        <f>IF(A80="","",posicao_contratual!K80)</f>
        <v/>
      </c>
      <c r="U80" s="175" t="str">
        <f>IF(A80="","",posicao_contratual!O80)</f>
        <v/>
      </c>
      <c r="V80" s="175" t="str">
        <f>IF(A80="","",posicao_contratual!S80)</f>
        <v/>
      </c>
      <c r="W80" s="175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5" t="str">
        <f>IF(A81="","",posicao_contratual!G81)</f>
        <v/>
      </c>
      <c r="T81" s="175" t="str">
        <f>IF(A81="","",posicao_contratual!K81)</f>
        <v/>
      </c>
      <c r="U81" s="175" t="str">
        <f>IF(A81="","",posicao_contratual!O81)</f>
        <v/>
      </c>
      <c r="V81" s="175" t="str">
        <f>IF(A81="","",posicao_contratual!S81)</f>
        <v/>
      </c>
      <c r="W81" s="175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5" t="str">
        <f>IF(A82="","",posicao_contratual!G82)</f>
        <v/>
      </c>
      <c r="T82" s="175" t="str">
        <f>IF(A82="","",posicao_contratual!K82)</f>
        <v/>
      </c>
      <c r="U82" s="175" t="str">
        <f>IF(A82="","",posicao_contratual!O82)</f>
        <v/>
      </c>
      <c r="V82" s="175" t="str">
        <f>IF(A82="","",posicao_contratual!S82)</f>
        <v/>
      </c>
      <c r="W82" s="175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5" t="str">
        <f>IF(A83="","",posicao_contratual!G83)</f>
        <v/>
      </c>
      <c r="T83" s="175" t="str">
        <f>IF(A83="","",posicao_contratual!K83)</f>
        <v/>
      </c>
      <c r="U83" s="175" t="str">
        <f>IF(A83="","",posicao_contratual!O83)</f>
        <v/>
      </c>
      <c r="V83" s="175" t="str">
        <f>IF(A83="","",posicao_contratual!S83)</f>
        <v/>
      </c>
      <c r="W83" s="175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5" t="str">
        <f>IF(A84="","",posicao_contratual!G84)</f>
        <v/>
      </c>
      <c r="T84" s="175" t="str">
        <f>IF(A84="","",posicao_contratual!K84)</f>
        <v/>
      </c>
      <c r="U84" s="175" t="str">
        <f>IF(A84="","",posicao_contratual!O84)</f>
        <v/>
      </c>
      <c r="V84" s="175" t="str">
        <f>IF(A84="","",posicao_contratual!S84)</f>
        <v/>
      </c>
      <c r="W84" s="175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5" t="str">
        <f>IF(A85="","",posicao_contratual!G85)</f>
        <v/>
      </c>
      <c r="T85" s="175" t="str">
        <f>IF(A85="","",posicao_contratual!K85)</f>
        <v/>
      </c>
      <c r="U85" s="175" t="str">
        <f>IF(A85="","",posicao_contratual!O85)</f>
        <v/>
      </c>
      <c r="V85" s="175" t="str">
        <f>IF(A85="","",posicao_contratual!S85)</f>
        <v/>
      </c>
      <c r="W85" s="175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5" t="str">
        <f>IF(A86="","",posicao_contratual!G86)</f>
        <v/>
      </c>
      <c r="T86" s="175" t="str">
        <f>IF(A86="","",posicao_contratual!K86)</f>
        <v/>
      </c>
      <c r="U86" s="175" t="str">
        <f>IF(A86="","",posicao_contratual!O86)</f>
        <v/>
      </c>
      <c r="V86" s="175" t="str">
        <f>IF(A86="","",posicao_contratual!S86)</f>
        <v/>
      </c>
      <c r="W86" s="175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5" t="str">
        <f>IF(A87="","",posicao_contratual!G87)</f>
        <v/>
      </c>
      <c r="T87" s="175" t="str">
        <f>IF(A87="","",posicao_contratual!K87)</f>
        <v/>
      </c>
      <c r="U87" s="175" t="str">
        <f>IF(A87="","",posicao_contratual!O87)</f>
        <v/>
      </c>
      <c r="V87" s="175" t="str">
        <f>IF(A87="","",posicao_contratual!S87)</f>
        <v/>
      </c>
      <c r="W87" s="175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5" t="str">
        <f>IF(A88="","",posicao_contratual!G88)</f>
        <v/>
      </c>
      <c r="T88" s="175" t="str">
        <f>IF(A88="","",posicao_contratual!K88)</f>
        <v/>
      </c>
      <c r="U88" s="175" t="str">
        <f>IF(A88="","",posicao_contratual!O88)</f>
        <v/>
      </c>
      <c r="V88" s="175" t="str">
        <f>IF(A88="","",posicao_contratual!S88)</f>
        <v/>
      </c>
      <c r="W88" s="175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5" t="str">
        <f>IF(A89="","",posicao_contratual!G89)</f>
        <v/>
      </c>
      <c r="T89" s="175" t="str">
        <f>IF(A89="","",posicao_contratual!K89)</f>
        <v/>
      </c>
      <c r="U89" s="175" t="str">
        <f>IF(A89="","",posicao_contratual!O89)</f>
        <v/>
      </c>
      <c r="V89" s="175" t="str">
        <f>IF(A89="","",posicao_contratual!S89)</f>
        <v/>
      </c>
      <c r="W89" s="175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5" t="str">
        <f>IF(A90="","",posicao_contratual!G90)</f>
        <v/>
      </c>
      <c r="T90" s="175" t="str">
        <f>IF(A90="","",posicao_contratual!K90)</f>
        <v/>
      </c>
      <c r="U90" s="175" t="str">
        <f>IF(A90="","",posicao_contratual!O90)</f>
        <v/>
      </c>
      <c r="V90" s="175" t="str">
        <f>IF(A90="","",posicao_contratual!S90)</f>
        <v/>
      </c>
      <c r="W90" s="175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5" t="str">
        <f>IF(A91="","",posicao_contratual!G91)</f>
        <v/>
      </c>
      <c r="T91" s="175" t="str">
        <f>IF(A91="","",posicao_contratual!K91)</f>
        <v/>
      </c>
      <c r="U91" s="175" t="str">
        <f>IF(A91="","",posicao_contratual!O91)</f>
        <v/>
      </c>
      <c r="V91" s="175" t="str">
        <f>IF(A91="","",posicao_contratual!S91)</f>
        <v/>
      </c>
      <c r="W91" s="175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5" t="str">
        <f>IF(A92="","",posicao_contratual!G92)</f>
        <v/>
      </c>
      <c r="T92" s="175" t="str">
        <f>IF(A92="","",posicao_contratual!K92)</f>
        <v/>
      </c>
      <c r="U92" s="175" t="str">
        <f>IF(A92="","",posicao_contratual!O92)</f>
        <v/>
      </c>
      <c r="V92" s="175" t="str">
        <f>IF(A92="","",posicao_contratual!S92)</f>
        <v/>
      </c>
      <c r="W92" s="175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5" t="str">
        <f>IF(A93="","",posicao_contratual!G93)</f>
        <v/>
      </c>
      <c r="T93" s="175" t="str">
        <f>IF(A93="","",posicao_contratual!K93)</f>
        <v/>
      </c>
      <c r="U93" s="175" t="str">
        <f>IF(A93="","",posicao_contratual!O93)</f>
        <v/>
      </c>
      <c r="V93" s="175" t="str">
        <f>IF(A93="","",posicao_contratual!S93)</f>
        <v/>
      </c>
      <c r="W93" s="175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5" t="str">
        <f>IF(A94="","",posicao_contratual!G94)</f>
        <v/>
      </c>
      <c r="T94" s="175" t="str">
        <f>IF(A94="","",posicao_contratual!K94)</f>
        <v/>
      </c>
      <c r="U94" s="175" t="str">
        <f>IF(A94="","",posicao_contratual!O94)</f>
        <v/>
      </c>
      <c r="V94" s="175" t="str">
        <f>IF(A94="","",posicao_contratual!S94)</f>
        <v/>
      </c>
      <c r="W94" s="175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5" t="str">
        <f>IF(A95="","",posicao_contratual!G95)</f>
        <v/>
      </c>
      <c r="T95" s="175" t="str">
        <f>IF(A95="","",posicao_contratual!K95)</f>
        <v/>
      </c>
      <c r="U95" s="175" t="str">
        <f>IF(A95="","",posicao_contratual!O95)</f>
        <v/>
      </c>
      <c r="V95" s="175" t="str">
        <f>IF(A95="","",posicao_contratual!S95)</f>
        <v/>
      </c>
      <c r="W95" s="175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5" t="str">
        <f>IF(A96="","",posicao_contratual!G96)</f>
        <v/>
      </c>
      <c r="T96" s="175" t="str">
        <f>IF(A96="","",posicao_contratual!K96)</f>
        <v/>
      </c>
      <c r="U96" s="175" t="str">
        <f>IF(A96="","",posicao_contratual!O96)</f>
        <v/>
      </c>
      <c r="V96" s="175" t="str">
        <f>IF(A96="","",posicao_contratual!S96)</f>
        <v/>
      </c>
      <c r="W96" s="175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5" t="str">
        <f>IF(A97="","",posicao_contratual!G97)</f>
        <v/>
      </c>
      <c r="T97" s="175" t="str">
        <f>IF(A97="","",posicao_contratual!K97)</f>
        <v/>
      </c>
      <c r="U97" s="175" t="str">
        <f>IF(A97="","",posicao_contratual!O97)</f>
        <v/>
      </c>
      <c r="V97" s="175" t="str">
        <f>IF(A97="","",posicao_contratual!S97)</f>
        <v/>
      </c>
      <c r="W97" s="175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5" t="str">
        <f>IF(A98="","",posicao_contratual!G98)</f>
        <v/>
      </c>
      <c r="T98" s="175" t="str">
        <f>IF(A98="","",posicao_contratual!K98)</f>
        <v/>
      </c>
      <c r="U98" s="175" t="str">
        <f>IF(A98="","",posicao_contratual!O98)</f>
        <v/>
      </c>
      <c r="V98" s="175" t="str">
        <f>IF(A98="","",posicao_contratual!S98)</f>
        <v/>
      </c>
      <c r="W98" s="175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5" t="str">
        <f>IF(A99="","",posicao_contratual!G99)</f>
        <v/>
      </c>
      <c r="T99" s="175" t="str">
        <f>IF(A99="","",posicao_contratual!K99)</f>
        <v/>
      </c>
      <c r="U99" s="175" t="str">
        <f>IF(A99="","",posicao_contratual!O99)</f>
        <v/>
      </c>
      <c r="V99" s="175" t="str">
        <f>IF(A99="","",posicao_contratual!S99)</f>
        <v/>
      </c>
      <c r="W99" s="175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5" t="str">
        <f>IF(A100="","",posicao_contratual!G100)</f>
        <v/>
      </c>
      <c r="T100" s="175" t="str">
        <f>IF(A100="","",posicao_contratual!K100)</f>
        <v/>
      </c>
      <c r="U100" s="175" t="str">
        <f>IF(A100="","",posicao_contratual!O100)</f>
        <v/>
      </c>
      <c r="V100" s="175" t="str">
        <f>IF(A100="","",posicao_contratual!S100)</f>
        <v/>
      </c>
      <c r="W100" s="175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5" t="str">
        <f>IF(A101="","",posicao_contratual!G101)</f>
        <v/>
      </c>
      <c r="T101" s="175" t="str">
        <f>IF(A101="","",posicao_contratual!K101)</f>
        <v/>
      </c>
      <c r="U101" s="175" t="str">
        <f>IF(A101="","",posicao_contratual!O101)</f>
        <v/>
      </c>
      <c r="V101" s="175" t="str">
        <f>IF(A101="","",posicao_contratual!S101)</f>
        <v/>
      </c>
      <c r="W101" s="175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5" t="str">
        <f>IF(A102="","",posicao_contratual!G102)</f>
        <v/>
      </c>
      <c r="T102" s="175" t="str">
        <f>IF(A102="","",posicao_contratual!K102)</f>
        <v/>
      </c>
      <c r="U102" s="175" t="str">
        <f>IF(A102="","",posicao_contratual!O102)</f>
        <v/>
      </c>
      <c r="V102" s="175" t="str">
        <f>IF(A102="","",posicao_contratual!S102)</f>
        <v/>
      </c>
      <c r="W102" s="175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5" t="str">
        <f>IF(A103="","",posicao_contratual!G103)</f>
        <v/>
      </c>
      <c r="T103" s="175" t="str">
        <f>IF(A103="","",posicao_contratual!K103)</f>
        <v/>
      </c>
      <c r="U103" s="175" t="str">
        <f>IF(A103="","",posicao_contratual!O103)</f>
        <v/>
      </c>
      <c r="V103" s="175" t="str">
        <f>IF(A103="","",posicao_contratual!S103)</f>
        <v/>
      </c>
      <c r="W103" s="175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5" t="str">
        <f>IF(A104="","",posicao_contratual!G104)</f>
        <v/>
      </c>
      <c r="T104" s="175" t="str">
        <f>IF(A104="","",posicao_contratual!K104)</f>
        <v/>
      </c>
      <c r="U104" s="175" t="str">
        <f>IF(A104="","",posicao_contratual!O104)</f>
        <v/>
      </c>
      <c r="V104" s="175" t="str">
        <f>IF(A104="","",posicao_contratual!S104)</f>
        <v/>
      </c>
      <c r="W104" s="175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5" t="str">
        <f>IF(A105="","",posicao_contratual!G105)</f>
        <v/>
      </c>
      <c r="T105" s="175" t="str">
        <f>IF(A105="","",posicao_contratual!K105)</f>
        <v/>
      </c>
      <c r="U105" s="175" t="str">
        <f>IF(A105="","",posicao_contratual!O105)</f>
        <v/>
      </c>
      <c r="V105" s="175" t="str">
        <f>IF(A105="","",posicao_contratual!S105)</f>
        <v/>
      </c>
      <c r="W105" s="175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5" t="str">
        <f>IF(A106="","",posicao_contratual!G106)</f>
        <v/>
      </c>
      <c r="T106" s="175" t="str">
        <f>IF(A106="","",posicao_contratual!K106)</f>
        <v/>
      </c>
      <c r="U106" s="175" t="str">
        <f>IF(A106="","",posicao_contratual!O106)</f>
        <v/>
      </c>
      <c r="V106" s="175" t="str">
        <f>IF(A106="","",posicao_contratual!S106)</f>
        <v/>
      </c>
      <c r="W106" s="175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5" t="str">
        <f>IF(A107="","",posicao_contratual!G107)</f>
        <v/>
      </c>
      <c r="T107" s="175" t="str">
        <f>IF(A107="","",posicao_contratual!K107)</f>
        <v/>
      </c>
      <c r="U107" s="175" t="str">
        <f>IF(A107="","",posicao_contratual!O107)</f>
        <v/>
      </c>
      <c r="V107" s="175" t="str">
        <f>IF(A107="","",posicao_contratual!S107)</f>
        <v/>
      </c>
      <c r="W107" s="175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5" t="str">
        <f>IF(A108="","",posicao_contratual!G108)</f>
        <v/>
      </c>
      <c r="T108" s="175" t="str">
        <f>IF(A108="","",posicao_contratual!K108)</f>
        <v/>
      </c>
      <c r="U108" s="175" t="str">
        <f>IF(A108="","",posicao_contratual!O108)</f>
        <v/>
      </c>
      <c r="V108" s="175" t="str">
        <f>IF(A108="","",posicao_contratual!S108)</f>
        <v/>
      </c>
      <c r="W108" s="175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5" t="str">
        <f>IF(A109="","",posicao_contratual!G109)</f>
        <v/>
      </c>
      <c r="T109" s="175" t="str">
        <f>IF(A109="","",posicao_contratual!K109)</f>
        <v/>
      </c>
      <c r="U109" s="175" t="str">
        <f>IF(A109="","",posicao_contratual!O109)</f>
        <v/>
      </c>
      <c r="V109" s="175" t="str">
        <f>IF(A109="","",posicao_contratual!S109)</f>
        <v/>
      </c>
      <c r="W109" s="175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5" t="str">
        <f>IF(A110="","",posicao_contratual!G110)</f>
        <v/>
      </c>
      <c r="T110" s="175" t="str">
        <f>IF(A110="","",posicao_contratual!K110)</f>
        <v/>
      </c>
      <c r="U110" s="175" t="str">
        <f>IF(A110="","",posicao_contratual!O110)</f>
        <v/>
      </c>
      <c r="V110" s="175" t="str">
        <f>IF(A110="","",posicao_contratual!S110)</f>
        <v/>
      </c>
      <c r="W110" s="175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5" t="str">
        <f>IF(A111="","",posicao_contratual!G111)</f>
        <v/>
      </c>
      <c r="T111" s="175" t="str">
        <f>IF(A111="","",posicao_contratual!K111)</f>
        <v/>
      </c>
      <c r="U111" s="175" t="str">
        <f>IF(A111="","",posicao_contratual!O111)</f>
        <v/>
      </c>
      <c r="V111" s="175" t="str">
        <f>IF(A111="","",posicao_contratual!S111)</f>
        <v/>
      </c>
      <c r="W111" s="175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5" t="str">
        <f>IF(A112="","",posicao_contratual!G112)</f>
        <v/>
      </c>
      <c r="T112" s="175" t="str">
        <f>IF(A112="","",posicao_contratual!K112)</f>
        <v/>
      </c>
      <c r="U112" s="175" t="str">
        <f>IF(A112="","",posicao_contratual!O112)</f>
        <v/>
      </c>
      <c r="V112" s="175" t="str">
        <f>IF(A112="","",posicao_contratual!S112)</f>
        <v/>
      </c>
      <c r="W112" s="175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5" t="str">
        <f>IF(A113="","",posicao_contratual!G113)</f>
        <v/>
      </c>
      <c r="T113" s="175" t="str">
        <f>IF(A113="","",posicao_contratual!K113)</f>
        <v/>
      </c>
      <c r="U113" s="175" t="str">
        <f>IF(A113="","",posicao_contratual!O113)</f>
        <v/>
      </c>
      <c r="V113" s="175" t="str">
        <f>IF(A113="","",posicao_contratual!S113)</f>
        <v/>
      </c>
      <c r="W113" s="175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5" t="str">
        <f>IF(A114="","",posicao_contratual!G114)</f>
        <v/>
      </c>
      <c r="T114" s="175" t="str">
        <f>IF(A114="","",posicao_contratual!K114)</f>
        <v/>
      </c>
      <c r="U114" s="175" t="str">
        <f>IF(A114="","",posicao_contratual!O114)</f>
        <v/>
      </c>
      <c r="V114" s="175" t="str">
        <f>IF(A114="","",posicao_contratual!S114)</f>
        <v/>
      </c>
      <c r="W114" s="175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5" t="str">
        <f>IF(A115="","",posicao_contratual!G115)</f>
        <v/>
      </c>
      <c r="T115" s="175" t="str">
        <f>IF(A115="","",posicao_contratual!K115)</f>
        <v/>
      </c>
      <c r="U115" s="175" t="str">
        <f>IF(A115="","",posicao_contratual!O115)</f>
        <v/>
      </c>
      <c r="V115" s="175" t="str">
        <f>IF(A115="","",posicao_contratual!S115)</f>
        <v/>
      </c>
      <c r="W115" s="175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5" t="str">
        <f>IF(A116="","",posicao_contratual!G116)</f>
        <v/>
      </c>
      <c r="T116" s="175" t="str">
        <f>IF(A116="","",posicao_contratual!K116)</f>
        <v/>
      </c>
      <c r="U116" s="175" t="str">
        <f>IF(A116="","",posicao_contratual!O116)</f>
        <v/>
      </c>
      <c r="V116" s="175" t="str">
        <f>IF(A116="","",posicao_contratual!S116)</f>
        <v/>
      </c>
      <c r="W116" s="175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5" t="str">
        <f>IF(A117="","",posicao_contratual!G117)</f>
        <v/>
      </c>
      <c r="T117" s="175" t="str">
        <f>IF(A117="","",posicao_contratual!K117)</f>
        <v/>
      </c>
      <c r="U117" s="175" t="str">
        <f>IF(A117="","",posicao_contratual!O117)</f>
        <v/>
      </c>
      <c r="V117" s="175" t="str">
        <f>IF(A117="","",posicao_contratual!S117)</f>
        <v/>
      </c>
      <c r="W117" s="175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5" t="str">
        <f>IF(A118="","",posicao_contratual!G118)</f>
        <v/>
      </c>
      <c r="T118" s="175" t="str">
        <f>IF(A118="","",posicao_contratual!K118)</f>
        <v/>
      </c>
      <c r="U118" s="175" t="str">
        <f>IF(A118="","",posicao_contratual!O118)</f>
        <v/>
      </c>
      <c r="V118" s="175" t="str">
        <f>IF(A118="","",posicao_contratual!S118)</f>
        <v/>
      </c>
      <c r="W118" s="175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5" t="str">
        <f>IF(A119="","",posicao_contratual!G119)</f>
        <v/>
      </c>
      <c r="T119" s="175" t="str">
        <f>IF(A119="","",posicao_contratual!K119)</f>
        <v/>
      </c>
      <c r="U119" s="175" t="str">
        <f>IF(A119="","",posicao_contratual!O119)</f>
        <v/>
      </c>
      <c r="V119" s="175" t="str">
        <f>IF(A119="","",posicao_contratual!S119)</f>
        <v/>
      </c>
      <c r="W119" s="175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5" t="str">
        <f>IF(A120="","",posicao_contratual!G120)</f>
        <v/>
      </c>
      <c r="T120" s="175" t="str">
        <f>IF(A120="","",posicao_contratual!K120)</f>
        <v/>
      </c>
      <c r="U120" s="175" t="str">
        <f>IF(A120="","",posicao_contratual!O120)</f>
        <v/>
      </c>
      <c r="V120" s="175" t="str">
        <f>IF(A120="","",posicao_contratual!S120)</f>
        <v/>
      </c>
      <c r="W120" s="175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5" t="str">
        <f>IF(A121="","",posicao_contratual!G121)</f>
        <v/>
      </c>
      <c r="T121" s="175" t="str">
        <f>IF(A121="","",posicao_contratual!K121)</f>
        <v/>
      </c>
      <c r="U121" s="175" t="str">
        <f>IF(A121="","",posicao_contratual!O121)</f>
        <v/>
      </c>
      <c r="V121" s="175" t="str">
        <f>IF(A121="","",posicao_contratual!S121)</f>
        <v/>
      </c>
      <c r="W121" s="175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5" t="str">
        <f>IF(A122="","",posicao_contratual!G122)</f>
        <v/>
      </c>
      <c r="T122" s="175" t="str">
        <f>IF(A122="","",posicao_contratual!K122)</f>
        <v/>
      </c>
      <c r="U122" s="175" t="str">
        <f>IF(A122="","",posicao_contratual!O122)</f>
        <v/>
      </c>
      <c r="V122" s="175" t="str">
        <f>IF(A122="","",posicao_contratual!S122)</f>
        <v/>
      </c>
      <c r="W122" s="175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5" t="str">
        <f>IF(A123="","",posicao_contratual!G123)</f>
        <v/>
      </c>
      <c r="T123" s="175" t="str">
        <f>IF(A123="","",posicao_contratual!K123)</f>
        <v/>
      </c>
      <c r="U123" s="175" t="str">
        <f>IF(A123="","",posicao_contratual!O123)</f>
        <v/>
      </c>
      <c r="V123" s="175" t="str">
        <f>IF(A123="","",posicao_contratual!S123)</f>
        <v/>
      </c>
      <c r="W123" s="175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5" t="str">
        <f>IF(A124="","",posicao_contratual!G124)</f>
        <v/>
      </c>
      <c r="T124" s="175" t="str">
        <f>IF(A124="","",posicao_contratual!K124)</f>
        <v/>
      </c>
      <c r="U124" s="175" t="str">
        <f>IF(A124="","",posicao_contratual!O124)</f>
        <v/>
      </c>
      <c r="V124" s="175" t="str">
        <f>IF(A124="","",posicao_contratual!S124)</f>
        <v/>
      </c>
      <c r="W124" s="175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5" t="str">
        <f>IF(A125="","",posicao_contratual!G125)</f>
        <v/>
      </c>
      <c r="T125" s="175" t="str">
        <f>IF(A125="","",posicao_contratual!K125)</f>
        <v/>
      </c>
      <c r="U125" s="175" t="str">
        <f>IF(A125="","",posicao_contratual!O125)</f>
        <v/>
      </c>
      <c r="V125" s="175" t="str">
        <f>IF(A125="","",posicao_contratual!S125)</f>
        <v/>
      </c>
      <c r="W125" s="175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5" t="str">
        <f>IF(A126="","",posicao_contratual!G126)</f>
        <v/>
      </c>
      <c r="T126" s="175" t="str">
        <f>IF(A126="","",posicao_contratual!K126)</f>
        <v/>
      </c>
      <c r="U126" s="175" t="str">
        <f>IF(A126="","",posicao_contratual!O126)</f>
        <v/>
      </c>
      <c r="V126" s="175" t="str">
        <f>IF(A126="","",posicao_contratual!S126)</f>
        <v/>
      </c>
      <c r="W126" s="175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5" t="str">
        <f>IF(A127="","",posicao_contratual!G127)</f>
        <v/>
      </c>
      <c r="T127" s="175" t="str">
        <f>IF(A127="","",posicao_contratual!K127)</f>
        <v/>
      </c>
      <c r="U127" s="175" t="str">
        <f>IF(A127="","",posicao_contratual!O127)</f>
        <v/>
      </c>
      <c r="V127" s="175" t="str">
        <f>IF(A127="","",posicao_contratual!S127)</f>
        <v/>
      </c>
      <c r="W127" s="175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5" t="str">
        <f>IF(A128="","",posicao_contratual!G128)</f>
        <v/>
      </c>
      <c r="T128" s="175" t="str">
        <f>IF(A128="","",posicao_contratual!K128)</f>
        <v/>
      </c>
      <c r="U128" s="175" t="str">
        <f>IF(A128="","",posicao_contratual!O128)</f>
        <v/>
      </c>
      <c r="V128" s="175" t="str">
        <f>IF(A128="","",posicao_contratual!S128)</f>
        <v/>
      </c>
      <c r="W128" s="175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5" t="str">
        <f>IF(A129="","",posicao_contratual!G129)</f>
        <v/>
      </c>
      <c r="T129" s="175" t="str">
        <f>IF(A129="","",posicao_contratual!K129)</f>
        <v/>
      </c>
      <c r="U129" s="175" t="str">
        <f>IF(A129="","",posicao_contratual!O129)</f>
        <v/>
      </c>
      <c r="V129" s="175" t="str">
        <f>IF(A129="","",posicao_contratual!S129)</f>
        <v/>
      </c>
      <c r="W129" s="175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5" t="str">
        <f>IF(A130="","",posicao_contratual!G130)</f>
        <v/>
      </c>
      <c r="T130" s="175" t="str">
        <f>IF(A130="","",posicao_contratual!K130)</f>
        <v/>
      </c>
      <c r="U130" s="175" t="str">
        <f>IF(A130="","",posicao_contratual!O130)</f>
        <v/>
      </c>
      <c r="V130" s="175" t="str">
        <f>IF(A130="","",posicao_contratual!S130)</f>
        <v/>
      </c>
      <c r="W130" s="175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5" t="str">
        <f>IF(A131="","",posicao_contratual!G131)</f>
        <v/>
      </c>
      <c r="T131" s="175" t="str">
        <f>IF(A131="","",posicao_contratual!K131)</f>
        <v/>
      </c>
      <c r="U131" s="175" t="str">
        <f>IF(A131="","",posicao_contratual!O131)</f>
        <v/>
      </c>
      <c r="V131" s="175" t="str">
        <f>IF(A131="","",posicao_contratual!S131)</f>
        <v/>
      </c>
      <c r="W131" s="175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5" t="str">
        <f>IF(A132="","",posicao_contratual!G132)</f>
        <v/>
      </c>
      <c r="T132" s="175" t="str">
        <f>IF(A132="","",posicao_contratual!K132)</f>
        <v/>
      </c>
      <c r="U132" s="175" t="str">
        <f>IF(A132="","",posicao_contratual!O132)</f>
        <v/>
      </c>
      <c r="V132" s="175" t="str">
        <f>IF(A132="","",posicao_contratual!S132)</f>
        <v/>
      </c>
      <c r="W132" s="175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5" t="str">
        <f>IF(A133="","",posicao_contratual!G133)</f>
        <v/>
      </c>
      <c r="T133" s="175" t="str">
        <f>IF(A133="","",posicao_contratual!K133)</f>
        <v/>
      </c>
      <c r="U133" s="175" t="str">
        <f>IF(A133="","",posicao_contratual!O133)</f>
        <v/>
      </c>
      <c r="V133" s="175" t="str">
        <f>IF(A133="","",posicao_contratual!S133)</f>
        <v/>
      </c>
      <c r="W133" s="175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5" t="str">
        <f>IF(A134="","",posicao_contratual!G134)</f>
        <v/>
      </c>
      <c r="T134" s="175" t="str">
        <f>IF(A134="","",posicao_contratual!K134)</f>
        <v/>
      </c>
      <c r="U134" s="175" t="str">
        <f>IF(A134="","",posicao_contratual!O134)</f>
        <v/>
      </c>
      <c r="V134" s="175" t="str">
        <f>IF(A134="","",posicao_contratual!S134)</f>
        <v/>
      </c>
      <c r="W134" s="175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5" t="str">
        <f>IF(A135="","",posicao_contratual!G135)</f>
        <v/>
      </c>
      <c r="T135" s="175" t="str">
        <f>IF(A135="","",posicao_contratual!K135)</f>
        <v/>
      </c>
      <c r="U135" s="175" t="str">
        <f>IF(A135="","",posicao_contratual!O135)</f>
        <v/>
      </c>
      <c r="V135" s="175" t="str">
        <f>IF(A135="","",posicao_contratual!S135)</f>
        <v/>
      </c>
      <c r="W135" s="175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5" t="str">
        <f>IF(A136="","",posicao_contratual!G136)</f>
        <v/>
      </c>
      <c r="T136" s="175" t="str">
        <f>IF(A136="","",posicao_contratual!K136)</f>
        <v/>
      </c>
      <c r="U136" s="175" t="str">
        <f>IF(A136="","",posicao_contratual!O136)</f>
        <v/>
      </c>
      <c r="V136" s="175" t="str">
        <f>IF(A136="","",posicao_contratual!S136)</f>
        <v/>
      </c>
      <c r="W136" s="175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5" t="str">
        <f>IF(A137="","",posicao_contratual!G137)</f>
        <v/>
      </c>
      <c r="T137" s="175" t="str">
        <f>IF(A137="","",posicao_contratual!K137)</f>
        <v/>
      </c>
      <c r="U137" s="175" t="str">
        <f>IF(A137="","",posicao_contratual!O137)</f>
        <v/>
      </c>
      <c r="V137" s="175" t="str">
        <f>IF(A137="","",posicao_contratual!S137)</f>
        <v/>
      </c>
      <c r="W137" s="175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5" t="str">
        <f>IF(A138="","",posicao_contratual!G138)</f>
        <v/>
      </c>
      <c r="T138" s="175" t="str">
        <f>IF(A138="","",posicao_contratual!K138)</f>
        <v/>
      </c>
      <c r="U138" s="175" t="str">
        <f>IF(A138="","",posicao_contratual!O138)</f>
        <v/>
      </c>
      <c r="V138" s="175" t="str">
        <f>IF(A138="","",posicao_contratual!S138)</f>
        <v/>
      </c>
      <c r="W138" s="175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5" t="str">
        <f>IF(A139="","",posicao_contratual!G139)</f>
        <v/>
      </c>
      <c r="T139" s="175" t="str">
        <f>IF(A139="","",posicao_contratual!K139)</f>
        <v/>
      </c>
      <c r="U139" s="175" t="str">
        <f>IF(A139="","",posicao_contratual!O139)</f>
        <v/>
      </c>
      <c r="V139" s="175" t="str">
        <f>IF(A139="","",posicao_contratual!S139)</f>
        <v/>
      </c>
      <c r="W139" s="175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5" t="str">
        <f>IF(A140="","",posicao_contratual!G140)</f>
        <v/>
      </c>
      <c r="T140" s="175" t="str">
        <f>IF(A140="","",posicao_contratual!K140)</f>
        <v/>
      </c>
      <c r="U140" s="175" t="str">
        <f>IF(A140="","",posicao_contratual!O140)</f>
        <v/>
      </c>
      <c r="V140" s="175" t="str">
        <f>IF(A140="","",posicao_contratual!S140)</f>
        <v/>
      </c>
      <c r="W140" s="175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5" t="str">
        <f>IF(A141="","",posicao_contratual!G141)</f>
        <v/>
      </c>
      <c r="T141" s="175" t="str">
        <f>IF(A141="","",posicao_contratual!K141)</f>
        <v/>
      </c>
      <c r="U141" s="175" t="str">
        <f>IF(A141="","",posicao_contratual!O141)</f>
        <v/>
      </c>
      <c r="V141" s="175" t="str">
        <f>IF(A141="","",posicao_contratual!S141)</f>
        <v/>
      </c>
      <c r="W141" s="175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5" t="str">
        <f>IF(A142="","",posicao_contratual!G142)</f>
        <v/>
      </c>
      <c r="T142" s="175" t="str">
        <f>IF(A142="","",posicao_contratual!K142)</f>
        <v/>
      </c>
      <c r="U142" s="175" t="str">
        <f>IF(A142="","",posicao_contratual!O142)</f>
        <v/>
      </c>
      <c r="V142" s="175" t="str">
        <f>IF(A142="","",posicao_contratual!S142)</f>
        <v/>
      </c>
      <c r="W142" s="175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5" t="str">
        <f>IF(A143="","",posicao_contratual!G143)</f>
        <v/>
      </c>
      <c r="T143" s="175" t="str">
        <f>IF(A143="","",posicao_contratual!K143)</f>
        <v/>
      </c>
      <c r="U143" s="175" t="str">
        <f>IF(A143="","",posicao_contratual!O143)</f>
        <v/>
      </c>
      <c r="V143" s="175" t="str">
        <f>IF(A143="","",posicao_contratual!S143)</f>
        <v/>
      </c>
      <c r="W143" s="175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5" t="str">
        <f>IF(A144="","",posicao_contratual!G144)</f>
        <v/>
      </c>
      <c r="T144" s="175" t="str">
        <f>IF(A144="","",posicao_contratual!K144)</f>
        <v/>
      </c>
      <c r="U144" s="175" t="str">
        <f>IF(A144="","",posicao_contratual!O144)</f>
        <v/>
      </c>
      <c r="V144" s="175" t="str">
        <f>IF(A144="","",posicao_contratual!S144)</f>
        <v/>
      </c>
      <c r="W144" s="175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5" t="str">
        <f>IF(A145="","",posicao_contratual!G145)</f>
        <v/>
      </c>
      <c r="T145" s="175" t="str">
        <f>IF(A145="","",posicao_contratual!K145)</f>
        <v/>
      </c>
      <c r="U145" s="175" t="str">
        <f>IF(A145="","",posicao_contratual!O145)</f>
        <v/>
      </c>
      <c r="V145" s="175" t="str">
        <f>IF(A145="","",posicao_contratual!S145)</f>
        <v/>
      </c>
      <c r="W145" s="175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5" t="str">
        <f>IF(A146="","",posicao_contratual!G146)</f>
        <v/>
      </c>
      <c r="T146" s="175" t="str">
        <f>IF(A146="","",posicao_contratual!K146)</f>
        <v/>
      </c>
      <c r="U146" s="175" t="str">
        <f>IF(A146="","",posicao_contratual!O146)</f>
        <v/>
      </c>
      <c r="V146" s="175" t="str">
        <f>IF(A146="","",posicao_contratual!S146)</f>
        <v/>
      </c>
      <c r="W146" s="175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5" t="str">
        <f>IF(A147="","",posicao_contratual!G147)</f>
        <v/>
      </c>
      <c r="T147" s="175" t="str">
        <f>IF(A147="","",posicao_contratual!K147)</f>
        <v/>
      </c>
      <c r="U147" s="175" t="str">
        <f>IF(A147="","",posicao_contratual!O147)</f>
        <v/>
      </c>
      <c r="V147" s="175" t="str">
        <f>IF(A147="","",posicao_contratual!S147)</f>
        <v/>
      </c>
      <c r="W147" s="175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5" t="str">
        <f>IF(A148="","",posicao_contratual!G148)</f>
        <v/>
      </c>
      <c r="T148" s="175" t="str">
        <f>IF(A148="","",posicao_contratual!K148)</f>
        <v/>
      </c>
      <c r="U148" s="175" t="str">
        <f>IF(A148="","",posicao_contratual!O148)</f>
        <v/>
      </c>
      <c r="V148" s="175" t="str">
        <f>IF(A148="","",posicao_contratual!S148)</f>
        <v/>
      </c>
      <c r="W148" s="175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5" t="str">
        <f>IF(A149="","",posicao_contratual!G149)</f>
        <v/>
      </c>
      <c r="T149" s="175" t="str">
        <f>IF(A149="","",posicao_contratual!K149)</f>
        <v/>
      </c>
      <c r="U149" s="175" t="str">
        <f>IF(A149="","",posicao_contratual!O149)</f>
        <v/>
      </c>
      <c r="V149" s="175" t="str">
        <f>IF(A149="","",posicao_contratual!S149)</f>
        <v/>
      </c>
      <c r="W149" s="175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5" t="str">
        <f>IF(A150="","",posicao_contratual!G150)</f>
        <v/>
      </c>
      <c r="T150" s="175" t="str">
        <f>IF(A150="","",posicao_contratual!K150)</f>
        <v/>
      </c>
      <c r="U150" s="175" t="str">
        <f>IF(A150="","",posicao_contratual!O150)</f>
        <v/>
      </c>
      <c r="V150" s="175" t="str">
        <f>IF(A150="","",posicao_contratual!S150)</f>
        <v/>
      </c>
      <c r="W150" s="175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5" t="str">
        <f>IF(A151="","",posicao_contratual!G151)</f>
        <v/>
      </c>
      <c r="T151" s="175" t="str">
        <f>IF(A151="","",posicao_contratual!K151)</f>
        <v/>
      </c>
      <c r="U151" s="175" t="str">
        <f>IF(A151="","",posicao_contratual!O151)</f>
        <v/>
      </c>
      <c r="V151" s="175" t="str">
        <f>IF(A151="","",posicao_contratual!S151)</f>
        <v/>
      </c>
      <c r="W151" s="175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5" t="str">
        <f>IF(A152="","",posicao_contratual!G152)</f>
        <v/>
      </c>
      <c r="T152" s="175" t="str">
        <f>IF(A152="","",posicao_contratual!K152)</f>
        <v/>
      </c>
      <c r="U152" s="175" t="str">
        <f>IF(A152="","",posicao_contratual!O152)</f>
        <v/>
      </c>
      <c r="V152" s="175" t="str">
        <f>IF(A152="","",posicao_contratual!S152)</f>
        <v/>
      </c>
      <c r="W152" s="175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5" t="str">
        <f>IF(A153="","",posicao_contratual!G153)</f>
        <v/>
      </c>
      <c r="T153" s="175" t="str">
        <f>IF(A153="","",posicao_contratual!K153)</f>
        <v/>
      </c>
      <c r="U153" s="175" t="str">
        <f>IF(A153="","",posicao_contratual!O153)</f>
        <v/>
      </c>
      <c r="V153" s="175" t="str">
        <f>IF(A153="","",posicao_contratual!S153)</f>
        <v/>
      </c>
      <c r="W153" s="175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5" t="str">
        <f>IF(A154="","",posicao_contratual!G154)</f>
        <v/>
      </c>
      <c r="T154" s="175" t="str">
        <f>IF(A154="","",posicao_contratual!K154)</f>
        <v/>
      </c>
      <c r="U154" s="175" t="str">
        <f>IF(A154="","",posicao_contratual!O154)</f>
        <v/>
      </c>
      <c r="V154" s="175" t="str">
        <f>IF(A154="","",posicao_contratual!S154)</f>
        <v/>
      </c>
      <c r="W154" s="175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5" t="str">
        <f>IF(A155="","",posicao_contratual!G155)</f>
        <v/>
      </c>
      <c r="T155" s="175" t="str">
        <f>IF(A155="","",posicao_contratual!K155)</f>
        <v/>
      </c>
      <c r="U155" s="175" t="str">
        <f>IF(A155="","",posicao_contratual!O155)</f>
        <v/>
      </c>
      <c r="V155" s="175" t="str">
        <f>IF(A155="","",posicao_contratual!S155)</f>
        <v/>
      </c>
      <c r="W155" s="175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5" t="str">
        <f>IF(A156="","",posicao_contratual!G156)</f>
        <v/>
      </c>
      <c r="T156" s="175" t="str">
        <f>IF(A156="","",posicao_contratual!K156)</f>
        <v/>
      </c>
      <c r="U156" s="175" t="str">
        <f>IF(A156="","",posicao_contratual!O156)</f>
        <v/>
      </c>
      <c r="V156" s="175" t="str">
        <f>IF(A156="","",posicao_contratual!S156)</f>
        <v/>
      </c>
      <c r="W156" s="175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5" t="str">
        <f>IF(A157="","",posicao_contratual!G157)</f>
        <v/>
      </c>
      <c r="T157" s="175" t="str">
        <f>IF(A157="","",posicao_contratual!K157)</f>
        <v/>
      </c>
      <c r="U157" s="175" t="str">
        <f>IF(A157="","",posicao_contratual!O157)</f>
        <v/>
      </c>
      <c r="V157" s="175" t="str">
        <f>IF(A157="","",posicao_contratual!S157)</f>
        <v/>
      </c>
      <c r="W157" s="175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5" t="str">
        <f>IF(A158="","",posicao_contratual!G158)</f>
        <v/>
      </c>
      <c r="T158" s="175" t="str">
        <f>IF(A158="","",posicao_contratual!K158)</f>
        <v/>
      </c>
      <c r="U158" s="175" t="str">
        <f>IF(A158="","",posicao_contratual!O158)</f>
        <v/>
      </c>
      <c r="V158" s="175" t="str">
        <f>IF(A158="","",posicao_contratual!S158)</f>
        <v/>
      </c>
      <c r="W158" s="175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5" t="str">
        <f>IF(A159="","",posicao_contratual!G159)</f>
        <v/>
      </c>
      <c r="T159" s="175" t="str">
        <f>IF(A159="","",posicao_contratual!K159)</f>
        <v/>
      </c>
      <c r="U159" s="175" t="str">
        <f>IF(A159="","",posicao_contratual!O159)</f>
        <v/>
      </c>
      <c r="V159" s="175" t="str">
        <f>IF(A159="","",posicao_contratual!S159)</f>
        <v/>
      </c>
      <c r="W159" s="175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5" t="str">
        <f>IF(A160="","",posicao_contratual!G160)</f>
        <v/>
      </c>
      <c r="T160" s="175" t="str">
        <f>IF(A160="","",posicao_contratual!K160)</f>
        <v/>
      </c>
      <c r="U160" s="175" t="str">
        <f>IF(A160="","",posicao_contratual!O160)</f>
        <v/>
      </c>
      <c r="V160" s="175" t="str">
        <f>IF(A160="","",posicao_contratual!S160)</f>
        <v/>
      </c>
      <c r="W160" s="175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5" t="str">
        <f>IF(A161="","",posicao_contratual!G161)</f>
        <v/>
      </c>
      <c r="T161" s="175" t="str">
        <f>IF(A161="","",posicao_contratual!K161)</f>
        <v/>
      </c>
      <c r="U161" s="175" t="str">
        <f>IF(A161="","",posicao_contratual!O161)</f>
        <v/>
      </c>
      <c r="V161" s="175" t="str">
        <f>IF(A161="","",posicao_contratual!S161)</f>
        <v/>
      </c>
      <c r="W161" s="175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5" t="str">
        <f>IF(A162="","",posicao_contratual!G162)</f>
        <v/>
      </c>
      <c r="T162" s="175" t="str">
        <f>IF(A162="","",posicao_contratual!K162)</f>
        <v/>
      </c>
      <c r="U162" s="175" t="str">
        <f>IF(A162="","",posicao_contratual!O162)</f>
        <v/>
      </c>
      <c r="V162" s="175" t="str">
        <f>IF(A162="","",posicao_contratual!S162)</f>
        <v/>
      </c>
      <c r="W162" s="175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5" t="str">
        <f>IF(A163="","",posicao_contratual!G163)</f>
        <v/>
      </c>
      <c r="T163" s="175" t="str">
        <f>IF(A163="","",posicao_contratual!K163)</f>
        <v/>
      </c>
      <c r="U163" s="175" t="str">
        <f>IF(A163="","",posicao_contratual!O163)</f>
        <v/>
      </c>
      <c r="V163" s="175" t="str">
        <f>IF(A163="","",posicao_contratual!S163)</f>
        <v/>
      </c>
      <c r="W163" s="175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5" t="str">
        <f>IF(A164="","",posicao_contratual!G164)</f>
        <v/>
      </c>
      <c r="T164" s="175" t="str">
        <f>IF(A164="","",posicao_contratual!K164)</f>
        <v/>
      </c>
      <c r="U164" s="175" t="str">
        <f>IF(A164="","",posicao_contratual!O164)</f>
        <v/>
      </c>
      <c r="V164" s="175" t="str">
        <f>IF(A164="","",posicao_contratual!S164)</f>
        <v/>
      </c>
      <c r="W164" s="175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5" t="str">
        <f>IF(A165="","",posicao_contratual!G165)</f>
        <v/>
      </c>
      <c r="T165" s="175" t="str">
        <f>IF(A165="","",posicao_contratual!K165)</f>
        <v/>
      </c>
      <c r="U165" s="175" t="str">
        <f>IF(A165="","",posicao_contratual!O165)</f>
        <v/>
      </c>
      <c r="V165" s="175" t="str">
        <f>IF(A165="","",posicao_contratual!S165)</f>
        <v/>
      </c>
      <c r="W165" s="175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5" t="str">
        <f>IF(A166="","",posicao_contratual!G166)</f>
        <v/>
      </c>
      <c r="T166" s="175" t="str">
        <f>IF(A166="","",posicao_contratual!K166)</f>
        <v/>
      </c>
      <c r="U166" s="175" t="str">
        <f>IF(A166="","",posicao_contratual!O166)</f>
        <v/>
      </c>
      <c r="V166" s="175" t="str">
        <f>IF(A166="","",posicao_contratual!S166)</f>
        <v/>
      </c>
      <c r="W166" s="175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5" t="str">
        <f>IF(A167="","",posicao_contratual!G167)</f>
        <v/>
      </c>
      <c r="T167" s="175" t="str">
        <f>IF(A167="","",posicao_contratual!K167)</f>
        <v/>
      </c>
      <c r="U167" s="175" t="str">
        <f>IF(A167="","",posicao_contratual!O167)</f>
        <v/>
      </c>
      <c r="V167" s="175" t="str">
        <f>IF(A167="","",posicao_contratual!S167)</f>
        <v/>
      </c>
      <c r="W167" s="175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5" t="str">
        <f>IF(A168="","",posicao_contratual!G168)</f>
        <v/>
      </c>
      <c r="T168" s="175" t="str">
        <f>IF(A168="","",posicao_contratual!K168)</f>
        <v/>
      </c>
      <c r="U168" s="175" t="str">
        <f>IF(A168="","",posicao_contratual!O168)</f>
        <v/>
      </c>
      <c r="V168" s="175" t="str">
        <f>IF(A168="","",posicao_contratual!S168)</f>
        <v/>
      </c>
      <c r="W168" s="175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5" t="str">
        <f>IF(A169="","",posicao_contratual!G169)</f>
        <v/>
      </c>
      <c r="T169" s="175" t="str">
        <f>IF(A169="","",posicao_contratual!K169)</f>
        <v/>
      </c>
      <c r="U169" s="175" t="str">
        <f>IF(A169="","",posicao_contratual!O169)</f>
        <v/>
      </c>
      <c r="V169" s="175" t="str">
        <f>IF(A169="","",posicao_contratual!S169)</f>
        <v/>
      </c>
      <c r="W169" s="175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5" t="str">
        <f>IF(A170="","",posicao_contratual!G170)</f>
        <v/>
      </c>
      <c r="T170" s="175" t="str">
        <f>IF(A170="","",posicao_contratual!K170)</f>
        <v/>
      </c>
      <c r="U170" s="175" t="str">
        <f>IF(A170="","",posicao_contratual!O170)</f>
        <v/>
      </c>
      <c r="V170" s="175" t="str">
        <f>IF(A170="","",posicao_contratual!S170)</f>
        <v/>
      </c>
      <c r="W170" s="175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5" t="str">
        <f>IF(A171="","",posicao_contratual!G171)</f>
        <v/>
      </c>
      <c r="T171" s="175" t="str">
        <f>IF(A171="","",posicao_contratual!K171)</f>
        <v/>
      </c>
      <c r="U171" s="175" t="str">
        <f>IF(A171="","",posicao_contratual!O171)</f>
        <v/>
      </c>
      <c r="V171" s="175" t="str">
        <f>IF(A171="","",posicao_contratual!S171)</f>
        <v/>
      </c>
      <c r="W171" s="175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5" t="str">
        <f>IF(A172="","",posicao_contratual!G172)</f>
        <v/>
      </c>
      <c r="T172" s="175" t="str">
        <f>IF(A172="","",posicao_contratual!K172)</f>
        <v/>
      </c>
      <c r="U172" s="175" t="str">
        <f>IF(A172="","",posicao_contratual!O172)</f>
        <v/>
      </c>
      <c r="V172" s="175" t="str">
        <f>IF(A172="","",posicao_contratual!S172)</f>
        <v/>
      </c>
      <c r="W172" s="175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5" t="str">
        <f>IF(A173="","",posicao_contratual!G173)</f>
        <v/>
      </c>
      <c r="T173" s="175" t="str">
        <f>IF(A173="","",posicao_contratual!K173)</f>
        <v/>
      </c>
      <c r="U173" s="175" t="str">
        <f>IF(A173="","",posicao_contratual!O173)</f>
        <v/>
      </c>
      <c r="V173" s="175" t="str">
        <f>IF(A173="","",posicao_contratual!S173)</f>
        <v/>
      </c>
      <c r="W173" s="175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5" t="str">
        <f>IF(A174="","",posicao_contratual!G174)</f>
        <v/>
      </c>
      <c r="T174" s="175" t="str">
        <f>IF(A174="","",posicao_contratual!K174)</f>
        <v/>
      </c>
      <c r="U174" s="175" t="str">
        <f>IF(A174="","",posicao_contratual!O174)</f>
        <v/>
      </c>
      <c r="V174" s="175" t="str">
        <f>IF(A174="","",posicao_contratual!S174)</f>
        <v/>
      </c>
      <c r="W174" s="175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5" t="str">
        <f>IF(A175="","",posicao_contratual!G175)</f>
        <v/>
      </c>
      <c r="T175" s="175" t="str">
        <f>IF(A175="","",posicao_contratual!K175)</f>
        <v/>
      </c>
      <c r="U175" s="175" t="str">
        <f>IF(A175="","",posicao_contratual!O175)</f>
        <v/>
      </c>
      <c r="V175" s="175" t="str">
        <f>IF(A175="","",posicao_contratual!S175)</f>
        <v/>
      </c>
      <c r="W175" s="175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5" t="str">
        <f>IF(A176="","",posicao_contratual!G176)</f>
        <v/>
      </c>
      <c r="T176" s="175" t="str">
        <f>IF(A176="","",posicao_contratual!K176)</f>
        <v/>
      </c>
      <c r="U176" s="175" t="str">
        <f>IF(A176="","",posicao_contratual!O176)</f>
        <v/>
      </c>
      <c r="V176" s="175" t="str">
        <f>IF(A176="","",posicao_contratual!S176)</f>
        <v/>
      </c>
      <c r="W176" s="175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5" t="str">
        <f>IF(A177="","",posicao_contratual!G177)</f>
        <v/>
      </c>
      <c r="T177" s="175" t="str">
        <f>IF(A177="","",posicao_contratual!K177)</f>
        <v/>
      </c>
      <c r="U177" s="175" t="str">
        <f>IF(A177="","",posicao_contratual!O177)</f>
        <v/>
      </c>
      <c r="V177" s="175" t="str">
        <f>IF(A177="","",posicao_contratual!S177)</f>
        <v/>
      </c>
      <c r="W177" s="175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5" t="str">
        <f>IF(A178="","",posicao_contratual!G178)</f>
        <v/>
      </c>
      <c r="T178" s="175" t="str">
        <f>IF(A178="","",posicao_contratual!K178)</f>
        <v/>
      </c>
      <c r="U178" s="175" t="str">
        <f>IF(A178="","",posicao_contratual!O178)</f>
        <v/>
      </c>
      <c r="V178" s="175" t="str">
        <f>IF(A178="","",posicao_contratual!S178)</f>
        <v/>
      </c>
      <c r="W178" s="175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5" t="str">
        <f>IF(A179="","",posicao_contratual!G179)</f>
        <v/>
      </c>
      <c r="T179" s="175" t="str">
        <f>IF(A179="","",posicao_contratual!K179)</f>
        <v/>
      </c>
      <c r="U179" s="175" t="str">
        <f>IF(A179="","",posicao_contratual!O179)</f>
        <v/>
      </c>
      <c r="V179" s="175" t="str">
        <f>IF(A179="","",posicao_contratual!S179)</f>
        <v/>
      </c>
      <c r="W179" s="175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5" t="str">
        <f>IF(A180="","",posicao_contratual!G180)</f>
        <v/>
      </c>
      <c r="T180" s="175" t="str">
        <f>IF(A180="","",posicao_contratual!K180)</f>
        <v/>
      </c>
      <c r="U180" s="175" t="str">
        <f>IF(A180="","",posicao_contratual!O180)</f>
        <v/>
      </c>
      <c r="V180" s="175" t="str">
        <f>IF(A180="","",posicao_contratual!S180)</f>
        <v/>
      </c>
      <c r="W180" s="175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5" t="str">
        <f>IF(A181="","",posicao_contratual!G181)</f>
        <v/>
      </c>
      <c r="T181" s="175" t="str">
        <f>IF(A181="","",posicao_contratual!K181)</f>
        <v/>
      </c>
      <c r="U181" s="175" t="str">
        <f>IF(A181="","",posicao_contratual!O181)</f>
        <v/>
      </c>
      <c r="V181" s="175" t="str">
        <f>IF(A181="","",posicao_contratual!S181)</f>
        <v/>
      </c>
      <c r="W181" s="175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5" t="str">
        <f>IF(A182="","",posicao_contratual!G182)</f>
        <v/>
      </c>
      <c r="T182" s="175" t="str">
        <f>IF(A182="","",posicao_contratual!K182)</f>
        <v/>
      </c>
      <c r="U182" s="175" t="str">
        <f>IF(A182="","",posicao_contratual!O182)</f>
        <v/>
      </c>
      <c r="V182" s="175" t="str">
        <f>IF(A182="","",posicao_contratual!S182)</f>
        <v/>
      </c>
      <c r="W182" s="175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5" t="str">
        <f>IF(A183="","",posicao_contratual!G183)</f>
        <v/>
      </c>
      <c r="T183" s="175" t="str">
        <f>IF(A183="","",posicao_contratual!K183)</f>
        <v/>
      </c>
      <c r="U183" s="175" t="str">
        <f>IF(A183="","",posicao_contratual!O183)</f>
        <v/>
      </c>
      <c r="V183" s="175" t="str">
        <f>IF(A183="","",posicao_contratual!S183)</f>
        <v/>
      </c>
      <c r="W183" s="175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5" t="str">
        <f>IF(A184="","",posicao_contratual!G184)</f>
        <v/>
      </c>
      <c r="T184" s="175" t="str">
        <f>IF(A184="","",posicao_contratual!K184)</f>
        <v/>
      </c>
      <c r="U184" s="175" t="str">
        <f>IF(A184="","",posicao_contratual!O184)</f>
        <v/>
      </c>
      <c r="V184" s="175" t="str">
        <f>IF(A184="","",posicao_contratual!S184)</f>
        <v/>
      </c>
      <c r="W184" s="175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5" t="str">
        <f>IF(A185="","",posicao_contratual!G185)</f>
        <v/>
      </c>
      <c r="T185" s="175" t="str">
        <f>IF(A185="","",posicao_contratual!K185)</f>
        <v/>
      </c>
      <c r="U185" s="175" t="str">
        <f>IF(A185="","",posicao_contratual!O185)</f>
        <v/>
      </c>
      <c r="V185" s="175" t="str">
        <f>IF(A185="","",posicao_contratual!S185)</f>
        <v/>
      </c>
      <c r="W185" s="175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5" t="str">
        <f>IF(A186="","",posicao_contratual!G186)</f>
        <v/>
      </c>
      <c r="T186" s="175" t="str">
        <f>IF(A186="","",posicao_contratual!K186)</f>
        <v/>
      </c>
      <c r="U186" s="175" t="str">
        <f>IF(A186="","",posicao_contratual!O186)</f>
        <v/>
      </c>
      <c r="V186" s="175" t="str">
        <f>IF(A186="","",posicao_contratual!S186)</f>
        <v/>
      </c>
      <c r="W186" s="175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5" t="str">
        <f>IF(A187="","",posicao_contratual!G187)</f>
        <v/>
      </c>
      <c r="T187" s="175" t="str">
        <f>IF(A187="","",posicao_contratual!K187)</f>
        <v/>
      </c>
      <c r="U187" s="175" t="str">
        <f>IF(A187="","",posicao_contratual!O187)</f>
        <v/>
      </c>
      <c r="V187" s="175" t="str">
        <f>IF(A187="","",posicao_contratual!S187)</f>
        <v/>
      </c>
      <c r="W187" s="175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5" t="str">
        <f>IF(A188="","",posicao_contratual!G188)</f>
        <v/>
      </c>
      <c r="T188" s="175" t="str">
        <f>IF(A188="","",posicao_contratual!K188)</f>
        <v/>
      </c>
      <c r="U188" s="175" t="str">
        <f>IF(A188="","",posicao_contratual!O188)</f>
        <v/>
      </c>
      <c r="V188" s="175" t="str">
        <f>IF(A188="","",posicao_contratual!S188)</f>
        <v/>
      </c>
      <c r="W188" s="175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5" t="str">
        <f>IF(A189="","",posicao_contratual!G189)</f>
        <v/>
      </c>
      <c r="T189" s="175" t="str">
        <f>IF(A189="","",posicao_contratual!K189)</f>
        <v/>
      </c>
      <c r="U189" s="175" t="str">
        <f>IF(A189="","",posicao_contratual!O189)</f>
        <v/>
      </c>
      <c r="V189" s="175" t="str">
        <f>IF(A189="","",posicao_contratual!S189)</f>
        <v/>
      </c>
      <c r="W189" s="175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5" t="str">
        <f>IF(A190="","",posicao_contratual!G190)</f>
        <v/>
      </c>
      <c r="T190" s="175" t="str">
        <f>IF(A190="","",posicao_contratual!K190)</f>
        <v/>
      </c>
      <c r="U190" s="175" t="str">
        <f>IF(A190="","",posicao_contratual!O190)</f>
        <v/>
      </c>
      <c r="V190" s="175" t="str">
        <f>IF(A190="","",posicao_contratual!S190)</f>
        <v/>
      </c>
      <c r="W190" s="175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5" t="str">
        <f>IF(A191="","",posicao_contratual!G191)</f>
        <v/>
      </c>
      <c r="T191" s="175" t="str">
        <f>IF(A191="","",posicao_contratual!K191)</f>
        <v/>
      </c>
      <c r="U191" s="175" t="str">
        <f>IF(A191="","",posicao_contratual!O191)</f>
        <v/>
      </c>
      <c r="V191" s="175" t="str">
        <f>IF(A191="","",posicao_contratual!S191)</f>
        <v/>
      </c>
      <c r="W191" s="175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5" t="str">
        <f>IF(A192="","",posicao_contratual!G192)</f>
        <v/>
      </c>
      <c r="T192" s="175" t="str">
        <f>IF(A192="","",posicao_contratual!K192)</f>
        <v/>
      </c>
      <c r="U192" s="175" t="str">
        <f>IF(A192="","",posicao_contratual!O192)</f>
        <v/>
      </c>
      <c r="V192" s="175" t="str">
        <f>IF(A192="","",posicao_contratual!S192)</f>
        <v/>
      </c>
      <c r="W192" s="175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5" t="str">
        <f>IF(A193="","",posicao_contratual!G193)</f>
        <v/>
      </c>
      <c r="T193" s="175" t="str">
        <f>IF(A193="","",posicao_contratual!K193)</f>
        <v/>
      </c>
      <c r="U193" s="175" t="str">
        <f>IF(A193="","",posicao_contratual!O193)</f>
        <v/>
      </c>
      <c r="V193" s="175" t="str">
        <f>IF(A193="","",posicao_contratual!S193)</f>
        <v/>
      </c>
      <c r="W193" s="175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5" t="str">
        <f>IF(A194="","",posicao_contratual!G194)</f>
        <v/>
      </c>
      <c r="T194" s="175" t="str">
        <f>IF(A194="","",posicao_contratual!K194)</f>
        <v/>
      </c>
      <c r="U194" s="175" t="str">
        <f>IF(A194="","",posicao_contratual!O194)</f>
        <v/>
      </c>
      <c r="V194" s="175" t="str">
        <f>IF(A194="","",posicao_contratual!S194)</f>
        <v/>
      </c>
      <c r="W194" s="175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5" t="str">
        <f>IF(A195="","",posicao_contratual!G195)</f>
        <v/>
      </c>
      <c r="T195" s="175" t="str">
        <f>IF(A195="","",posicao_contratual!K195)</f>
        <v/>
      </c>
      <c r="U195" s="175" t="str">
        <f>IF(A195="","",posicao_contratual!O195)</f>
        <v/>
      </c>
      <c r="V195" s="175" t="str">
        <f>IF(A195="","",posicao_contratual!S195)</f>
        <v/>
      </c>
      <c r="W195" s="175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5" t="str">
        <f>IF(A196="","",posicao_contratual!G196)</f>
        <v/>
      </c>
      <c r="T196" s="175" t="str">
        <f>IF(A196="","",posicao_contratual!K196)</f>
        <v/>
      </c>
      <c r="U196" s="175" t="str">
        <f>IF(A196="","",posicao_contratual!O196)</f>
        <v/>
      </c>
      <c r="V196" s="175" t="str">
        <f>IF(A196="","",posicao_contratual!S196)</f>
        <v/>
      </c>
      <c r="W196" s="175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5" t="str">
        <f>IF(A197="","",posicao_contratual!G197)</f>
        <v/>
      </c>
      <c r="T197" s="175" t="str">
        <f>IF(A197="","",posicao_contratual!K197)</f>
        <v/>
      </c>
      <c r="U197" s="175" t="str">
        <f>IF(A197="","",posicao_contratual!O197)</f>
        <v/>
      </c>
      <c r="V197" s="175" t="str">
        <f>IF(A197="","",posicao_contratual!S197)</f>
        <v/>
      </c>
      <c r="W197" s="175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5" t="str">
        <f>IF(A198="","",posicao_contratual!G198)</f>
        <v/>
      </c>
      <c r="T198" s="175" t="str">
        <f>IF(A198="","",posicao_contratual!K198)</f>
        <v/>
      </c>
      <c r="U198" s="175" t="str">
        <f>IF(A198="","",posicao_contratual!O198)</f>
        <v/>
      </c>
      <c r="V198" s="175" t="str">
        <f>IF(A198="","",posicao_contratual!S198)</f>
        <v/>
      </c>
      <c r="W198" s="175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5" t="str">
        <f>IF(A199="","",posicao_contratual!G199)</f>
        <v/>
      </c>
      <c r="T199" s="175" t="str">
        <f>IF(A199="","",posicao_contratual!K199)</f>
        <v/>
      </c>
      <c r="U199" s="175" t="str">
        <f>IF(A199="","",posicao_contratual!O199)</f>
        <v/>
      </c>
      <c r="V199" s="175" t="str">
        <f>IF(A199="","",posicao_contratual!S199)</f>
        <v/>
      </c>
      <c r="W199" s="175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5" t="str">
        <f>IF(A200="","",posicao_contratual!G200)</f>
        <v/>
      </c>
      <c r="T200" s="175" t="str">
        <f>IF(A200="","",posicao_contratual!K200)</f>
        <v/>
      </c>
      <c r="U200" s="175" t="str">
        <f>IF(A200="","",posicao_contratual!O200)</f>
        <v/>
      </c>
      <c r="V200" s="175" t="str">
        <f>IF(A200="","",posicao_contratual!S200)</f>
        <v/>
      </c>
      <c r="W200" s="175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13"/>
      <c r="T201" s="213"/>
      <c r="U201" s="213"/>
      <c r="V201" s="213"/>
      <c r="W201" s="213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295">
        <f ca="1">IF(CONTROLE!$B$14="","",CONTROLE!$B$14)</f>
        <v>46241.908479745369</v>
      </c>
    </row>
    <row r="5" spans="1:3" x14ac:dyDescent="0.35">
      <c r="A5" s="6" t="s">
        <v>252</v>
      </c>
      <c r="B5" s="10" t="str">
        <f>IF(CONTROLE!$B$2="","",CONTROLE!$B$2)</f>
        <v/>
      </c>
    </row>
    <row r="6" spans="1:3" x14ac:dyDescent="0.35">
      <c r="A6" s="6" t="s">
        <v>253</v>
      </c>
      <c r="B6" s="202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254</v>
      </c>
      <c r="B7" s="202" t="str">
        <f ca="1">posicao_referencia!$I$6</f>
        <v/>
      </c>
    </row>
    <row r="8" spans="1:3" ht="43.5" customHeight="1" x14ac:dyDescent="0.35">
      <c r="A8" s="6" t="s">
        <v>255</v>
      </c>
      <c r="B8" s="202" t="str">
        <f ca="1">IF(ISERROR(INDIRECT("CICLO_EM_EXECUCAO!A9")),"",IF(INDIRECT("CICLO_EM_EXECUCAO!A9")="","",INDIRECT("CICLO_EM_EXECUCAO!D5")))</f>
        <v/>
      </c>
      <c r="C8" s="300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202" t="str">
        <f ca="1">posicao_referencia!$I$5</f>
        <v/>
      </c>
    </row>
    <row r="12" spans="1:3" x14ac:dyDescent="0.35">
      <c r="A12" s="6" t="s">
        <v>259</v>
      </c>
      <c r="B12" s="202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193"/>
    </row>
    <row r="14" spans="1:3" ht="43.5" customHeight="1" x14ac:dyDescent="0.35">
      <c r="A14" s="6" t="s">
        <v>261</v>
      </c>
      <c r="B14" s="202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00" t="s">
        <v>262</v>
      </c>
    </row>
    <row r="15" spans="1:3" x14ac:dyDescent="0.35">
      <c r="A15" s="6" t="s">
        <v>263</v>
      </c>
      <c r="B15" s="193"/>
    </row>
    <row r="16" spans="1:3" x14ac:dyDescent="0.35">
      <c r="A16" s="6" t="s">
        <v>264</v>
      </c>
      <c r="B16" s="204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94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00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10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10" t="str">
        <f>IF($B$12&lt;&gt;"","Financeiro",IF($B$14&lt;&gt;"","PC",""))</f>
        <v/>
      </c>
    </row>
    <row r="21" spans="1:3" x14ac:dyDescent="0.35">
      <c r="A21" s="6" t="s">
        <v>270</v>
      </c>
      <c r="B21" s="202" t="str">
        <f ca="1">posicao_referencia!$I$5</f>
        <v/>
      </c>
    </row>
    <row r="22" spans="1:3" x14ac:dyDescent="0.35">
      <c r="A22" s="6" t="s">
        <v>271</v>
      </c>
      <c r="B22" s="10" t="str">
        <f ca="1">posicao_referencia!$I$8</f>
        <v>POSICAO DE REFERENCIA INDISPONIVEL</v>
      </c>
    </row>
    <row r="23" spans="1:3" x14ac:dyDescent="0.35">
      <c r="A23" s="6" t="s">
        <v>272</v>
      </c>
      <c r="B23" s="203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17" t="s">
        <v>273</v>
      </c>
      <c r="B25" s="310"/>
      <c r="C25" s="310"/>
    </row>
    <row r="26" spans="1:3" x14ac:dyDescent="0.35">
      <c r="A26" s="193" t="s">
        <v>274</v>
      </c>
      <c r="B26" s="319" t="s">
        <v>275</v>
      </c>
      <c r="C26" s="310"/>
    </row>
    <row r="27" spans="1:3" x14ac:dyDescent="0.35">
      <c r="A27" s="193" t="s">
        <v>276</v>
      </c>
      <c r="B27" s="319" t="s">
        <v>277</v>
      </c>
      <c r="C27" s="310"/>
    </row>
    <row r="28" spans="1:3" x14ac:dyDescent="0.35">
      <c r="A28" s="10" t="s">
        <v>278</v>
      </c>
      <c r="B28" s="318" t="s">
        <v>279</v>
      </c>
      <c r="C28" s="310"/>
    </row>
    <row r="29" spans="1:3" x14ac:dyDescent="0.35">
      <c r="A29" s="203" t="s">
        <v>280</v>
      </c>
      <c r="B29" s="318" t="s">
        <v>281</v>
      </c>
      <c r="C29" s="310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20" t="s">
        <v>282</v>
      </c>
      <c r="B1" s="310"/>
      <c r="C1" s="310"/>
      <c r="D1" s="310"/>
      <c r="E1" s="310"/>
      <c r="F1" s="310"/>
      <c r="G1" s="310"/>
      <c r="H1" s="310"/>
      <c r="I1" s="310"/>
      <c r="J1" s="310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27" t="s">
        <v>286</v>
      </c>
      <c r="B2" s="310"/>
      <c r="C2" s="310"/>
      <c r="D2" s="310"/>
      <c r="E2" s="310"/>
      <c r="F2" s="310"/>
      <c r="G2" s="310"/>
      <c r="H2" s="310"/>
      <c r="I2" s="310"/>
      <c r="J2" s="310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6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30" t="str">
        <f>IF(AND(RESULTADOS!$G$43="Sim",RESULTADOS!$D$43&lt;&gt;""),RESULTADOS!$D$43,"")</f>
        <v/>
      </c>
      <c r="E5" s="331"/>
      <c r="F5" s="331"/>
      <c r="G5" s="331"/>
      <c r="H5" s="331"/>
      <c r="I5" s="331"/>
      <c r="J5" s="332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25" t="s">
        <v>294</v>
      </c>
      <c r="B6" s="310"/>
      <c r="C6" s="310"/>
      <c r="D6" s="310"/>
      <c r="E6" s="310"/>
      <c r="F6" s="310"/>
      <c r="G6" s="310"/>
      <c r="H6" s="310"/>
      <c r="I6" s="310"/>
      <c r="J6" s="310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24" t="s">
        <v>295</v>
      </c>
      <c r="B8" s="310"/>
      <c r="C8" s="310"/>
      <c r="D8" s="310"/>
      <c r="E8" s="310"/>
      <c r="F8" s="310"/>
      <c r="G8" s="310"/>
      <c r="H8" s="310"/>
      <c r="I8" s="310"/>
      <c r="J8" s="310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26" t="s">
        <v>305</v>
      </c>
      <c r="B17" s="310"/>
      <c r="C17" s="310"/>
      <c r="D17" s="310"/>
      <c r="E17" s="310"/>
      <c r="F17" s="310"/>
      <c r="G17" s="310"/>
      <c r="H17" s="310"/>
      <c r="I17" s="310"/>
      <c r="J17" s="310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24" t="s">
        <v>306</v>
      </c>
      <c r="B19" s="310"/>
      <c r="C19" s="310"/>
      <c r="D19" s="310"/>
      <c r="E19" s="310"/>
      <c r="F19" s="310"/>
      <c r="G19" s="310"/>
      <c r="H19" s="310"/>
      <c r="I19" s="310"/>
      <c r="J19" s="310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/>
      <c r="D20" s="62"/>
      <c r="E20" s="62"/>
      <c r="F20" s="62"/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7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7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7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30" t="str">
        <f>IF(AND(RESULTADOS!$G$44="Sim",RESULTADOS!$D$44&lt;&gt;""),RESULTADOS!$D$44,"")</f>
        <v/>
      </c>
      <c r="E24" s="331"/>
      <c r="F24" s="331"/>
      <c r="G24" s="331"/>
      <c r="H24" s="331"/>
      <c r="I24" s="331"/>
      <c r="J24" s="332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30" t="str">
        <f>IF(AND(RESULTADOS!$G$45="Sim",RESULTADOS!$D$45&lt;&gt;""),RESULTADOS!$D$45,"")</f>
        <v/>
      </c>
      <c r="E25" s="331"/>
      <c r="F25" s="331"/>
      <c r="G25" s="331"/>
      <c r="H25" s="331"/>
      <c r="I25" s="331"/>
      <c r="J25" s="332"/>
      <c r="K25" s="61"/>
      <c r="L25" s="61"/>
      <c r="M25" s="61"/>
      <c r="N25" s="61"/>
      <c r="O25" s="61"/>
      <c r="P25" s="61"/>
      <c r="Q25" s="61"/>
      <c r="S25" t="s">
        <v>321</v>
      </c>
      <c r="T25" s="207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4" t="s">
        <v>304</v>
      </c>
      <c r="D26" s="62"/>
      <c r="E26" s="333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31"/>
      <c r="G26" s="331"/>
      <c r="H26" s="331"/>
      <c r="I26" s="331"/>
      <c r="J26" s="332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27" t="s">
        <v>324</v>
      </c>
      <c r="B27" s="310"/>
      <c r="C27" s="310"/>
      <c r="D27" s="310"/>
      <c r="E27" s="310"/>
      <c r="F27" s="310"/>
      <c r="G27" s="310"/>
      <c r="H27" s="310"/>
      <c r="I27" s="310"/>
      <c r="J27" s="310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5" t="s">
        <v>326</v>
      </c>
      <c r="B28" s="214" t="str">
        <f>$B$26</f>
        <v/>
      </c>
      <c r="C28" s="215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5" t="s">
        <v>329</v>
      </c>
      <c r="B29" s="214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24" t="s">
        <v>331</v>
      </c>
      <c r="B30" s="310"/>
      <c r="C30" s="310"/>
      <c r="D30" s="310"/>
      <c r="E30" s="310"/>
      <c r="F30" s="310"/>
      <c r="G30" s="310"/>
      <c r="H30" s="310"/>
      <c r="I30" s="310"/>
      <c r="J30" s="310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8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21"/>
      <c r="C36" s="322"/>
      <c r="D36" s="322"/>
      <c r="E36" s="323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24" t="s">
        <v>351</v>
      </c>
      <c r="B40" s="310"/>
      <c r="C40" s="310"/>
      <c r="D40" s="310"/>
      <c r="E40" s="310"/>
      <c r="F40" s="310"/>
      <c r="G40" s="310"/>
      <c r="H40" s="310"/>
      <c r="I40" s="310"/>
      <c r="J40" s="310"/>
      <c r="K40" s="61"/>
      <c r="L40" s="61"/>
      <c r="M40" s="61"/>
      <c r="N40" s="61"/>
      <c r="O40" s="61"/>
      <c r="P40" s="61"/>
      <c r="Q40" s="61"/>
      <c r="V40" s="254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55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55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55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55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55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55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55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25"/>
      <c r="B48" s="310"/>
      <c r="C48" s="310"/>
      <c r="D48" s="310"/>
      <c r="E48" s="310"/>
      <c r="F48" s="310"/>
      <c r="G48" s="310"/>
      <c r="H48" s="310"/>
      <c r="I48" s="310"/>
      <c r="J48" s="310"/>
      <c r="K48" s="61"/>
      <c r="L48" s="61"/>
      <c r="M48" s="61"/>
      <c r="N48" s="61"/>
      <c r="O48" s="61"/>
      <c r="P48" s="61"/>
      <c r="Q48" s="61"/>
      <c r="V48" s="255" t="s">
        <v>375</v>
      </c>
      <c r="W48" s="207" t="str">
        <f>IF($W$46="","",ROUND($T$21+SUMPRODUCT((ROW(itens_PC!$O$2:$O$6)-2&gt;=1)*(ROW(itens_PC!$O$2:$O$6)-2&lt;$W$46)*(itens_PC!$O$2:$O$6+itens_PC!$Q$2:$Q$6))+$W$53+$W$54,2))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25"/>
      <c r="B49" s="310"/>
      <c r="C49" s="310"/>
      <c r="D49" s="310"/>
      <c r="E49" s="310"/>
      <c r="F49" s="310"/>
      <c r="G49" s="310"/>
      <c r="H49" s="310"/>
      <c r="I49" s="310"/>
      <c r="J49" s="310"/>
      <c r="K49" s="61"/>
      <c r="L49" s="61"/>
      <c r="M49" s="61"/>
      <c r="N49" s="61"/>
      <c r="O49" s="61"/>
      <c r="P49" s="61"/>
      <c r="Q49" s="61"/>
      <c r="V49" s="255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55" t="s">
        <v>377</v>
      </c>
      <c r="W50" s="207" t="str">
        <f ca="1">IF(OR($W$49=0,$T$21="",NOT(ISNUMBER($T$21))),"",ROUND($T$21+$T$22+IFERROR(SUM(INDIRECT("CICLO_EM_EXECUCAO!F13:F211")),0)+IFERROR(SUM(INDIRECT("CICLO_EM_EXECUCAO!G13:G211")),0),2))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55" t="s">
        <v>378</v>
      </c>
      <c r="W51" s="207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28" t="s">
        <v>379</v>
      </c>
      <c r="B52" s="329"/>
      <c r="C52" s="329"/>
      <c r="D52" s="329"/>
      <c r="E52" s="329"/>
      <c r="F52" s="329"/>
      <c r="G52" s="329"/>
      <c r="H52" s="329"/>
      <c r="I52" s="61"/>
      <c r="J52" s="328" t="s">
        <v>380</v>
      </c>
      <c r="K52" s="329"/>
      <c r="L52" s="329"/>
      <c r="M52" s="329"/>
      <c r="N52" s="329"/>
      <c r="O52" s="329"/>
      <c r="P52" s="329"/>
      <c r="Q52" s="329"/>
      <c r="V52" s="255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90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1" t="str">
        <f>IF(COUNT(itens_Remanesc!AB$2:AB$200)=0,"",ROUND(SUM(itens_Remanesc!AB$2:AB$200),2))</f>
        <v/>
      </c>
      <c r="F258" s="191" t="str">
        <f>IF(OR(E258="",$B$4&lt;&gt;"Itens"),"n/d",ROUND(SUM(itens_Remanesc!AO$2:AO$200),2))</f>
        <v>n/d</v>
      </c>
      <c r="G258" s="191" t="str">
        <f>IF(OR(E258="",$B$4&lt;&gt;"Itens"),"n/d",ROUND(SUM(itens_Remanesc!AP$2:AP$200),2))</f>
        <v>n/d</v>
      </c>
      <c r="H258" s="192">
        <f>IF(ISNUMBER(parametros!$F$2),parametros!$F$2,"")</f>
        <v>1</v>
      </c>
      <c r="I258" s="192">
        <f>IF(ISNUMBER(parametros!$D$11),parametros!$F$2/parametros!$D$11,IF(parametros!$G$11="Sim",parametros!$F$2,""))</f>
        <v>1</v>
      </c>
      <c r="J258" s="192">
        <f>IF(OR(H258="",I258=""),"",ROUND(H258-I258,2))</f>
        <v>0</v>
      </c>
      <c r="K258" s="191">
        <f>IF(I258="","",ROUND(SUM(itens_Remanesc!AQ$2:AQ$200),2))</f>
        <v>0</v>
      </c>
      <c r="L258" s="191" t="str">
        <f>IF(OR(I258="",$B$4&lt;&gt;"Itens"),"",ROUND(SUM(itens_Remanesc!AR$2:AR$200),2))</f>
        <v/>
      </c>
      <c r="M258" s="191">
        <f>IF(AND(K258="",L258=""),"",ROUND(IF(ISNUMBER(K258),K258,0)+IF(ISNUMBER(L258),L258,0),2))</f>
        <v>0</v>
      </c>
      <c r="N258" s="19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1" t="str">
        <f>IF(COUNT(itens_Remanesc!M$2:M$200)=0,"",ROUND(SUM(itens_Remanesc!M$2:M$200),2))</f>
        <v/>
      </c>
      <c r="F259" s="191" t="str">
        <f>IF(OR(E259="",$B$4&lt;&gt;"Itens"),"n/d",ROUND(SUM(itens_Remanesc!AS$2:AS$200),2))</f>
        <v>n/d</v>
      </c>
      <c r="G259" s="191" t="str">
        <f>IF(OR(E259="",$B$4&lt;&gt;"Itens"),"n/d",ROUND(SUM(itens_Remanesc!AT$2:AT$200),2))</f>
        <v>n/d</v>
      </c>
      <c r="H259" s="192" t="str">
        <f>IF(ISNUMBER(parametros!$F$3),parametros!$F$3,"")</f>
        <v/>
      </c>
      <c r="I259" s="192" t="str">
        <f>IF(ISNUMBER(parametros!$D$12),parametros!$F$3/parametros!$D$12,IF(parametros!$G$12="Sim",parametros!$F$3,""))</f>
        <v/>
      </c>
      <c r="J259" s="192" t="str">
        <f>IF(OR(H259="",I259=""),"",ROUND(H259-I259,2))</f>
        <v/>
      </c>
      <c r="K259" s="191" t="str">
        <f>IF(I259="","",ROUND(SUM(itens_Remanesc!AU$2:AU$200),2))</f>
        <v/>
      </c>
      <c r="L259" s="191" t="str">
        <f>IF(OR(I259="",$B$4&lt;&gt;"Itens"),"",ROUND(SUM(itens_Remanesc!AV$2:AV$200),2))</f>
        <v/>
      </c>
      <c r="M259" s="191" t="str">
        <f>IF(AND(K259="",L259=""),"",ROUND(IF(ISNUMBER(K259),K259,0)+IF(ISNUMBER(L259),L259,0),2))</f>
        <v/>
      </c>
      <c r="N259" s="19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1" t="str">
        <f>IF(COUNT(itens_Remanesc!O$2:O$200)=0,"",ROUND(SUM(itens_Remanesc!O$2:O$200),2))</f>
        <v/>
      </c>
      <c r="F260" s="191" t="str">
        <f>IF(OR(E260="",$B$4&lt;&gt;"Itens"),"n/d",ROUND(SUM(itens_Remanesc!AW$2:AW$200),2))</f>
        <v>n/d</v>
      </c>
      <c r="G260" s="191" t="str">
        <f>IF(OR(E260="",$B$4&lt;&gt;"Itens"),"n/d",ROUND(SUM(itens_Remanesc!AX$2:AX$200),2))</f>
        <v>n/d</v>
      </c>
      <c r="H260" s="192" t="str">
        <f>IF(ISNUMBER(parametros!$F$4),parametros!$F$4,"")</f>
        <v/>
      </c>
      <c r="I260" s="192" t="str">
        <f>IF(ISNUMBER(parametros!$D$13),parametros!$F$4/parametros!$D$13,IF(parametros!$G$13="Sim",parametros!$F$4,""))</f>
        <v/>
      </c>
      <c r="J260" s="192" t="str">
        <f>IF(OR(H260="",I260=""),"",ROUND(H260-I260,2))</f>
        <v/>
      </c>
      <c r="K260" s="191" t="str">
        <f>IF(I260="","",ROUND(SUM(itens_Remanesc!AY$2:AY$200),2))</f>
        <v/>
      </c>
      <c r="L260" s="191" t="str">
        <f>IF(OR(I260="",$B$4&lt;&gt;"Itens"),"",ROUND(SUM(itens_Remanesc!AZ$2:AZ$200),2))</f>
        <v/>
      </c>
      <c r="M260" s="191" t="str">
        <f>IF(AND(K260="",L260=""),"",ROUND(IF(ISNUMBER(K260),K260,0)+IF(ISNUMBER(L260),L260,0),2))</f>
        <v/>
      </c>
      <c r="N260" s="19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1" t="str">
        <f>IF(COUNT(itens_Remanesc!Q$2:Q$200)=0,"",ROUND(SUM(itens_Remanesc!Q$2:Q$200),2))</f>
        <v/>
      </c>
      <c r="F261" s="191" t="str">
        <f>IF(OR(E261="",$B$4&lt;&gt;"Itens"),"n/d",ROUND(SUM(itens_Remanesc!BA$2:BA$200),2))</f>
        <v>n/d</v>
      </c>
      <c r="G261" s="191" t="str">
        <f>IF(OR(E261="",$B$4&lt;&gt;"Itens"),"n/d",ROUND(SUM(itens_Remanesc!BB$2:BB$200),2))</f>
        <v>n/d</v>
      </c>
      <c r="H261" s="192" t="str">
        <f>IF(ISNUMBER(parametros!$F$5),parametros!$F$5,"")</f>
        <v/>
      </c>
      <c r="I261" s="192" t="str">
        <f>IF(ISNUMBER(parametros!$D$14),parametros!$F$5/parametros!$D$14,IF(parametros!$G$14="Sim",parametros!$F$5,""))</f>
        <v/>
      </c>
      <c r="J261" s="192" t="str">
        <f>IF(OR(H261="",I261=""),"",ROUND(H261-I261,2))</f>
        <v/>
      </c>
      <c r="K261" s="191" t="str">
        <f>IF(I261="","",ROUND(SUM(itens_Remanesc!BC$2:BC$200),2))</f>
        <v/>
      </c>
      <c r="L261" s="191" t="str">
        <f>IF(OR(I261="",$B$4&lt;&gt;"Itens"),"",ROUND(SUM(itens_Remanesc!BD$2:BD$200),2))</f>
        <v/>
      </c>
      <c r="M261" s="191" t="str">
        <f>IF(AND(K261="",L261=""),"",ROUND(IF(ISNUMBER(K261),K261,0)+IF(ISNUMBER(L261),L261,0),2))</f>
        <v/>
      </c>
      <c r="N261" s="19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1" t="str">
        <f>IF(COUNT(itens_Remanesc!S$2:S$200)=0,"",ROUND(SUM(itens_Remanesc!S$2:S$200),2))</f>
        <v/>
      </c>
      <c r="F262" s="191" t="str">
        <f>IF(OR(E262="",$B$4&lt;&gt;"Itens"),"n/d",ROUND(SUM(itens_Remanesc!BE$2:BE$200),2))</f>
        <v>n/d</v>
      </c>
      <c r="G262" s="191" t="str">
        <f>IF(OR(E262="",$B$4&lt;&gt;"Itens"),"n/d",ROUND(SUM(itens_Remanesc!BF$2:BF$200),2))</f>
        <v>n/d</v>
      </c>
      <c r="H262" s="192" t="str">
        <f>IF(ISNUMBER(parametros!$F$6),parametros!$F$6,"")</f>
        <v/>
      </c>
      <c r="I262" s="192" t="str">
        <f>IF(ISNUMBER(parametros!$D$15),parametros!$F$6/parametros!$D$15,IF(parametros!$G$15="Sim",parametros!$F$6,""))</f>
        <v/>
      </c>
      <c r="J262" s="192" t="str">
        <f>IF(OR(H262="",I262=""),"",ROUND(H262-I262,2))</f>
        <v/>
      </c>
      <c r="K262" s="191" t="str">
        <f>IF(I262="","",ROUND(SUM(itens_Remanesc!BG$2:BG$200),2))</f>
        <v/>
      </c>
      <c r="L262" s="191" t="str">
        <f>IF(OR(I262="",$B$4&lt;&gt;"Itens"),"",ROUND(SUM(itens_Remanesc!BH$2:BH$200),2))</f>
        <v/>
      </c>
      <c r="M262" s="191" t="str">
        <f>IF(AND(K262="",L262=""),"",ROUND(IF(ISNUMBER(K262),K262,0)+IF(ISNUMBER(L262),L262,0),2))</f>
        <v/>
      </c>
      <c r="N262" s="19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91"/>
      <c r="F263" s="191"/>
      <c r="G263" s="191"/>
      <c r="H263" s="191"/>
      <c r="I263" s="191"/>
      <c r="J263" s="191" t="s">
        <v>416</v>
      </c>
      <c r="K263" s="191">
        <f>IF(COUNT(K258:K262)=0,"",ROUND(SUM(K258:K262),2))</f>
        <v>0</v>
      </c>
      <c r="L263" s="191" t="str">
        <f>IF(COUNT(L258:L262)=0,"",ROUND(SUM(L258:L262),2))</f>
        <v/>
      </c>
      <c r="M263" s="191">
        <f>IF(COUNT(M258:M262)=0,"",ROUND(SUM(M258:M262),2))</f>
        <v>0</v>
      </c>
      <c r="N263" s="191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0" t="s">
        <v>418</v>
      </c>
    </row>
    <row r="268" spans="1:15" x14ac:dyDescent="0.35">
      <c r="A268" t="s">
        <v>419</v>
      </c>
      <c r="B268" s="194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91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91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91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91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7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A30:J30"/>
    <mergeCell ref="D25:J25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2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1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18" priority="4">
      <formula>OR(ISNUMBER(SEARCH("MANUAL",F36)),ISNUMBER(SEARCH("DIVERGENTE",F36)),ISNUMBER(SEARCH("INCOMPLETO",F36)))</formula>
    </cfRule>
  </conditionalFormatting>
  <conditionalFormatting sqref="J4">
    <cfRule type="expression" dxfId="1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6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66"/>
  <sheetViews>
    <sheetView showGridLines="0" workbookViewId="0">
      <selection activeCell="C43" sqref="C43"/>
    </sheetView>
  </sheetViews>
  <sheetFormatPr defaultRowHeight="13" x14ac:dyDescent="0.3"/>
  <cols>
    <col min="1" max="1" width="31.6328125" style="220" customWidth="1"/>
    <col min="2" max="3" width="22.6328125" style="220" customWidth="1"/>
    <col min="4" max="4" width="34.6328125" style="220" customWidth="1"/>
    <col min="5" max="5" width="22.6328125" style="220" customWidth="1"/>
    <col min="6" max="6" width="14.6328125" style="220" customWidth="1"/>
    <col min="7" max="7" width="13.6328125" style="220" customWidth="1"/>
    <col min="8" max="8" width="24.6328125" style="220" customWidth="1"/>
    <col min="9" max="9" width="8.7265625" style="220" customWidth="1"/>
    <col min="10" max="14" width="13" style="220" hidden="1" customWidth="1"/>
    <col min="15" max="16" width="8.7265625" style="220" customWidth="1"/>
    <col min="17" max="16384" width="8.7265625" style="220"/>
  </cols>
  <sheetData>
    <row r="1" spans="1:10" ht="30" customHeight="1" x14ac:dyDescent="0.3">
      <c r="A1" s="219" t="s">
        <v>282</v>
      </c>
      <c r="B1" s="219"/>
      <c r="C1" s="219"/>
      <c r="D1" s="219"/>
      <c r="E1" s="219"/>
      <c r="F1" s="219"/>
      <c r="G1" s="219"/>
      <c r="H1" s="219"/>
    </row>
    <row r="2" spans="1:10" ht="20" customHeight="1" x14ac:dyDescent="0.3">
      <c r="A2" s="221" t="s">
        <v>432</v>
      </c>
      <c r="B2" s="221"/>
      <c r="C2" s="221"/>
      <c r="D2" s="221"/>
      <c r="E2" s="221"/>
      <c r="F2" s="221"/>
      <c r="G2" s="221"/>
      <c r="H2" s="221"/>
      <c r="J2" s="220" t="s">
        <v>46</v>
      </c>
    </row>
    <row r="3" spans="1:10" ht="20" customHeight="1" x14ac:dyDescent="0.35">
      <c r="A3" s="222" t="s">
        <v>433</v>
      </c>
      <c r="B3" s="223" t="str">
        <f ca="1">IF(OR($H$8="REVISE",$H$14="REVISE",$H$24="REVISE",$H$33="REVISE",COUNTIF($H$43:$H$50,"REVISE")&gt;0),"REVISE",IF($H$33="ESTIMADO","ESTIMADO","VALIDADO"))</f>
        <v>REVISE</v>
      </c>
      <c r="C3" s="344" t="s">
        <v>434</v>
      </c>
      <c r="D3" s="339"/>
      <c r="E3" s="339"/>
      <c r="F3" s="339"/>
      <c r="G3" s="339"/>
      <c r="H3" s="335"/>
      <c r="J3" s="220" t="s">
        <v>47</v>
      </c>
    </row>
    <row r="4" spans="1:10" ht="20" customHeight="1" x14ac:dyDescent="0.3">
      <c r="A4" s="225"/>
      <c r="B4" s="225"/>
      <c r="C4" s="225"/>
      <c r="D4" s="225"/>
      <c r="E4" s="225"/>
      <c r="F4" s="225"/>
      <c r="G4" s="225"/>
      <c r="H4" s="225"/>
    </row>
    <row r="5" spans="1:10" ht="30" customHeight="1" x14ac:dyDescent="0.3">
      <c r="A5" s="226" t="s">
        <v>435</v>
      </c>
      <c r="B5" s="224" t="str">
        <f>MEMORIA_RESULTADOS!$B$4</f>
        <v>SELECIONE O METODO EM CONTROLE!B1</v>
      </c>
      <c r="C5" s="226" t="s">
        <v>436</v>
      </c>
      <c r="D5" s="224" t="str">
        <f>UPPER(CONTROLE!$B$2)</f>
        <v/>
      </c>
      <c r="E5" s="226" t="s">
        <v>437</v>
      </c>
      <c r="F5" s="227" t="str">
        <f>IF(CONTROLE!$B$3="","",CONTROLE!$B$3)</f>
        <v/>
      </c>
      <c r="G5" s="226" t="s">
        <v>438</v>
      </c>
      <c r="H5" s="228" t="str">
        <f>IF(CONTROLE!$B$11="","",CONTROLE!$B$11)</f>
        <v/>
      </c>
    </row>
    <row r="6" spans="1:10" ht="30" customHeight="1" x14ac:dyDescent="0.35">
      <c r="A6" s="226" t="s">
        <v>439</v>
      </c>
      <c r="B6" s="228">
        <f>IF(parametros!$E$16="","",parametros!$E$16)</f>
        <v>1</v>
      </c>
      <c r="C6" s="226" t="s">
        <v>440</v>
      </c>
      <c r="D6" s="229" t="str">
        <f>IF($H$5="","",$H$5-1)</f>
        <v/>
      </c>
      <c r="E6" s="344" t="s">
        <v>441</v>
      </c>
      <c r="F6" s="339"/>
      <c r="G6" s="339"/>
      <c r="H6" s="335"/>
    </row>
    <row r="7" spans="1:10" ht="20" customHeight="1" x14ac:dyDescent="0.3">
      <c r="A7" s="225"/>
      <c r="B7" s="225"/>
      <c r="C7" s="225"/>
      <c r="D7" s="225"/>
      <c r="E7" s="225"/>
      <c r="F7" s="225"/>
      <c r="G7" s="225"/>
      <c r="H7" s="225"/>
    </row>
    <row r="8" spans="1:10" ht="24" customHeight="1" x14ac:dyDescent="0.3">
      <c r="A8" s="301" t="s">
        <v>442</v>
      </c>
      <c r="B8" s="261"/>
      <c r="C8" s="261"/>
      <c r="D8" s="261"/>
      <c r="E8" s="261"/>
      <c r="F8" s="261"/>
      <c r="G8" s="261"/>
      <c r="H8" s="302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30" customHeight="1" x14ac:dyDescent="0.35">
      <c r="A9" s="262" t="s">
        <v>443</v>
      </c>
      <c r="B9" s="262" t="s">
        <v>444</v>
      </c>
      <c r="C9" s="345" t="s">
        <v>445</v>
      </c>
      <c r="D9" s="339"/>
      <c r="E9" s="335"/>
      <c r="F9" s="345" t="s">
        <v>446</v>
      </c>
      <c r="G9" s="335"/>
      <c r="H9" s="262" t="s">
        <v>447</v>
      </c>
    </row>
    <row r="10" spans="1:10" ht="51" customHeight="1" x14ac:dyDescent="0.35">
      <c r="A10" s="263" t="s">
        <v>448</v>
      </c>
      <c r="B10" s="264" t="str">
        <f ca="1">IF(MEMORIA_RESULTADOS!$W$50="","",MEMORIA_RESULTADOS!$W$50)</f>
        <v/>
      </c>
      <c r="C10" s="343" t="str">
        <f ca="1">IF(MEMORIA_RESULTADOS!$W$50="","POSICAO ATUAL NAO INFORMADA (CICLO_EM_EXECUCAO ausente/incompleta)","C0 exec (MEMORIA!T21) + ciclos encerrados (MEMORIA!T22) + execucao ate a data + remanescente atual (CICLO_EM_EXECUCAO!F/G)")</f>
        <v>POSICAO ATUAL NAO INFORMADA (CICLO_EM_EXECUCAO ausente/incompleta)</v>
      </c>
      <c r="D10" s="339"/>
      <c r="E10" s="335"/>
      <c r="F10" s="343" t="s">
        <v>449</v>
      </c>
      <c r="G10" s="335"/>
      <c r="H10" s="256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51" customHeight="1" x14ac:dyDescent="0.35">
      <c r="A11" s="265" t="s">
        <v>450</v>
      </c>
      <c r="B11" s="266" t="str">
        <f>IF(MEMORIA_RESULTADOS!$W$48="","",MEMORIA_RESULTADOS!$W$48)</f>
        <v/>
      </c>
      <c r="C11" s="334" t="str">
        <f>"C0 exec (MEMORIA!T21) + ciclos encerrados (MEMORIA!T22)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39"/>
      <c r="E11" s="335"/>
      <c r="F11" s="334" t="s">
        <v>451</v>
      </c>
      <c r="G11" s="335"/>
      <c r="H11" s="257" t="str">
        <f>IF(MEMORIA_RESULTADOS!$W$48="","INCOMPLETO","REFERENCIA - ABERTURA DO CICLO C"&amp;MEMORIA_RESULTADOS!$W$46)</f>
        <v>INCOMPLETO</v>
      </c>
    </row>
    <row r="12" spans="1:10" ht="51" customHeight="1" x14ac:dyDescent="0.35">
      <c r="A12" s="267" t="s">
        <v>452</v>
      </c>
      <c r="B12" s="268" t="str">
        <f>IFERROR(comparativo_VTA!$B$208,"")</f>
        <v/>
      </c>
      <c r="C12" s="336" t="s">
        <v>453</v>
      </c>
      <c r="D12" s="339"/>
      <c r="E12" s="335"/>
      <c r="F12" s="336" t="s">
        <v>454</v>
      </c>
      <c r="G12" s="335"/>
      <c r="H12" s="258" t="s">
        <v>455</v>
      </c>
    </row>
    <row r="13" spans="1:10" ht="51" customHeight="1" x14ac:dyDescent="0.35">
      <c r="A13" s="256" t="s">
        <v>378</v>
      </c>
      <c r="B13" s="269" t="str">
        <f ca="1">IF(MEMORIA_RESULTADOS!$W$51="","",MEMORIA_RESULTADOS!$W$51)</f>
        <v/>
      </c>
      <c r="C13" s="343" t="s">
        <v>456</v>
      </c>
      <c r="D13" s="339"/>
      <c r="E13" s="335"/>
      <c r="F13" s="343" t="s">
        <v>457</v>
      </c>
      <c r="G13" s="335"/>
      <c r="H13" s="256" t="str">
        <f ca="1">MEMORIA_RESULTADOS!$W$52</f>
        <v>POSICAO ATUAL NAO INFORMADA</v>
      </c>
    </row>
    <row r="14" spans="1:10" ht="23" customHeight="1" x14ac:dyDescent="0.3">
      <c r="A14" s="230" t="s">
        <v>458</v>
      </c>
      <c r="B14" s="230"/>
      <c r="C14" s="230"/>
      <c r="D14" s="230"/>
      <c r="E14" s="230"/>
      <c r="F14" s="230"/>
      <c r="G14" s="230"/>
      <c r="H14" s="231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30" customHeight="1" x14ac:dyDescent="0.3">
      <c r="A15" s="233" t="s">
        <v>296</v>
      </c>
      <c r="B15" s="233" t="s">
        <v>459</v>
      </c>
      <c r="C15" s="233" t="s">
        <v>460</v>
      </c>
      <c r="D15" s="233" t="s">
        <v>461</v>
      </c>
      <c r="E15" s="225"/>
      <c r="F15" s="225"/>
      <c r="G15" s="225"/>
      <c r="H15" s="225"/>
    </row>
    <row r="16" spans="1:10" ht="20" customHeight="1" x14ac:dyDescent="0.3">
      <c r="A16" s="234" t="s">
        <v>21</v>
      </c>
      <c r="B16" s="235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35" t="str">
        <f>IF(OR(B16="",D16=""),"",ROUND(B16+D16,2))</f>
        <v/>
      </c>
      <c r="D16" s="235" t="str">
        <f>IF(B16="","",IF(MEMORIA_RESULTADOS!$E$10="",0,MEMORIA_RESULTADOS!$E$10))</f>
        <v/>
      </c>
      <c r="E16" s="225"/>
      <c r="F16" s="225"/>
      <c r="G16" s="225"/>
      <c r="H16" s="225"/>
    </row>
    <row r="17" spans="1:8" ht="20" customHeight="1" x14ac:dyDescent="0.3">
      <c r="A17" s="234" t="s">
        <v>22</v>
      </c>
      <c r="B17" s="23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35" t="str">
        <f>IF(OR(B17="",D17=""),"",ROUND(B17+D17,2))</f>
        <v/>
      </c>
      <c r="D17" s="235" t="str">
        <f>IF(B17="","",IF(MEMORIA_RESULTADOS!$E$11="",0,MEMORIA_RESULTADOS!$E$11))</f>
        <v/>
      </c>
      <c r="E17" s="225"/>
      <c r="F17" s="225"/>
      <c r="G17" s="225"/>
      <c r="H17" s="225"/>
    </row>
    <row r="18" spans="1:8" ht="20" customHeight="1" x14ac:dyDescent="0.3">
      <c r="A18" s="234" t="s">
        <v>23</v>
      </c>
      <c r="B18" s="23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35" t="str">
        <f>IF(OR(B18="",D18=""),"",ROUND(B18+D18,2))</f>
        <v/>
      </c>
      <c r="D18" s="235" t="str">
        <f>IF(B18="","",IF(MEMORIA_RESULTADOS!$E$12="",0,MEMORIA_RESULTADOS!$E$12))</f>
        <v/>
      </c>
      <c r="E18" s="225"/>
      <c r="F18" s="225"/>
      <c r="G18" s="225"/>
      <c r="H18" s="225"/>
    </row>
    <row r="19" spans="1:8" ht="20" customHeight="1" x14ac:dyDescent="0.3">
      <c r="A19" s="234" t="s">
        <v>24</v>
      </c>
      <c r="B19" s="23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35" t="str">
        <f>IF(OR(B19="",D19=""),"",ROUND(B19+D19,2))</f>
        <v/>
      </c>
      <c r="D19" s="235" t="str">
        <f>IF(B19="","",IF(MEMORIA_RESULTADOS!$E$13="",0,MEMORIA_RESULTADOS!$E$13))</f>
        <v/>
      </c>
      <c r="E19" s="225"/>
      <c r="F19" s="225"/>
      <c r="G19" s="225"/>
      <c r="H19" s="225"/>
    </row>
    <row r="20" spans="1:8" ht="20" customHeight="1" x14ac:dyDescent="0.3">
      <c r="A20" s="234" t="s">
        <v>25</v>
      </c>
      <c r="B20" s="23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35" t="str">
        <f>IF(OR(B20="",D20=""),"",ROUND(B20+D20,2))</f>
        <v/>
      </c>
      <c r="D20" s="235" t="str">
        <f>IF(B20="","",IF(MEMORIA_RESULTADOS!$E$14="",0,MEMORIA_RESULTADOS!$E$14))</f>
        <v/>
      </c>
      <c r="E20" s="225"/>
      <c r="F20" s="225"/>
      <c r="G20" s="225"/>
      <c r="H20" s="225"/>
    </row>
    <row r="21" spans="1:8" ht="20" customHeight="1" x14ac:dyDescent="0.3">
      <c r="A21" s="236" t="s">
        <v>462</v>
      </c>
      <c r="B21" s="237"/>
      <c r="C21" s="237"/>
      <c r="D21" s="237" t="str">
        <f>IF(ISNUMBER(MEMORIA_RESULTADOS!$B$5),ROUND(RETRO_OFICIAL-SUM($D$16:$D$20),2),"")</f>
        <v/>
      </c>
      <c r="E21" s="225"/>
      <c r="F21" s="225"/>
      <c r="G21" s="225"/>
      <c r="H21" s="225"/>
    </row>
    <row r="22" spans="1:8" ht="20" customHeight="1" x14ac:dyDescent="0.3">
      <c r="A22" s="248" t="s">
        <v>26</v>
      </c>
      <c r="B22" s="249" t="str">
        <f>IF(COUNT(B16:B20)=0,"",ROUND(SUM(B16:B20),2))</f>
        <v/>
      </c>
      <c r="C22" s="249" t="str">
        <f>IF(OR(B22="",D22=""),"",ROUND(B22+D22,2))</f>
        <v/>
      </c>
      <c r="D22" s="249" t="str">
        <f>IFERROR(RETRO_OFICIAL,"")</f>
        <v/>
      </c>
      <c r="E22" s="250"/>
      <c r="F22" s="250"/>
      <c r="G22" s="250"/>
      <c r="H22" s="250"/>
    </row>
    <row r="23" spans="1:8" ht="30" customHeight="1" x14ac:dyDescent="0.35">
      <c r="A23" s="251" t="str">
        <f>IF(OR(MEMORIA_RESULTADOS!$B$4&lt;&gt;"PCs",MEMORIA_RESULTADOS!$T$28=0),"","PCs sem efeito financeiro: "&amp;MEMORIA_RESULTADOS!$T$28&amp;" PC(s)")</f>
        <v/>
      </c>
      <c r="B23" s="252" t="str">
        <f>IF(OR(MEMORIA_RESULTADOS!$B$4&lt;&gt;"PCs",MEMORIA_RESULTADOS!$T$28=0),"",MEMORIA_RESULTADOS!$T$29)</f>
        <v/>
      </c>
      <c r="C23" s="252" t="str">
        <f>IF(OR(MEMORIA_RESULTADOS!$B$4&lt;&gt;"PCs",MEMORIA_RESULTADOS!$T$28=0),"",ROUND(MEMORIA_RESULTADOS!$T$29+MEMORIA_RESULTADOS!$T$30,2))</f>
        <v/>
      </c>
      <c r="D23" s="252" t="str">
        <f>IF(OR(MEMORIA_RESULTADOS!$B$4&lt;&gt;"PCs",MEMORIA_RESULTADOS!$T$28=0),"",MEMORIA_RESULTADOS!$T$30)</f>
        <v/>
      </c>
      <c r="E23" s="340" t="str">
        <f>IF(OR(MEMORIA_RESULTADOS!$B$4&lt;&gt;"PCs",MEMORIA_RESULTADOS!$T$28=0),"","Sem retroativo pela regra de DATA_PC. Detalhes: itens_PC -&gt; EFEITO_FINANCEIRO_PC = Nao")</f>
        <v/>
      </c>
      <c r="F23" s="341"/>
      <c r="G23" s="341"/>
      <c r="H23" s="342"/>
    </row>
    <row r="24" spans="1:8" ht="23" customHeight="1" x14ac:dyDescent="0.3">
      <c r="A24" s="230" t="s">
        <v>463</v>
      </c>
      <c r="B24" s="230"/>
      <c r="C24" s="230"/>
      <c r="D24" s="230"/>
      <c r="E24" s="230"/>
      <c r="F24" s="230"/>
      <c r="G24" s="230"/>
      <c r="H24" s="231" t="str">
        <f>IF(ISNUMBER(SEARCH("CONFERIR",MEMORIA_RESULTADOS!$F$36)),"VALIDADO","REVISE")</f>
        <v>REVISE</v>
      </c>
    </row>
    <row r="25" spans="1:8" ht="32" customHeight="1" x14ac:dyDescent="0.3">
      <c r="A25" s="233" t="s">
        <v>296</v>
      </c>
      <c r="B25" s="233" t="s">
        <v>464</v>
      </c>
      <c r="C25" s="233" t="s">
        <v>465</v>
      </c>
      <c r="D25" s="233" t="s">
        <v>461</v>
      </c>
      <c r="E25" s="225"/>
      <c r="F25" s="225"/>
      <c r="G25" s="225"/>
      <c r="H25" s="225"/>
    </row>
    <row r="26" spans="1:8" ht="20" customHeight="1" x14ac:dyDescent="0.3">
      <c r="A26" s="239" t="s">
        <v>21</v>
      </c>
      <c r="B26" s="240" t="str">
        <f>IF(IFERROR(VALUE(MID(UPPER(CONTROLE!$B$2),2,1)),-1)&lt;0,"",IF(COUNTIF(itens_Remanesc!$A$2:$A$200,"&lt;&gt;")=0,"",IFERROR(comparativo_VTA!$C$204,"")))</f>
        <v/>
      </c>
      <c r="C26" s="240" t="str">
        <f>IF(B26="","",ROUND(SUMPRODUCT(posicao_contratual!$G$2:$G$201,historico_VU!$C$2:$C$201),2))</f>
        <v/>
      </c>
      <c r="D26" s="240" t="str">
        <f>IF(OR(B26="",C26=""),"",ROUND(C26-B26,2))</f>
        <v/>
      </c>
      <c r="E26" s="225"/>
      <c r="F26" s="225"/>
      <c r="G26" s="225"/>
      <c r="H26" s="225"/>
    </row>
    <row r="27" spans="1:8" ht="20" customHeight="1" x14ac:dyDescent="0.3">
      <c r="A27" s="239" t="s">
        <v>22</v>
      </c>
      <c r="B27" s="240" t="str">
        <f>IF(IFERROR(VALUE(MID(UPPER(CONTROLE!$B$2),2,1)),-1)&lt;1,"",IF(COUNTIF(itens_Remanesc!$A$2:$A$200,"&lt;&gt;")=0,"",IFERROR(comparativo_VTA!$D$204,"")))</f>
        <v/>
      </c>
      <c r="C27" s="240" t="str">
        <f>IF(B27="","",ROUND(SUMPRODUCT(posicao_contratual!$K$2:$K$201,historico_VU!$D$2:$D$201),2))</f>
        <v/>
      </c>
      <c r="D27" s="240" t="str">
        <f>IF(OR(B27="",C27=""),"",ROUND(C27-B27,2))</f>
        <v/>
      </c>
      <c r="E27" s="225"/>
      <c r="F27" s="225"/>
      <c r="G27" s="225"/>
      <c r="H27" s="225"/>
    </row>
    <row r="28" spans="1:8" ht="20" customHeight="1" x14ac:dyDescent="0.3">
      <c r="A28" s="239" t="s">
        <v>23</v>
      </c>
      <c r="B28" s="240" t="str">
        <f>IF(IFERROR(VALUE(MID(UPPER(CONTROLE!$B$2),2,1)),-1)&lt;2,"",IF(COUNTIF(itens_Remanesc!$A$2:$A$200,"&lt;&gt;")=0,"",IFERROR(comparativo_VTA!$E$204,"")))</f>
        <v/>
      </c>
      <c r="C28" s="240" t="str">
        <f>IF(B28="","",ROUND(SUMPRODUCT(posicao_contratual!$O$2:$O$201,historico_VU!$E$2:$E$201),2))</f>
        <v/>
      </c>
      <c r="D28" s="240" t="str">
        <f>IF(OR(B28="",C28=""),"",ROUND(C28-B28,2))</f>
        <v/>
      </c>
      <c r="E28" s="225"/>
      <c r="F28" s="225"/>
      <c r="G28" s="225"/>
      <c r="H28" s="225"/>
    </row>
    <row r="29" spans="1:8" ht="20" customHeight="1" x14ac:dyDescent="0.3">
      <c r="A29" s="239" t="s">
        <v>24</v>
      </c>
      <c r="B29" s="240" t="str">
        <f>IF(IFERROR(VALUE(MID(UPPER(CONTROLE!$B$2),2,1)),-1)&lt;3,"",IF(COUNTIF(itens_Remanesc!$A$2:$A$200,"&lt;&gt;")=0,"",IFERROR(comparativo_VTA!$F$204,"")))</f>
        <v/>
      </c>
      <c r="C29" s="240" t="str">
        <f>IF(B29="","",ROUND(SUMPRODUCT(posicao_contratual!$S$2:$S$201,historico_VU!$F$2:$F$201),2))</f>
        <v/>
      </c>
      <c r="D29" s="240" t="str">
        <f>IF(OR(B29="",C29=""),"",ROUND(C29-B29,2))</f>
        <v/>
      </c>
      <c r="E29" s="225"/>
      <c r="F29" s="225"/>
      <c r="G29" s="225"/>
      <c r="H29" s="225"/>
    </row>
    <row r="30" spans="1:8" ht="20" customHeight="1" x14ac:dyDescent="0.3">
      <c r="A30" s="239" t="s">
        <v>25</v>
      </c>
      <c r="B30" s="240" t="str">
        <f>IF(IFERROR(VALUE(MID(UPPER(CONTROLE!$B$2),2,1)),-1)&lt;4,"",IF(COUNTIF(itens_Remanesc!$A$2:$A$200,"&lt;&gt;")=0,"",IFERROR(comparativo_VTA!$G$204,"")))</f>
        <v/>
      </c>
      <c r="C30" s="240" t="str">
        <f>IF(B30="","",ROUND(SUMPRODUCT(posicao_contratual!$W$2:$W$201,historico_VU!$G$2:$G$201),2))</f>
        <v/>
      </c>
      <c r="D30" s="240" t="str">
        <f>IF(OR(B30="",C30=""),"",ROUND(C30-B30,2))</f>
        <v/>
      </c>
      <c r="E30" s="225"/>
      <c r="F30" s="225"/>
      <c r="G30" s="225"/>
      <c r="H30" s="225"/>
    </row>
    <row r="31" spans="1:8" ht="20" customHeight="1" x14ac:dyDescent="0.3">
      <c r="A31" s="225"/>
      <c r="B31" s="225"/>
      <c r="C31" s="225"/>
      <c r="D31" s="225"/>
      <c r="E31" s="225"/>
      <c r="F31" s="225"/>
      <c r="G31" s="225"/>
      <c r="H31" s="225"/>
    </row>
    <row r="32" spans="1:8" ht="20" customHeight="1" x14ac:dyDescent="0.3">
      <c r="A32" s="225"/>
      <c r="B32" s="225"/>
      <c r="C32" s="225"/>
      <c r="D32" s="225"/>
      <c r="E32" s="225"/>
      <c r="F32" s="225"/>
      <c r="G32" s="225"/>
      <c r="H32" s="225"/>
    </row>
    <row r="33" spans="1:8" ht="23" customHeight="1" x14ac:dyDescent="0.3">
      <c r="A33" s="230" t="s">
        <v>466</v>
      </c>
      <c r="B33" s="230"/>
      <c r="C33" s="230"/>
      <c r="D33" s="230"/>
      <c r="E33" s="230"/>
      <c r="F33" s="230"/>
      <c r="G33" s="230"/>
      <c r="H33" s="23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30" customHeight="1" x14ac:dyDescent="0.35">
      <c r="A34" s="226" t="s">
        <v>467</v>
      </c>
      <c r="B34" s="239" t="str">
        <f>UPPER(CONTROLE!$B$2)</f>
        <v/>
      </c>
      <c r="C34" s="346" t="s">
        <v>468</v>
      </c>
      <c r="D34" s="339"/>
      <c r="E34" s="339"/>
      <c r="F34" s="339"/>
      <c r="G34" s="339"/>
      <c r="H34" s="335"/>
    </row>
    <row r="35" spans="1:8" ht="30" customHeight="1" x14ac:dyDescent="0.3">
      <c r="A35" s="226" t="s">
        <v>469</v>
      </c>
      <c r="B35" s="241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39"/>
      <c r="D35" s="239"/>
      <c r="E35" s="239"/>
      <c r="F35" s="239"/>
      <c r="G35" s="239"/>
      <c r="H35" s="239"/>
    </row>
    <row r="36" spans="1:8" ht="30" customHeight="1" x14ac:dyDescent="0.3">
      <c r="A36" s="226" t="s">
        <v>470</v>
      </c>
      <c r="B36" s="240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239"/>
      <c r="D36" s="239"/>
      <c r="E36" s="239"/>
      <c r="F36" s="239"/>
      <c r="G36" s="239"/>
      <c r="H36" s="239"/>
    </row>
    <row r="37" spans="1:8" ht="30" customHeight="1" x14ac:dyDescent="0.3">
      <c r="A37" s="226" t="s">
        <v>471</v>
      </c>
      <c r="B37" s="240" t="str">
        <f>IFERROR(INDEX($C$26:$C$30,MATCH(UPPER(CONTROLE!$B$2),$A$26:$A$30,0)),"")</f>
        <v/>
      </c>
      <c r="C37" s="239"/>
      <c r="D37" s="239"/>
      <c r="E37" s="239"/>
      <c r="F37" s="239"/>
      <c r="G37" s="239"/>
      <c r="H37" s="239"/>
    </row>
    <row r="38" spans="1:8" ht="30" customHeight="1" x14ac:dyDescent="0.3">
      <c r="A38" s="242" t="s">
        <v>472</v>
      </c>
      <c r="B38" s="238" t="str">
        <f ca="1">IF(OR(B36="",B37=""),"",ROUND(B37-B36,2))</f>
        <v/>
      </c>
      <c r="C38" s="239"/>
      <c r="D38" s="239"/>
      <c r="E38" s="239"/>
      <c r="F38" s="239"/>
      <c r="G38" s="239"/>
      <c r="H38" s="239"/>
    </row>
    <row r="39" spans="1:8" ht="20" customHeight="1" x14ac:dyDescent="0.35">
      <c r="A39" s="337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38"/>
      <c r="C39" s="338"/>
      <c r="D39" s="338"/>
      <c r="E39" s="338"/>
      <c r="F39" s="338"/>
      <c r="G39" s="338"/>
      <c r="H39" s="338"/>
    </row>
    <row r="40" spans="1:8" ht="20" customHeight="1" x14ac:dyDescent="0.3">
      <c r="A40" s="225"/>
      <c r="B40" s="225"/>
      <c r="C40" s="225"/>
      <c r="D40" s="225"/>
      <c r="E40" s="225"/>
      <c r="F40" s="225"/>
      <c r="G40" s="225"/>
      <c r="H40" s="225"/>
    </row>
    <row r="41" spans="1:8" ht="23" customHeight="1" x14ac:dyDescent="0.3">
      <c r="A41" s="230" t="s">
        <v>473</v>
      </c>
      <c r="B41" s="230"/>
      <c r="C41" s="230"/>
      <c r="D41" s="230"/>
      <c r="E41" s="230"/>
      <c r="F41" s="230"/>
      <c r="G41" s="230"/>
      <c r="H41" s="230"/>
    </row>
    <row r="42" spans="1:8" ht="20" customHeight="1" x14ac:dyDescent="0.3">
      <c r="A42" s="232" t="s">
        <v>474</v>
      </c>
      <c r="B42" s="232" t="s">
        <v>296</v>
      </c>
      <c r="C42" s="232" t="s">
        <v>475</v>
      </c>
      <c r="D42" s="232" t="s">
        <v>476</v>
      </c>
      <c r="E42" s="232" t="s">
        <v>477</v>
      </c>
      <c r="F42" s="232" t="s">
        <v>478</v>
      </c>
      <c r="G42" s="232" t="s">
        <v>479</v>
      </c>
      <c r="H42" s="232" t="s">
        <v>480</v>
      </c>
    </row>
    <row r="43" spans="1:8" ht="32" customHeight="1" x14ac:dyDescent="0.3">
      <c r="A43" s="239" t="s">
        <v>292</v>
      </c>
      <c r="B43" s="239" t="s">
        <v>26</v>
      </c>
      <c r="C43" s="244"/>
      <c r="D43" s="245"/>
      <c r="E43" s="245"/>
      <c r="F43" s="246"/>
      <c r="G43" s="247"/>
      <c r="H43" s="243" t="str">
        <f>IF(COUNTA(C43:G43)=0,"",IF(G43&lt;&gt;"Sim","REVISE",IF(AND(ISNUMBER(C43),D43&lt;&gt;"",E43&lt;&gt;"",ISNUMBER(F43)),"VALIDADO","REVISE")))</f>
        <v/>
      </c>
    </row>
    <row r="44" spans="1:8" ht="32" customHeight="1" x14ac:dyDescent="0.3">
      <c r="A44" s="239" t="s">
        <v>481</v>
      </c>
      <c r="B44" s="239" t="s">
        <v>26</v>
      </c>
      <c r="C44" s="244"/>
      <c r="D44" s="245"/>
      <c r="E44" s="245"/>
      <c r="F44" s="246"/>
      <c r="G44" s="247"/>
      <c r="H44" s="243" t="str">
        <f>IF(COUNTA(C44:G44)=0,"",IF(G44&lt;&gt;"Sim","REVISE",IF(AND(ISNUMBER(C44),D44&lt;&gt;"",E44&lt;&gt;"",ISNUMBER(F44)),"VALIDADO","REVISE")))</f>
        <v/>
      </c>
    </row>
    <row r="45" spans="1:8" ht="32" customHeight="1" x14ac:dyDescent="0.3">
      <c r="A45" s="239" t="s">
        <v>482</v>
      </c>
      <c r="B45" s="239" t="s">
        <v>26</v>
      </c>
      <c r="C45" s="244"/>
      <c r="D45" s="245"/>
      <c r="E45" s="245"/>
      <c r="F45" s="246"/>
      <c r="G45" s="247"/>
      <c r="H45" s="243" t="str">
        <f>IF(COUNTA(C45:G45)=0,"",IF(G45&lt;&gt;"Sim","REVISE",IF(AND(ISNUMBER(C45),D45&lt;&gt;"",E45&lt;&gt;"",ISNUMBER(F45)),"VALIDADO","REVISE")))</f>
        <v/>
      </c>
    </row>
    <row r="46" spans="1:8" ht="32" customHeight="1" x14ac:dyDescent="0.3">
      <c r="A46" s="239" t="s">
        <v>483</v>
      </c>
      <c r="B46" s="239" t="s">
        <v>21</v>
      </c>
      <c r="C46" s="244"/>
      <c r="D46" s="245"/>
      <c r="E46" s="245"/>
      <c r="F46" s="246"/>
      <c r="G46" s="247"/>
      <c r="H46" s="243" t="str">
        <f>IF(COUNTA(C46:G46)=0,"",IF(G46&lt;&gt;"Sim","REVISE",IF(AND(AND(ISNUMBER(C46),C46&gt;=0),D46&lt;&gt;"",E46&lt;&gt;"",ISNUMBER(F46)),"VALIDADO","REVISE")))</f>
        <v/>
      </c>
    </row>
    <row r="47" spans="1:8" ht="32" customHeight="1" x14ac:dyDescent="0.3">
      <c r="A47" s="239" t="s">
        <v>483</v>
      </c>
      <c r="B47" s="239" t="s">
        <v>22</v>
      </c>
      <c r="C47" s="244"/>
      <c r="D47" s="245"/>
      <c r="E47" s="245"/>
      <c r="F47" s="246"/>
      <c r="G47" s="247"/>
      <c r="H47" s="243" t="str">
        <f>IF(COUNTA(C47:G47)=0,"",IF(G47&lt;&gt;"Sim","REVISE",IF(AND(AND(ISNUMBER(C47),C47&gt;=0),D47&lt;&gt;"",E47&lt;&gt;"",ISNUMBER(F47)),"VALIDADO","REVISE")))</f>
        <v/>
      </c>
    </row>
    <row r="48" spans="1:8" ht="32" customHeight="1" x14ac:dyDescent="0.3">
      <c r="A48" s="239" t="s">
        <v>483</v>
      </c>
      <c r="B48" s="239" t="s">
        <v>23</v>
      </c>
      <c r="C48" s="244"/>
      <c r="D48" s="245"/>
      <c r="E48" s="245"/>
      <c r="F48" s="246"/>
      <c r="G48" s="247"/>
      <c r="H48" s="243" t="str">
        <f>IF(COUNTA(C48:G48)=0,"",IF(G48&lt;&gt;"Sim","REVISE",IF(AND(AND(ISNUMBER(C48),C48&gt;=0),D48&lt;&gt;"",E48&lt;&gt;"",ISNUMBER(F48)),"VALIDADO","REVISE")))</f>
        <v/>
      </c>
    </row>
    <row r="49" spans="1:8" ht="32" customHeight="1" x14ac:dyDescent="0.3">
      <c r="A49" s="239" t="s">
        <v>483</v>
      </c>
      <c r="B49" s="239" t="s">
        <v>24</v>
      </c>
      <c r="C49" s="244"/>
      <c r="D49" s="245"/>
      <c r="E49" s="245"/>
      <c r="F49" s="246"/>
      <c r="G49" s="247"/>
      <c r="H49" s="243" t="str">
        <f>IF(COUNTA(C49:G49)=0,"",IF(G49&lt;&gt;"Sim","REVISE",IF(AND(AND(ISNUMBER(C49),C49&gt;=0),D49&lt;&gt;"",E49&lt;&gt;"",ISNUMBER(F49)),"VALIDADO","REVISE")))</f>
        <v/>
      </c>
    </row>
    <row r="50" spans="1:8" ht="32" customHeight="1" x14ac:dyDescent="0.3">
      <c r="A50" s="239" t="s">
        <v>483</v>
      </c>
      <c r="B50" s="239" t="s">
        <v>25</v>
      </c>
      <c r="C50" s="244"/>
      <c r="D50" s="245"/>
      <c r="E50" s="245"/>
      <c r="F50" s="246"/>
      <c r="G50" s="247"/>
      <c r="H50" s="243" t="str">
        <f>IF(COUNTA(C50:G50)=0,"",IF(G50&lt;&gt;"Sim","REVISE",IF(AND(AND(ISNUMBER(C50),C50&gt;=0),D50&lt;&gt;"",E50&lt;&gt;"",ISNUMBER(F50)),"VALIDADO","REVISE")))</f>
        <v/>
      </c>
    </row>
    <row r="51" spans="1:8" ht="20" customHeight="1" x14ac:dyDescent="0.3">
      <c r="A51" s="225"/>
      <c r="B51" s="225"/>
      <c r="C51" s="225"/>
      <c r="D51" s="225"/>
      <c r="E51" s="225"/>
      <c r="F51" s="225"/>
      <c r="G51" s="225"/>
      <c r="H51" s="225"/>
    </row>
    <row r="52" spans="1:8" ht="20" customHeight="1" x14ac:dyDescent="0.3">
      <c r="A52" s="225"/>
      <c r="B52" s="225"/>
      <c r="C52" s="225"/>
      <c r="D52" s="225"/>
      <c r="E52" s="225"/>
      <c r="F52" s="225"/>
      <c r="G52" s="225"/>
      <c r="H52" s="225"/>
    </row>
    <row r="53" spans="1:8" x14ac:dyDescent="0.3">
      <c r="A53" s="272" t="s">
        <v>484</v>
      </c>
    </row>
    <row r="54" spans="1:8" x14ac:dyDescent="0.3">
      <c r="A54" s="303" t="s">
        <v>485</v>
      </c>
      <c r="B54" s="303" t="s">
        <v>444</v>
      </c>
      <c r="C54" s="303" t="s">
        <v>486</v>
      </c>
    </row>
    <row r="55" spans="1:8" x14ac:dyDescent="0.3">
      <c r="A55" s="304" t="s">
        <v>487</v>
      </c>
      <c r="B55" s="304" t="str">
        <f>IF($B$5&lt;&gt;"PCs","",MEMORIA_RESULTADOS!$T$33)</f>
        <v/>
      </c>
      <c r="C55" s="304" t="s">
        <v>488</v>
      </c>
    </row>
    <row r="56" spans="1:8" x14ac:dyDescent="0.3">
      <c r="A56" s="304" t="s">
        <v>489</v>
      </c>
      <c r="B56" s="304" t="str">
        <f>IF($B$5&lt;&gt;"PCs","",MEMORIA_RESULTADOS!$T$34)</f>
        <v/>
      </c>
      <c r="C56" s="304" t="s">
        <v>490</v>
      </c>
    </row>
    <row r="57" spans="1:8" x14ac:dyDescent="0.3">
      <c r="A57" s="304" t="s">
        <v>491</v>
      </c>
      <c r="B57" s="304" t="str">
        <f>IF($B$5&lt;&gt;"PCs","",MEMORIA_RESULTADOS!$T$35)</f>
        <v/>
      </c>
      <c r="C57" s="304" t="s">
        <v>492</v>
      </c>
    </row>
    <row r="58" spans="1:8" x14ac:dyDescent="0.3">
      <c r="A58" s="304" t="s">
        <v>493</v>
      </c>
      <c r="B58" s="304" t="str">
        <f>IF($B$5&lt;&gt;"PCs","",MEMORIA_RESULTADOS!$T$36)</f>
        <v/>
      </c>
      <c r="C58" s="304" t="s">
        <v>494</v>
      </c>
    </row>
    <row r="59" spans="1:8" x14ac:dyDescent="0.3">
      <c r="A59" s="304" t="s">
        <v>495</v>
      </c>
      <c r="B59" s="304" t="str">
        <f>IF($B$5&lt;&gt;"PCs","",MEMORIA_RESULTADOS!$T$37)</f>
        <v/>
      </c>
      <c r="C59" s="304" t="s">
        <v>496</v>
      </c>
    </row>
    <row r="60" spans="1:8" x14ac:dyDescent="0.3">
      <c r="A60" s="304" t="s">
        <v>497</v>
      </c>
      <c r="B60" s="305" t="str">
        <f>$D$22</f>
        <v/>
      </c>
      <c r="C60" s="304" t="s">
        <v>498</v>
      </c>
    </row>
    <row r="61" spans="1:8" x14ac:dyDescent="0.3">
      <c r="A61" s="304" t="s">
        <v>499</v>
      </c>
      <c r="B61" s="305" t="str">
        <f ca="1">$B$36</f>
        <v/>
      </c>
      <c r="C61" s="304" t="s">
        <v>500</v>
      </c>
    </row>
    <row r="62" spans="1:8" x14ac:dyDescent="0.3">
      <c r="A62" s="304" t="s">
        <v>501</v>
      </c>
      <c r="B62" s="305" t="str">
        <f ca="1">$B$38</f>
        <v/>
      </c>
      <c r="C62" s="304" t="s">
        <v>502</v>
      </c>
    </row>
    <row r="63" spans="1:8" x14ac:dyDescent="0.3">
      <c r="A63" s="304" t="s">
        <v>503</v>
      </c>
      <c r="B63" s="305" t="str">
        <f ca="1">$B$10</f>
        <v/>
      </c>
      <c r="C63" s="304" t="s">
        <v>504</v>
      </c>
    </row>
    <row r="64" spans="1:8" x14ac:dyDescent="0.3">
      <c r="A64" s="304" t="s">
        <v>505</v>
      </c>
      <c r="B64" s="304" t="str">
        <f>"Linhas 10 a 12 desta aba"</f>
        <v>Linhas 10 a 12 desta aba</v>
      </c>
      <c r="C64" s="304" t="s">
        <v>506</v>
      </c>
    </row>
    <row r="65" spans="1:3" x14ac:dyDescent="0.3">
      <c r="A65" s="304" t="s">
        <v>507</v>
      </c>
      <c r="B65" s="305" t="str">
        <f ca="1">$B$13</f>
        <v/>
      </c>
      <c r="C65" s="304" t="s">
        <v>508</v>
      </c>
    </row>
    <row r="66" spans="1:3" x14ac:dyDescent="0.3">
      <c r="A66" s="304" t="s">
        <v>509</v>
      </c>
      <c r="B66" s="304" t="str">
        <f ca="1">$B$3</f>
        <v>REVISE</v>
      </c>
      <c r="C66" s="304" t="s">
        <v>510</v>
      </c>
    </row>
  </sheetData>
  <mergeCells count="15">
    <mergeCell ref="F10:G10"/>
    <mergeCell ref="E6:H6"/>
    <mergeCell ref="C9:E9"/>
    <mergeCell ref="F13:G13"/>
    <mergeCell ref="C3:H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C34:H34"/>
  </mergeCells>
  <conditionalFormatting sqref="B3">
    <cfRule type="cellIs" dxfId="15" priority="1" stopIfTrue="1" operator="equal">
      <formula>"REVISE"</formula>
    </cfRule>
    <cfRule type="cellIs" dxfId="14" priority="2" stopIfTrue="1" operator="equal">
      <formula>"ESTIMADO"</formula>
    </cfRule>
    <cfRule type="cellIs" dxfId="13" priority="3" stopIfTrue="1" operator="equal">
      <formula>"VALIDADO"</formula>
    </cfRule>
  </conditionalFormatting>
  <conditionalFormatting sqref="B38">
    <cfRule type="cellIs" dxfId="12" priority="16" stopIfTrue="1" operator="lessThan">
      <formula>0</formula>
    </cfRule>
  </conditionalFormatting>
  <conditionalFormatting sqref="H8">
    <cfRule type="cellIs" dxfId="11" priority="4" stopIfTrue="1" operator="equal">
      <formula>"REVISE"</formula>
    </cfRule>
    <cfRule type="cellIs" dxfId="10" priority="5" stopIfTrue="1" operator="equal">
      <formula>"ESTIMADO"</formula>
    </cfRule>
    <cfRule type="cellIs" dxfId="9" priority="6" stopIfTrue="1" operator="equal">
      <formula>"VALIDADO"</formula>
    </cfRule>
  </conditionalFormatting>
  <conditionalFormatting sqref="H14">
    <cfRule type="cellIs" dxfId="8" priority="7" stopIfTrue="1" operator="equal">
      <formula>"REVISE"</formula>
    </cfRule>
    <cfRule type="cellIs" dxfId="7" priority="8" stopIfTrue="1" operator="equal">
      <formula>"ESTIMADO"</formula>
    </cfRule>
    <cfRule type="cellIs" dxfId="6" priority="9" stopIfTrue="1" operator="equal">
      <formula>"VALIDADO"</formula>
    </cfRule>
  </conditionalFormatting>
  <conditionalFormatting sqref="H24">
    <cfRule type="cellIs" dxfId="5" priority="10" stopIfTrue="1" operator="equal">
      <formula>"REVISE"</formula>
    </cfRule>
    <cfRule type="cellIs" dxfId="4" priority="11" stopIfTrue="1" operator="equal">
      <formula>"ESTIMADO"</formula>
    </cfRule>
    <cfRule type="cellIs" dxfId="3" priority="12" stopIfTrue="1" operator="equal">
      <formula>"VALIDADO"</formula>
    </cfRule>
  </conditionalFormatting>
  <conditionalFormatting sqref="H33">
    <cfRule type="cellIs" dxfId="2" priority="13" stopIfTrue="1" operator="equal">
      <formula>"REVISE"</formula>
    </cfRule>
    <cfRule type="cellIs" dxfId="1" priority="14" stopIfTrue="1" operator="equal">
      <formula>"ESTIMADO"</formula>
    </cfRule>
    <cfRule type="cellIs" dxfId="0" priority="15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77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2026-08-08T00:48:13Z</dcterms:modified>
</cp:coreProperties>
</file>